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3.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4.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5.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codeName="ThisWorkbook" defaultThemeVersion="166925"/>
  <mc:AlternateContent xmlns:mc="http://schemas.openxmlformats.org/markup-compatibility/2006">
    <mc:Choice Requires="x15">
      <x15ac:absPath xmlns:x15ac="http://schemas.microsoft.com/office/spreadsheetml/2010/11/ac" url="/Users/L/Documents/00.UCF_d_viz/01. Classes/00. Homework/01-Excel-homework/"/>
    </mc:Choice>
  </mc:AlternateContent>
  <xr:revisionPtr revIDLastSave="0" documentId="13_ncr:1_{C47498D6-E98C-8D43-AF08-29C9B0B1085F}" xr6:coauthVersionLast="45" xr6:coauthVersionMax="45" xr10:uidLastSave="{00000000-0000-0000-0000-000000000000}"/>
  <bookViews>
    <workbookView xWindow="-20" yWindow="460" windowWidth="33600" windowHeight="19780" xr2:uid="{00000000-000D-0000-FFFF-FFFF00000000}"/>
  </bookViews>
  <sheets>
    <sheet name="bonus" sheetId="7" r:id="rId1"/>
    <sheet name="Other analysis" sheetId="5" r:id="rId2"/>
    <sheet name="category analysis" sheetId="2" r:id="rId3"/>
    <sheet name="Sub-cateogry analysis" sheetId="3" r:id="rId4"/>
    <sheet name="over time" sheetId="4" r:id="rId5"/>
    <sheet name="Sheet1" sheetId="1" r:id="rId6"/>
  </sheets>
  <definedNames>
    <definedName name="_xlnm._FilterDatabase" localSheetId="5" hidden="1">Sheet1!$A$1:$W$4115</definedName>
    <definedName name="_xlchart.v1.0" hidden="1">'Other analysis'!$F$39</definedName>
    <definedName name="_xlchart.v1.1" hidden="1">'Other analysis'!$F$40:$F$44</definedName>
    <definedName name="_xlchart.v1.10" hidden="1">'Other analysis'!$I$40:$I$44</definedName>
    <definedName name="_xlchart.v1.11" hidden="1">'Other analysis'!$L$46</definedName>
    <definedName name="_xlchart.v1.12" hidden="1">'Other analysis'!$L$47:$L$51</definedName>
    <definedName name="_xlchart.v1.13" hidden="1">'Other analysis'!$M$46</definedName>
    <definedName name="_xlchart.v1.14" hidden="1">'Other analysis'!$M$47:$M$51</definedName>
    <definedName name="_xlchart.v1.15" hidden="1">'Other analysis'!$N$46</definedName>
    <definedName name="_xlchart.v1.16" hidden="1">'Other analysis'!$N$47:$N$51</definedName>
    <definedName name="_xlchart.v1.2" hidden="1">'Other analysis'!$F$47:$F$51</definedName>
    <definedName name="_xlchart.v1.3" hidden="1">'Other analysis'!$G$39</definedName>
    <definedName name="_xlchart.v1.4" hidden="1">'Other analysis'!$G$40:$G$44</definedName>
    <definedName name="_xlchart.v1.5" hidden="1">'Other analysis'!$G$46</definedName>
    <definedName name="_xlchart.v1.6" hidden="1">'Other analysis'!$G$47:$G$51</definedName>
    <definedName name="_xlchart.v1.7" hidden="1">'Other analysis'!$H$39</definedName>
    <definedName name="_xlchart.v1.8" hidden="1">'Other analysis'!$H$40:$H$44</definedName>
    <definedName name="_xlchart.v1.9" hidden="1">'Other analysis'!$I$39</definedName>
    <definedName name="NativeTimeline_Date_created_conversion">#N/A</definedName>
    <definedName name="Slicer_Category">#N/A</definedName>
    <definedName name="Slicer_country">#N/A</definedName>
    <definedName name="Slicer_parent_category">#N/A</definedName>
    <definedName name="Slicer_state">#N/A</definedName>
  </definedNames>
  <calcPr calcId="191029"/>
  <pivotCaches>
    <pivotCache cacheId="69" r:id="rId7"/>
    <pivotCache cacheId="91" r:id="rId8"/>
  </pivotCaches>
  <fileRecoveryPr repairLoad="1"/>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3" i="7" l="1"/>
  <c r="H4" i="7"/>
  <c r="H5" i="7"/>
  <c r="H6" i="7"/>
  <c r="H7" i="7"/>
  <c r="H8" i="7"/>
  <c r="H9" i="7"/>
  <c r="H10" i="7"/>
  <c r="H11" i="7"/>
  <c r="H12" i="7"/>
  <c r="H13" i="7"/>
  <c r="H2" i="7"/>
  <c r="G3" i="7"/>
  <c r="G4" i="7"/>
  <c r="G5" i="7"/>
  <c r="G6" i="7"/>
  <c r="G7" i="7"/>
  <c r="G8" i="7"/>
  <c r="G9" i="7"/>
  <c r="G10" i="7"/>
  <c r="G11" i="7"/>
  <c r="G12" i="7"/>
  <c r="G13" i="7"/>
  <c r="G2" i="7"/>
  <c r="F3" i="7"/>
  <c r="F4" i="7"/>
  <c r="F5" i="7"/>
  <c r="F6" i="7"/>
  <c r="F7" i="7"/>
  <c r="F8" i="7"/>
  <c r="F9" i="7"/>
  <c r="F10" i="7"/>
  <c r="F11" i="7"/>
  <c r="F12" i="7"/>
  <c r="F13" i="7"/>
  <c r="F2" i="7"/>
  <c r="D10" i="7"/>
  <c r="C10" i="7"/>
  <c r="B10" i="7"/>
  <c r="E3" i="7"/>
  <c r="E4" i="7"/>
  <c r="E5" i="7"/>
  <c r="E6" i="7"/>
  <c r="E7" i="7"/>
  <c r="E8" i="7"/>
  <c r="E9" i="7"/>
  <c r="E11" i="7"/>
  <c r="E12" i="7"/>
  <c r="E13" i="7"/>
  <c r="E2" i="7"/>
  <c r="D13" i="7"/>
  <c r="D12" i="7"/>
  <c r="D11" i="7"/>
  <c r="D9" i="7"/>
  <c r="D8" i="7"/>
  <c r="D7" i="7"/>
  <c r="D6" i="7"/>
  <c r="D5" i="7"/>
  <c r="D4" i="7"/>
  <c r="D3" i="7"/>
  <c r="D2" i="7"/>
  <c r="C13" i="7"/>
  <c r="C12" i="7"/>
  <c r="C11" i="7"/>
  <c r="C9" i="7"/>
  <c r="C8" i="7"/>
  <c r="C7" i="7"/>
  <c r="C6" i="7"/>
  <c r="C5" i="7"/>
  <c r="C4" i="7"/>
  <c r="B4" i="7"/>
  <c r="C3" i="7"/>
  <c r="B3" i="7"/>
  <c r="C2" i="7"/>
  <c r="B12" i="7"/>
  <c r="B11" i="7"/>
  <c r="B9" i="7"/>
  <c r="B8" i="7"/>
  <c r="B7" i="7"/>
  <c r="B6" i="7"/>
  <c r="B5" i="7"/>
  <c r="B13" i="7"/>
  <c r="B2" i="7"/>
  <c r="L97" i="5"/>
  <c r="E10" i="7" l="1"/>
  <c r="W3" i="1"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2" i="1"/>
  <c r="V3" i="1"/>
  <c r="T3" i="1" s="1"/>
  <c r="V4" i="1"/>
  <c r="T4" i="1" s="1"/>
  <c r="V5" i="1"/>
  <c r="T5" i="1" s="1"/>
  <c r="V6" i="1"/>
  <c r="T6" i="1" s="1"/>
  <c r="V7" i="1"/>
  <c r="T7" i="1" s="1"/>
  <c r="V8" i="1"/>
  <c r="T8" i="1" s="1"/>
  <c r="V9" i="1"/>
  <c r="T9" i="1" s="1"/>
  <c r="V10" i="1"/>
  <c r="T10" i="1" s="1"/>
  <c r="V11" i="1"/>
  <c r="T11" i="1" s="1"/>
  <c r="V12" i="1"/>
  <c r="T12" i="1" s="1"/>
  <c r="V13" i="1"/>
  <c r="T13" i="1" s="1"/>
  <c r="V14" i="1"/>
  <c r="T14" i="1" s="1"/>
  <c r="V15" i="1"/>
  <c r="T15" i="1" s="1"/>
  <c r="V16" i="1"/>
  <c r="T16" i="1" s="1"/>
  <c r="V17" i="1"/>
  <c r="T17" i="1" s="1"/>
  <c r="V18" i="1"/>
  <c r="T18" i="1" s="1"/>
  <c r="V19" i="1"/>
  <c r="T19" i="1" s="1"/>
  <c r="V20" i="1"/>
  <c r="T20" i="1" s="1"/>
  <c r="V21" i="1"/>
  <c r="T21" i="1" s="1"/>
  <c r="V22" i="1"/>
  <c r="T22" i="1" s="1"/>
  <c r="V23" i="1"/>
  <c r="T23" i="1" s="1"/>
  <c r="V24" i="1"/>
  <c r="T24" i="1" s="1"/>
  <c r="V25" i="1"/>
  <c r="T25" i="1" s="1"/>
  <c r="V26" i="1"/>
  <c r="T26" i="1" s="1"/>
  <c r="V27" i="1"/>
  <c r="T27" i="1" s="1"/>
  <c r="V28" i="1"/>
  <c r="T28" i="1" s="1"/>
  <c r="V29" i="1"/>
  <c r="T29" i="1" s="1"/>
  <c r="V30" i="1"/>
  <c r="T30" i="1" s="1"/>
  <c r="V31" i="1"/>
  <c r="T31" i="1" s="1"/>
  <c r="V32" i="1"/>
  <c r="T32" i="1" s="1"/>
  <c r="V33" i="1"/>
  <c r="T33" i="1" s="1"/>
  <c r="V34" i="1"/>
  <c r="T34" i="1" s="1"/>
  <c r="V35" i="1"/>
  <c r="T35" i="1" s="1"/>
  <c r="V36" i="1"/>
  <c r="T36" i="1" s="1"/>
  <c r="V37" i="1"/>
  <c r="T37" i="1" s="1"/>
  <c r="V38" i="1"/>
  <c r="T38" i="1" s="1"/>
  <c r="V39" i="1"/>
  <c r="T39" i="1" s="1"/>
  <c r="V40" i="1"/>
  <c r="T40" i="1" s="1"/>
  <c r="V41" i="1"/>
  <c r="T41" i="1" s="1"/>
  <c r="V42" i="1"/>
  <c r="T42" i="1" s="1"/>
  <c r="V43" i="1"/>
  <c r="T43" i="1" s="1"/>
  <c r="V44" i="1"/>
  <c r="T44" i="1" s="1"/>
  <c r="V45" i="1"/>
  <c r="T45" i="1" s="1"/>
  <c r="V46" i="1"/>
  <c r="T46" i="1" s="1"/>
  <c r="V47" i="1"/>
  <c r="T47" i="1" s="1"/>
  <c r="V48" i="1"/>
  <c r="T48" i="1" s="1"/>
  <c r="V49" i="1"/>
  <c r="T49" i="1" s="1"/>
  <c r="V50" i="1"/>
  <c r="T50" i="1" s="1"/>
  <c r="V51" i="1"/>
  <c r="T51" i="1" s="1"/>
  <c r="V52" i="1"/>
  <c r="T52" i="1" s="1"/>
  <c r="V53" i="1"/>
  <c r="T53" i="1" s="1"/>
  <c r="V54" i="1"/>
  <c r="T54" i="1" s="1"/>
  <c r="V55" i="1"/>
  <c r="T55" i="1" s="1"/>
  <c r="V56" i="1"/>
  <c r="T56" i="1" s="1"/>
  <c r="V57" i="1"/>
  <c r="T57" i="1" s="1"/>
  <c r="V58" i="1"/>
  <c r="T58" i="1" s="1"/>
  <c r="V59" i="1"/>
  <c r="T59" i="1" s="1"/>
  <c r="V60" i="1"/>
  <c r="T60" i="1" s="1"/>
  <c r="V61" i="1"/>
  <c r="T61" i="1" s="1"/>
  <c r="V62" i="1"/>
  <c r="T62" i="1" s="1"/>
  <c r="V63" i="1"/>
  <c r="T63" i="1" s="1"/>
  <c r="V64" i="1"/>
  <c r="T64" i="1" s="1"/>
  <c r="V65" i="1"/>
  <c r="T65" i="1" s="1"/>
  <c r="V66" i="1"/>
  <c r="T66" i="1" s="1"/>
  <c r="V67" i="1"/>
  <c r="T67" i="1" s="1"/>
  <c r="V68" i="1"/>
  <c r="T68" i="1" s="1"/>
  <c r="V69" i="1"/>
  <c r="T69" i="1" s="1"/>
  <c r="V70" i="1"/>
  <c r="T70" i="1" s="1"/>
  <c r="V71" i="1"/>
  <c r="T71" i="1" s="1"/>
  <c r="V72" i="1"/>
  <c r="T72" i="1" s="1"/>
  <c r="V73" i="1"/>
  <c r="T73" i="1" s="1"/>
  <c r="V74" i="1"/>
  <c r="T74" i="1" s="1"/>
  <c r="V75" i="1"/>
  <c r="T75" i="1" s="1"/>
  <c r="V76" i="1"/>
  <c r="T76" i="1" s="1"/>
  <c r="V77" i="1"/>
  <c r="T77" i="1" s="1"/>
  <c r="V78" i="1"/>
  <c r="T78" i="1" s="1"/>
  <c r="V79" i="1"/>
  <c r="T79" i="1" s="1"/>
  <c r="V80" i="1"/>
  <c r="T80" i="1" s="1"/>
  <c r="V81" i="1"/>
  <c r="T81" i="1" s="1"/>
  <c r="V82" i="1"/>
  <c r="T82" i="1" s="1"/>
  <c r="V83" i="1"/>
  <c r="T83" i="1" s="1"/>
  <c r="V84" i="1"/>
  <c r="T84" i="1" s="1"/>
  <c r="V85" i="1"/>
  <c r="T85" i="1" s="1"/>
  <c r="V86" i="1"/>
  <c r="T86" i="1" s="1"/>
  <c r="V87" i="1"/>
  <c r="T87" i="1" s="1"/>
  <c r="V88" i="1"/>
  <c r="T88" i="1" s="1"/>
  <c r="V89" i="1"/>
  <c r="T89" i="1" s="1"/>
  <c r="V90" i="1"/>
  <c r="T90" i="1" s="1"/>
  <c r="V91" i="1"/>
  <c r="T91" i="1" s="1"/>
  <c r="V92" i="1"/>
  <c r="T92" i="1" s="1"/>
  <c r="V93" i="1"/>
  <c r="T93" i="1" s="1"/>
  <c r="V94" i="1"/>
  <c r="T94" i="1" s="1"/>
  <c r="V95" i="1"/>
  <c r="T95" i="1" s="1"/>
  <c r="V96" i="1"/>
  <c r="T96" i="1" s="1"/>
  <c r="V97" i="1"/>
  <c r="T97" i="1" s="1"/>
  <c r="V98" i="1"/>
  <c r="T98" i="1" s="1"/>
  <c r="V99" i="1"/>
  <c r="T99" i="1" s="1"/>
  <c r="V100" i="1"/>
  <c r="T100" i="1" s="1"/>
  <c r="V101" i="1"/>
  <c r="T101" i="1" s="1"/>
  <c r="V102" i="1"/>
  <c r="T102" i="1" s="1"/>
  <c r="V103" i="1"/>
  <c r="T103" i="1" s="1"/>
  <c r="V104" i="1"/>
  <c r="T104" i="1" s="1"/>
  <c r="V105" i="1"/>
  <c r="T105" i="1" s="1"/>
  <c r="V106" i="1"/>
  <c r="T106" i="1" s="1"/>
  <c r="V107" i="1"/>
  <c r="T107" i="1" s="1"/>
  <c r="V108" i="1"/>
  <c r="T108" i="1" s="1"/>
  <c r="V109" i="1"/>
  <c r="T109" i="1" s="1"/>
  <c r="V110" i="1"/>
  <c r="T110" i="1" s="1"/>
  <c r="V111" i="1"/>
  <c r="T111" i="1" s="1"/>
  <c r="V112" i="1"/>
  <c r="T112" i="1" s="1"/>
  <c r="V113" i="1"/>
  <c r="T113" i="1" s="1"/>
  <c r="V114" i="1"/>
  <c r="T114" i="1" s="1"/>
  <c r="V115" i="1"/>
  <c r="T115" i="1" s="1"/>
  <c r="V116" i="1"/>
  <c r="T116" i="1" s="1"/>
  <c r="V117" i="1"/>
  <c r="T117" i="1" s="1"/>
  <c r="V118" i="1"/>
  <c r="T118" i="1" s="1"/>
  <c r="V119" i="1"/>
  <c r="T119" i="1" s="1"/>
  <c r="V120" i="1"/>
  <c r="T120" i="1" s="1"/>
  <c r="V121" i="1"/>
  <c r="T121" i="1" s="1"/>
  <c r="V122" i="1"/>
  <c r="T122" i="1" s="1"/>
  <c r="V123" i="1"/>
  <c r="T123" i="1" s="1"/>
  <c r="V124" i="1"/>
  <c r="T124" i="1" s="1"/>
  <c r="V125" i="1"/>
  <c r="T125" i="1" s="1"/>
  <c r="V126" i="1"/>
  <c r="T126" i="1" s="1"/>
  <c r="V127" i="1"/>
  <c r="T127" i="1" s="1"/>
  <c r="V128" i="1"/>
  <c r="T128" i="1" s="1"/>
  <c r="V129" i="1"/>
  <c r="T129" i="1" s="1"/>
  <c r="V130" i="1"/>
  <c r="T130" i="1" s="1"/>
  <c r="V131" i="1"/>
  <c r="T131" i="1" s="1"/>
  <c r="V132" i="1"/>
  <c r="T132" i="1" s="1"/>
  <c r="V133" i="1"/>
  <c r="T133" i="1" s="1"/>
  <c r="V134" i="1"/>
  <c r="T134" i="1" s="1"/>
  <c r="V135" i="1"/>
  <c r="T135" i="1" s="1"/>
  <c r="V136" i="1"/>
  <c r="T136" i="1" s="1"/>
  <c r="V137" i="1"/>
  <c r="T137" i="1" s="1"/>
  <c r="V138" i="1"/>
  <c r="T138" i="1" s="1"/>
  <c r="V139" i="1"/>
  <c r="T139" i="1" s="1"/>
  <c r="V140" i="1"/>
  <c r="T140" i="1" s="1"/>
  <c r="V141" i="1"/>
  <c r="T141" i="1" s="1"/>
  <c r="V142" i="1"/>
  <c r="T142" i="1" s="1"/>
  <c r="V143" i="1"/>
  <c r="T143" i="1" s="1"/>
  <c r="V144" i="1"/>
  <c r="T144" i="1" s="1"/>
  <c r="V145" i="1"/>
  <c r="T145" i="1" s="1"/>
  <c r="V146" i="1"/>
  <c r="T146" i="1" s="1"/>
  <c r="V147" i="1"/>
  <c r="T147" i="1" s="1"/>
  <c r="V148" i="1"/>
  <c r="T148" i="1" s="1"/>
  <c r="V149" i="1"/>
  <c r="T149" i="1" s="1"/>
  <c r="V150" i="1"/>
  <c r="T150" i="1" s="1"/>
  <c r="V151" i="1"/>
  <c r="T151" i="1" s="1"/>
  <c r="V152" i="1"/>
  <c r="T152" i="1" s="1"/>
  <c r="V153" i="1"/>
  <c r="T153" i="1" s="1"/>
  <c r="V154" i="1"/>
  <c r="T154" i="1" s="1"/>
  <c r="V155" i="1"/>
  <c r="T155" i="1" s="1"/>
  <c r="V156" i="1"/>
  <c r="T156" i="1" s="1"/>
  <c r="V157" i="1"/>
  <c r="T157" i="1" s="1"/>
  <c r="V158" i="1"/>
  <c r="T158" i="1" s="1"/>
  <c r="V159" i="1"/>
  <c r="T159" i="1" s="1"/>
  <c r="V160" i="1"/>
  <c r="T160" i="1" s="1"/>
  <c r="V161" i="1"/>
  <c r="T161" i="1" s="1"/>
  <c r="V162" i="1"/>
  <c r="T162" i="1" s="1"/>
  <c r="V163" i="1"/>
  <c r="T163" i="1" s="1"/>
  <c r="V164" i="1"/>
  <c r="T164" i="1" s="1"/>
  <c r="V165" i="1"/>
  <c r="T165" i="1" s="1"/>
  <c r="V166" i="1"/>
  <c r="T166" i="1" s="1"/>
  <c r="V167" i="1"/>
  <c r="T167" i="1" s="1"/>
  <c r="V168" i="1"/>
  <c r="T168" i="1" s="1"/>
  <c r="V169" i="1"/>
  <c r="T169" i="1" s="1"/>
  <c r="V170" i="1"/>
  <c r="T170" i="1" s="1"/>
  <c r="V171" i="1"/>
  <c r="T171" i="1" s="1"/>
  <c r="V172" i="1"/>
  <c r="T172" i="1" s="1"/>
  <c r="V173" i="1"/>
  <c r="T173" i="1" s="1"/>
  <c r="V174" i="1"/>
  <c r="T174" i="1" s="1"/>
  <c r="V175" i="1"/>
  <c r="T175" i="1" s="1"/>
  <c r="V176" i="1"/>
  <c r="T176" i="1" s="1"/>
  <c r="V177" i="1"/>
  <c r="T177" i="1" s="1"/>
  <c r="V178" i="1"/>
  <c r="T178" i="1" s="1"/>
  <c r="V179" i="1"/>
  <c r="T179" i="1" s="1"/>
  <c r="V180" i="1"/>
  <c r="T180" i="1" s="1"/>
  <c r="V181" i="1"/>
  <c r="T181" i="1" s="1"/>
  <c r="V182" i="1"/>
  <c r="T182" i="1" s="1"/>
  <c r="V183" i="1"/>
  <c r="T183" i="1" s="1"/>
  <c r="V184" i="1"/>
  <c r="T184" i="1" s="1"/>
  <c r="V185" i="1"/>
  <c r="T185" i="1" s="1"/>
  <c r="V186" i="1"/>
  <c r="T186" i="1" s="1"/>
  <c r="V187" i="1"/>
  <c r="T187" i="1" s="1"/>
  <c r="V188" i="1"/>
  <c r="T188" i="1" s="1"/>
  <c r="V189" i="1"/>
  <c r="T189" i="1" s="1"/>
  <c r="V190" i="1"/>
  <c r="T190" i="1" s="1"/>
  <c r="V191" i="1"/>
  <c r="T191" i="1" s="1"/>
  <c r="V192" i="1"/>
  <c r="T192" i="1" s="1"/>
  <c r="V193" i="1"/>
  <c r="T193" i="1" s="1"/>
  <c r="V194" i="1"/>
  <c r="T194" i="1" s="1"/>
  <c r="V195" i="1"/>
  <c r="T195" i="1" s="1"/>
  <c r="V196" i="1"/>
  <c r="T196" i="1" s="1"/>
  <c r="V197" i="1"/>
  <c r="T197" i="1" s="1"/>
  <c r="V198" i="1"/>
  <c r="T198" i="1" s="1"/>
  <c r="V199" i="1"/>
  <c r="T199" i="1" s="1"/>
  <c r="V200" i="1"/>
  <c r="T200" i="1" s="1"/>
  <c r="V201" i="1"/>
  <c r="T201" i="1" s="1"/>
  <c r="V202" i="1"/>
  <c r="T202" i="1" s="1"/>
  <c r="V203" i="1"/>
  <c r="T203" i="1" s="1"/>
  <c r="V204" i="1"/>
  <c r="T204" i="1" s="1"/>
  <c r="V205" i="1"/>
  <c r="T205" i="1" s="1"/>
  <c r="V206" i="1"/>
  <c r="T206" i="1" s="1"/>
  <c r="V207" i="1"/>
  <c r="T207" i="1" s="1"/>
  <c r="V208" i="1"/>
  <c r="T208" i="1" s="1"/>
  <c r="V209" i="1"/>
  <c r="T209" i="1" s="1"/>
  <c r="V210" i="1"/>
  <c r="T210" i="1" s="1"/>
  <c r="V211" i="1"/>
  <c r="T211" i="1" s="1"/>
  <c r="V212" i="1"/>
  <c r="T212" i="1" s="1"/>
  <c r="V213" i="1"/>
  <c r="T213" i="1" s="1"/>
  <c r="V214" i="1"/>
  <c r="T214" i="1" s="1"/>
  <c r="V215" i="1"/>
  <c r="T215" i="1" s="1"/>
  <c r="V216" i="1"/>
  <c r="T216" i="1" s="1"/>
  <c r="V217" i="1"/>
  <c r="T217" i="1" s="1"/>
  <c r="V218" i="1"/>
  <c r="T218" i="1" s="1"/>
  <c r="V219" i="1"/>
  <c r="T219" i="1" s="1"/>
  <c r="V220" i="1"/>
  <c r="T220" i="1" s="1"/>
  <c r="V221" i="1"/>
  <c r="T221" i="1" s="1"/>
  <c r="V222" i="1"/>
  <c r="T222" i="1" s="1"/>
  <c r="V223" i="1"/>
  <c r="T223" i="1" s="1"/>
  <c r="V224" i="1"/>
  <c r="T224" i="1" s="1"/>
  <c r="V225" i="1"/>
  <c r="T225" i="1" s="1"/>
  <c r="V226" i="1"/>
  <c r="T226" i="1" s="1"/>
  <c r="V227" i="1"/>
  <c r="T227" i="1" s="1"/>
  <c r="V228" i="1"/>
  <c r="T228" i="1" s="1"/>
  <c r="V229" i="1"/>
  <c r="T229" i="1" s="1"/>
  <c r="V230" i="1"/>
  <c r="T230" i="1" s="1"/>
  <c r="V231" i="1"/>
  <c r="T231" i="1" s="1"/>
  <c r="V232" i="1"/>
  <c r="T232" i="1" s="1"/>
  <c r="V233" i="1"/>
  <c r="T233" i="1" s="1"/>
  <c r="V234" i="1"/>
  <c r="T234" i="1" s="1"/>
  <c r="V235" i="1"/>
  <c r="T235" i="1" s="1"/>
  <c r="V236" i="1"/>
  <c r="T236" i="1" s="1"/>
  <c r="V237" i="1"/>
  <c r="T237" i="1" s="1"/>
  <c r="V238" i="1"/>
  <c r="T238" i="1" s="1"/>
  <c r="V239" i="1"/>
  <c r="T239" i="1" s="1"/>
  <c r="V240" i="1"/>
  <c r="T240" i="1" s="1"/>
  <c r="V241" i="1"/>
  <c r="T241" i="1" s="1"/>
  <c r="V242" i="1"/>
  <c r="T242" i="1" s="1"/>
  <c r="V243" i="1"/>
  <c r="T243" i="1" s="1"/>
  <c r="V244" i="1"/>
  <c r="T244" i="1" s="1"/>
  <c r="V245" i="1"/>
  <c r="T245" i="1" s="1"/>
  <c r="V246" i="1"/>
  <c r="T246" i="1" s="1"/>
  <c r="V247" i="1"/>
  <c r="T247" i="1" s="1"/>
  <c r="V248" i="1"/>
  <c r="T248" i="1" s="1"/>
  <c r="V249" i="1"/>
  <c r="T249" i="1" s="1"/>
  <c r="V250" i="1"/>
  <c r="T250" i="1" s="1"/>
  <c r="V251" i="1"/>
  <c r="T251" i="1" s="1"/>
  <c r="V252" i="1"/>
  <c r="T252" i="1" s="1"/>
  <c r="V253" i="1"/>
  <c r="T253" i="1" s="1"/>
  <c r="V254" i="1"/>
  <c r="T254" i="1" s="1"/>
  <c r="V255" i="1"/>
  <c r="T255" i="1" s="1"/>
  <c r="V256" i="1"/>
  <c r="T256" i="1" s="1"/>
  <c r="V257" i="1"/>
  <c r="T257" i="1" s="1"/>
  <c r="V258" i="1"/>
  <c r="T258" i="1" s="1"/>
  <c r="V259" i="1"/>
  <c r="T259" i="1" s="1"/>
  <c r="V260" i="1"/>
  <c r="T260" i="1" s="1"/>
  <c r="V261" i="1"/>
  <c r="T261" i="1" s="1"/>
  <c r="V262" i="1"/>
  <c r="T262" i="1" s="1"/>
  <c r="V263" i="1"/>
  <c r="T263" i="1" s="1"/>
  <c r="V264" i="1"/>
  <c r="T264" i="1" s="1"/>
  <c r="V265" i="1"/>
  <c r="T265" i="1" s="1"/>
  <c r="V266" i="1"/>
  <c r="T266" i="1" s="1"/>
  <c r="V267" i="1"/>
  <c r="T267" i="1" s="1"/>
  <c r="V268" i="1"/>
  <c r="T268" i="1" s="1"/>
  <c r="V269" i="1"/>
  <c r="T269" i="1" s="1"/>
  <c r="V270" i="1"/>
  <c r="T270" i="1" s="1"/>
  <c r="V271" i="1"/>
  <c r="T271" i="1" s="1"/>
  <c r="V272" i="1"/>
  <c r="T272" i="1" s="1"/>
  <c r="V273" i="1"/>
  <c r="T273" i="1" s="1"/>
  <c r="V274" i="1"/>
  <c r="T274" i="1" s="1"/>
  <c r="V275" i="1"/>
  <c r="T275" i="1" s="1"/>
  <c r="V276" i="1"/>
  <c r="T276" i="1" s="1"/>
  <c r="V277" i="1"/>
  <c r="T277" i="1" s="1"/>
  <c r="V278" i="1"/>
  <c r="T278" i="1" s="1"/>
  <c r="V279" i="1"/>
  <c r="T279" i="1" s="1"/>
  <c r="V280" i="1"/>
  <c r="T280" i="1" s="1"/>
  <c r="V281" i="1"/>
  <c r="T281" i="1" s="1"/>
  <c r="V282" i="1"/>
  <c r="T282" i="1" s="1"/>
  <c r="V283" i="1"/>
  <c r="T283" i="1" s="1"/>
  <c r="V284" i="1"/>
  <c r="T284" i="1" s="1"/>
  <c r="V285" i="1"/>
  <c r="T285" i="1" s="1"/>
  <c r="V286" i="1"/>
  <c r="T286" i="1" s="1"/>
  <c r="V287" i="1"/>
  <c r="T287" i="1" s="1"/>
  <c r="V288" i="1"/>
  <c r="T288" i="1" s="1"/>
  <c r="V289" i="1"/>
  <c r="T289" i="1" s="1"/>
  <c r="V290" i="1"/>
  <c r="T290" i="1" s="1"/>
  <c r="V291" i="1"/>
  <c r="T291" i="1" s="1"/>
  <c r="V292" i="1"/>
  <c r="T292" i="1" s="1"/>
  <c r="V293" i="1"/>
  <c r="T293" i="1" s="1"/>
  <c r="V294" i="1"/>
  <c r="T294" i="1" s="1"/>
  <c r="V295" i="1"/>
  <c r="T295" i="1" s="1"/>
  <c r="V296" i="1"/>
  <c r="T296" i="1" s="1"/>
  <c r="V297" i="1"/>
  <c r="T297" i="1" s="1"/>
  <c r="V298" i="1"/>
  <c r="T298" i="1" s="1"/>
  <c r="V299" i="1"/>
  <c r="T299" i="1" s="1"/>
  <c r="V300" i="1"/>
  <c r="T300" i="1" s="1"/>
  <c r="V301" i="1"/>
  <c r="T301" i="1" s="1"/>
  <c r="V302" i="1"/>
  <c r="T302" i="1" s="1"/>
  <c r="V303" i="1"/>
  <c r="T303" i="1" s="1"/>
  <c r="V304" i="1"/>
  <c r="T304" i="1" s="1"/>
  <c r="V305" i="1"/>
  <c r="T305" i="1" s="1"/>
  <c r="V306" i="1"/>
  <c r="T306" i="1" s="1"/>
  <c r="V307" i="1"/>
  <c r="T307" i="1" s="1"/>
  <c r="V308" i="1"/>
  <c r="T308" i="1" s="1"/>
  <c r="V309" i="1"/>
  <c r="T309" i="1" s="1"/>
  <c r="V310" i="1"/>
  <c r="T310" i="1" s="1"/>
  <c r="V311" i="1"/>
  <c r="T311" i="1" s="1"/>
  <c r="V312" i="1"/>
  <c r="T312" i="1" s="1"/>
  <c r="V313" i="1"/>
  <c r="T313" i="1" s="1"/>
  <c r="V314" i="1"/>
  <c r="T314" i="1" s="1"/>
  <c r="V315" i="1"/>
  <c r="T315" i="1" s="1"/>
  <c r="V316" i="1"/>
  <c r="T316" i="1" s="1"/>
  <c r="V317" i="1"/>
  <c r="T317" i="1" s="1"/>
  <c r="V318" i="1"/>
  <c r="T318" i="1" s="1"/>
  <c r="V319" i="1"/>
  <c r="T319" i="1" s="1"/>
  <c r="V320" i="1"/>
  <c r="T320" i="1" s="1"/>
  <c r="V321" i="1"/>
  <c r="T321" i="1" s="1"/>
  <c r="V322" i="1"/>
  <c r="T322" i="1" s="1"/>
  <c r="V323" i="1"/>
  <c r="T323" i="1" s="1"/>
  <c r="V324" i="1"/>
  <c r="T324" i="1" s="1"/>
  <c r="V325" i="1"/>
  <c r="T325" i="1" s="1"/>
  <c r="V326" i="1"/>
  <c r="T326" i="1" s="1"/>
  <c r="V327" i="1"/>
  <c r="T327" i="1" s="1"/>
  <c r="V328" i="1"/>
  <c r="T328" i="1" s="1"/>
  <c r="V329" i="1"/>
  <c r="T329" i="1" s="1"/>
  <c r="V330" i="1"/>
  <c r="T330" i="1" s="1"/>
  <c r="V331" i="1"/>
  <c r="T331" i="1" s="1"/>
  <c r="V332" i="1"/>
  <c r="T332" i="1" s="1"/>
  <c r="V333" i="1"/>
  <c r="T333" i="1" s="1"/>
  <c r="V334" i="1"/>
  <c r="T334" i="1" s="1"/>
  <c r="V335" i="1"/>
  <c r="T335" i="1" s="1"/>
  <c r="V336" i="1"/>
  <c r="T336" i="1" s="1"/>
  <c r="V337" i="1"/>
  <c r="T337" i="1" s="1"/>
  <c r="V338" i="1"/>
  <c r="T338" i="1" s="1"/>
  <c r="V339" i="1"/>
  <c r="T339" i="1" s="1"/>
  <c r="V340" i="1"/>
  <c r="T340" i="1" s="1"/>
  <c r="V341" i="1"/>
  <c r="T341" i="1" s="1"/>
  <c r="V342" i="1"/>
  <c r="T342" i="1" s="1"/>
  <c r="V343" i="1"/>
  <c r="T343" i="1" s="1"/>
  <c r="V344" i="1"/>
  <c r="T344" i="1" s="1"/>
  <c r="V345" i="1"/>
  <c r="T345" i="1" s="1"/>
  <c r="V346" i="1"/>
  <c r="T346" i="1" s="1"/>
  <c r="V347" i="1"/>
  <c r="T347" i="1" s="1"/>
  <c r="V348" i="1"/>
  <c r="T348" i="1" s="1"/>
  <c r="V349" i="1"/>
  <c r="T349" i="1" s="1"/>
  <c r="V350" i="1"/>
  <c r="T350" i="1" s="1"/>
  <c r="V351" i="1"/>
  <c r="T351" i="1" s="1"/>
  <c r="V352" i="1"/>
  <c r="T352" i="1" s="1"/>
  <c r="V353" i="1"/>
  <c r="T353" i="1" s="1"/>
  <c r="V354" i="1"/>
  <c r="T354" i="1" s="1"/>
  <c r="V355" i="1"/>
  <c r="T355" i="1" s="1"/>
  <c r="V356" i="1"/>
  <c r="T356" i="1" s="1"/>
  <c r="V357" i="1"/>
  <c r="T357" i="1" s="1"/>
  <c r="V358" i="1"/>
  <c r="T358" i="1" s="1"/>
  <c r="V359" i="1"/>
  <c r="T359" i="1" s="1"/>
  <c r="V360" i="1"/>
  <c r="T360" i="1" s="1"/>
  <c r="V361" i="1"/>
  <c r="T361" i="1" s="1"/>
  <c r="V362" i="1"/>
  <c r="T362" i="1" s="1"/>
  <c r="V363" i="1"/>
  <c r="T363" i="1" s="1"/>
  <c r="V364" i="1"/>
  <c r="T364" i="1" s="1"/>
  <c r="V365" i="1"/>
  <c r="T365" i="1" s="1"/>
  <c r="V366" i="1"/>
  <c r="T366" i="1" s="1"/>
  <c r="V367" i="1"/>
  <c r="T367" i="1" s="1"/>
  <c r="V368" i="1"/>
  <c r="T368" i="1" s="1"/>
  <c r="V369" i="1"/>
  <c r="T369" i="1" s="1"/>
  <c r="V370" i="1"/>
  <c r="T370" i="1" s="1"/>
  <c r="V371" i="1"/>
  <c r="T371" i="1" s="1"/>
  <c r="V372" i="1"/>
  <c r="T372" i="1" s="1"/>
  <c r="V373" i="1"/>
  <c r="T373" i="1" s="1"/>
  <c r="V374" i="1"/>
  <c r="T374" i="1" s="1"/>
  <c r="V375" i="1"/>
  <c r="T375" i="1" s="1"/>
  <c r="V376" i="1"/>
  <c r="T376" i="1" s="1"/>
  <c r="V377" i="1"/>
  <c r="T377" i="1" s="1"/>
  <c r="V378" i="1"/>
  <c r="T378" i="1" s="1"/>
  <c r="V379" i="1"/>
  <c r="T379" i="1" s="1"/>
  <c r="V380" i="1"/>
  <c r="T380" i="1" s="1"/>
  <c r="V381" i="1"/>
  <c r="T381" i="1" s="1"/>
  <c r="V382" i="1"/>
  <c r="T382" i="1" s="1"/>
  <c r="V383" i="1"/>
  <c r="T383" i="1" s="1"/>
  <c r="V384" i="1"/>
  <c r="T384" i="1" s="1"/>
  <c r="V385" i="1"/>
  <c r="T385" i="1" s="1"/>
  <c r="V386" i="1"/>
  <c r="T386" i="1" s="1"/>
  <c r="V387" i="1"/>
  <c r="T387" i="1" s="1"/>
  <c r="V388" i="1"/>
  <c r="T388" i="1" s="1"/>
  <c r="V389" i="1"/>
  <c r="T389" i="1" s="1"/>
  <c r="V390" i="1"/>
  <c r="T390" i="1" s="1"/>
  <c r="V391" i="1"/>
  <c r="T391" i="1" s="1"/>
  <c r="V392" i="1"/>
  <c r="T392" i="1" s="1"/>
  <c r="V393" i="1"/>
  <c r="T393" i="1" s="1"/>
  <c r="V394" i="1"/>
  <c r="T394" i="1" s="1"/>
  <c r="V395" i="1"/>
  <c r="T395" i="1" s="1"/>
  <c r="V396" i="1"/>
  <c r="T396" i="1" s="1"/>
  <c r="V397" i="1"/>
  <c r="T397" i="1" s="1"/>
  <c r="V398" i="1"/>
  <c r="T398" i="1" s="1"/>
  <c r="V399" i="1"/>
  <c r="T399" i="1" s="1"/>
  <c r="V400" i="1"/>
  <c r="T400" i="1" s="1"/>
  <c r="V401" i="1"/>
  <c r="T401" i="1" s="1"/>
  <c r="V402" i="1"/>
  <c r="T402" i="1" s="1"/>
  <c r="V403" i="1"/>
  <c r="T403" i="1" s="1"/>
  <c r="V404" i="1"/>
  <c r="T404" i="1" s="1"/>
  <c r="V405" i="1"/>
  <c r="T405" i="1" s="1"/>
  <c r="V406" i="1"/>
  <c r="T406" i="1" s="1"/>
  <c r="V407" i="1"/>
  <c r="T407" i="1" s="1"/>
  <c r="V408" i="1"/>
  <c r="T408" i="1" s="1"/>
  <c r="V409" i="1"/>
  <c r="T409" i="1" s="1"/>
  <c r="V410" i="1"/>
  <c r="T410" i="1" s="1"/>
  <c r="V411" i="1"/>
  <c r="T411" i="1" s="1"/>
  <c r="V412" i="1"/>
  <c r="T412" i="1" s="1"/>
  <c r="V413" i="1"/>
  <c r="T413" i="1" s="1"/>
  <c r="V414" i="1"/>
  <c r="T414" i="1" s="1"/>
  <c r="V415" i="1"/>
  <c r="T415" i="1" s="1"/>
  <c r="V416" i="1"/>
  <c r="T416" i="1" s="1"/>
  <c r="V417" i="1"/>
  <c r="T417" i="1" s="1"/>
  <c r="V418" i="1"/>
  <c r="T418" i="1" s="1"/>
  <c r="V419" i="1"/>
  <c r="T419" i="1" s="1"/>
  <c r="V420" i="1"/>
  <c r="T420" i="1" s="1"/>
  <c r="V421" i="1"/>
  <c r="T421" i="1" s="1"/>
  <c r="V422" i="1"/>
  <c r="T422" i="1" s="1"/>
  <c r="V423" i="1"/>
  <c r="T423" i="1" s="1"/>
  <c r="V424" i="1"/>
  <c r="T424" i="1" s="1"/>
  <c r="V425" i="1"/>
  <c r="T425" i="1" s="1"/>
  <c r="V426" i="1"/>
  <c r="T426" i="1" s="1"/>
  <c r="V427" i="1"/>
  <c r="T427" i="1" s="1"/>
  <c r="V428" i="1"/>
  <c r="T428" i="1" s="1"/>
  <c r="V429" i="1"/>
  <c r="T429" i="1" s="1"/>
  <c r="V430" i="1"/>
  <c r="T430" i="1" s="1"/>
  <c r="V431" i="1"/>
  <c r="T431" i="1" s="1"/>
  <c r="V432" i="1"/>
  <c r="T432" i="1" s="1"/>
  <c r="V433" i="1"/>
  <c r="T433" i="1" s="1"/>
  <c r="V434" i="1"/>
  <c r="T434" i="1" s="1"/>
  <c r="V435" i="1"/>
  <c r="T435" i="1" s="1"/>
  <c r="V436" i="1"/>
  <c r="T436" i="1" s="1"/>
  <c r="V437" i="1"/>
  <c r="T437" i="1" s="1"/>
  <c r="V438" i="1"/>
  <c r="T438" i="1" s="1"/>
  <c r="V439" i="1"/>
  <c r="T439" i="1" s="1"/>
  <c r="V440" i="1"/>
  <c r="T440" i="1" s="1"/>
  <c r="V441" i="1"/>
  <c r="T441" i="1" s="1"/>
  <c r="V442" i="1"/>
  <c r="T442" i="1" s="1"/>
  <c r="V443" i="1"/>
  <c r="T443" i="1" s="1"/>
  <c r="V444" i="1"/>
  <c r="T444" i="1" s="1"/>
  <c r="V445" i="1"/>
  <c r="T445" i="1" s="1"/>
  <c r="V446" i="1"/>
  <c r="T446" i="1" s="1"/>
  <c r="V447" i="1"/>
  <c r="T447" i="1" s="1"/>
  <c r="V448" i="1"/>
  <c r="T448" i="1" s="1"/>
  <c r="V449" i="1"/>
  <c r="T449" i="1" s="1"/>
  <c r="V450" i="1"/>
  <c r="T450" i="1" s="1"/>
  <c r="V451" i="1"/>
  <c r="T451" i="1" s="1"/>
  <c r="V452" i="1"/>
  <c r="T452" i="1" s="1"/>
  <c r="V453" i="1"/>
  <c r="T453" i="1" s="1"/>
  <c r="V454" i="1"/>
  <c r="T454" i="1" s="1"/>
  <c r="V455" i="1"/>
  <c r="T455" i="1" s="1"/>
  <c r="V456" i="1"/>
  <c r="T456" i="1" s="1"/>
  <c r="V457" i="1"/>
  <c r="T457" i="1" s="1"/>
  <c r="V458" i="1"/>
  <c r="T458" i="1" s="1"/>
  <c r="V459" i="1"/>
  <c r="T459" i="1" s="1"/>
  <c r="V460" i="1"/>
  <c r="T460" i="1" s="1"/>
  <c r="V461" i="1"/>
  <c r="T461" i="1" s="1"/>
  <c r="V462" i="1"/>
  <c r="T462" i="1" s="1"/>
  <c r="V463" i="1"/>
  <c r="T463" i="1" s="1"/>
  <c r="V464" i="1"/>
  <c r="T464" i="1" s="1"/>
  <c r="V465" i="1"/>
  <c r="T465" i="1" s="1"/>
  <c r="V466" i="1"/>
  <c r="T466" i="1" s="1"/>
  <c r="V467" i="1"/>
  <c r="T467" i="1" s="1"/>
  <c r="V468" i="1"/>
  <c r="T468" i="1" s="1"/>
  <c r="V469" i="1"/>
  <c r="T469" i="1" s="1"/>
  <c r="V470" i="1"/>
  <c r="T470" i="1" s="1"/>
  <c r="V471" i="1"/>
  <c r="T471" i="1" s="1"/>
  <c r="V472" i="1"/>
  <c r="T472" i="1" s="1"/>
  <c r="V473" i="1"/>
  <c r="T473" i="1" s="1"/>
  <c r="V474" i="1"/>
  <c r="T474" i="1" s="1"/>
  <c r="V475" i="1"/>
  <c r="T475" i="1" s="1"/>
  <c r="V476" i="1"/>
  <c r="T476" i="1" s="1"/>
  <c r="V477" i="1"/>
  <c r="T477" i="1" s="1"/>
  <c r="V478" i="1"/>
  <c r="T478" i="1" s="1"/>
  <c r="V479" i="1"/>
  <c r="T479" i="1" s="1"/>
  <c r="V480" i="1"/>
  <c r="T480" i="1" s="1"/>
  <c r="V481" i="1"/>
  <c r="T481" i="1" s="1"/>
  <c r="V482" i="1"/>
  <c r="T482" i="1" s="1"/>
  <c r="V483" i="1"/>
  <c r="T483" i="1" s="1"/>
  <c r="V484" i="1"/>
  <c r="T484" i="1" s="1"/>
  <c r="V485" i="1"/>
  <c r="T485" i="1" s="1"/>
  <c r="V486" i="1"/>
  <c r="T486" i="1" s="1"/>
  <c r="V487" i="1"/>
  <c r="T487" i="1" s="1"/>
  <c r="V488" i="1"/>
  <c r="T488" i="1" s="1"/>
  <c r="V489" i="1"/>
  <c r="T489" i="1" s="1"/>
  <c r="V490" i="1"/>
  <c r="T490" i="1" s="1"/>
  <c r="V491" i="1"/>
  <c r="T491" i="1" s="1"/>
  <c r="V492" i="1"/>
  <c r="T492" i="1" s="1"/>
  <c r="V493" i="1"/>
  <c r="T493" i="1" s="1"/>
  <c r="V494" i="1"/>
  <c r="T494" i="1" s="1"/>
  <c r="V495" i="1"/>
  <c r="T495" i="1" s="1"/>
  <c r="V496" i="1"/>
  <c r="T496" i="1" s="1"/>
  <c r="V497" i="1"/>
  <c r="T497" i="1" s="1"/>
  <c r="V498" i="1"/>
  <c r="T498" i="1" s="1"/>
  <c r="V499" i="1"/>
  <c r="T499" i="1" s="1"/>
  <c r="V500" i="1"/>
  <c r="T500" i="1" s="1"/>
  <c r="V501" i="1"/>
  <c r="T501" i="1" s="1"/>
  <c r="V502" i="1"/>
  <c r="T502" i="1" s="1"/>
  <c r="V503" i="1"/>
  <c r="T503" i="1" s="1"/>
  <c r="V504" i="1"/>
  <c r="T504" i="1" s="1"/>
  <c r="V505" i="1"/>
  <c r="T505" i="1" s="1"/>
  <c r="V506" i="1"/>
  <c r="T506" i="1" s="1"/>
  <c r="V507" i="1"/>
  <c r="T507" i="1" s="1"/>
  <c r="V508" i="1"/>
  <c r="T508" i="1" s="1"/>
  <c r="V509" i="1"/>
  <c r="T509" i="1" s="1"/>
  <c r="V510" i="1"/>
  <c r="T510" i="1" s="1"/>
  <c r="V511" i="1"/>
  <c r="T511" i="1" s="1"/>
  <c r="V512" i="1"/>
  <c r="T512" i="1" s="1"/>
  <c r="V513" i="1"/>
  <c r="T513" i="1" s="1"/>
  <c r="V514" i="1"/>
  <c r="T514" i="1" s="1"/>
  <c r="V515" i="1"/>
  <c r="T515" i="1" s="1"/>
  <c r="V516" i="1"/>
  <c r="T516" i="1" s="1"/>
  <c r="V517" i="1"/>
  <c r="T517" i="1" s="1"/>
  <c r="V518" i="1"/>
  <c r="T518" i="1" s="1"/>
  <c r="V519" i="1"/>
  <c r="T519" i="1" s="1"/>
  <c r="V520" i="1"/>
  <c r="T520" i="1" s="1"/>
  <c r="V521" i="1"/>
  <c r="T521" i="1" s="1"/>
  <c r="V522" i="1"/>
  <c r="T522" i="1" s="1"/>
  <c r="V523" i="1"/>
  <c r="T523" i="1" s="1"/>
  <c r="V524" i="1"/>
  <c r="T524" i="1" s="1"/>
  <c r="V525" i="1"/>
  <c r="T525" i="1" s="1"/>
  <c r="V526" i="1"/>
  <c r="T526" i="1" s="1"/>
  <c r="V527" i="1"/>
  <c r="T527" i="1" s="1"/>
  <c r="V528" i="1"/>
  <c r="T528" i="1" s="1"/>
  <c r="V529" i="1"/>
  <c r="T529" i="1" s="1"/>
  <c r="V530" i="1"/>
  <c r="T530" i="1" s="1"/>
  <c r="V531" i="1"/>
  <c r="T531" i="1" s="1"/>
  <c r="V532" i="1"/>
  <c r="T532" i="1" s="1"/>
  <c r="V533" i="1"/>
  <c r="T533" i="1" s="1"/>
  <c r="V534" i="1"/>
  <c r="T534" i="1" s="1"/>
  <c r="V535" i="1"/>
  <c r="T535" i="1" s="1"/>
  <c r="V536" i="1"/>
  <c r="T536" i="1" s="1"/>
  <c r="V537" i="1"/>
  <c r="T537" i="1" s="1"/>
  <c r="V538" i="1"/>
  <c r="T538" i="1" s="1"/>
  <c r="V539" i="1"/>
  <c r="T539" i="1" s="1"/>
  <c r="V540" i="1"/>
  <c r="T540" i="1" s="1"/>
  <c r="V541" i="1"/>
  <c r="T541" i="1" s="1"/>
  <c r="V542" i="1"/>
  <c r="T542" i="1" s="1"/>
  <c r="V543" i="1"/>
  <c r="T543" i="1" s="1"/>
  <c r="V544" i="1"/>
  <c r="T544" i="1" s="1"/>
  <c r="V545" i="1"/>
  <c r="T545" i="1" s="1"/>
  <c r="V546" i="1"/>
  <c r="T546" i="1" s="1"/>
  <c r="V547" i="1"/>
  <c r="T547" i="1" s="1"/>
  <c r="V548" i="1"/>
  <c r="T548" i="1" s="1"/>
  <c r="V549" i="1"/>
  <c r="T549" i="1" s="1"/>
  <c r="V550" i="1"/>
  <c r="T550" i="1" s="1"/>
  <c r="V551" i="1"/>
  <c r="T551" i="1" s="1"/>
  <c r="V552" i="1"/>
  <c r="T552" i="1" s="1"/>
  <c r="V553" i="1"/>
  <c r="T553" i="1" s="1"/>
  <c r="V554" i="1"/>
  <c r="T554" i="1" s="1"/>
  <c r="V555" i="1"/>
  <c r="T555" i="1" s="1"/>
  <c r="V556" i="1"/>
  <c r="T556" i="1" s="1"/>
  <c r="V557" i="1"/>
  <c r="T557" i="1" s="1"/>
  <c r="V558" i="1"/>
  <c r="T558" i="1" s="1"/>
  <c r="V559" i="1"/>
  <c r="T559" i="1" s="1"/>
  <c r="V560" i="1"/>
  <c r="T560" i="1" s="1"/>
  <c r="V561" i="1"/>
  <c r="T561" i="1" s="1"/>
  <c r="V562" i="1"/>
  <c r="T562" i="1" s="1"/>
  <c r="V563" i="1"/>
  <c r="T563" i="1" s="1"/>
  <c r="V564" i="1"/>
  <c r="T564" i="1" s="1"/>
  <c r="V565" i="1"/>
  <c r="T565" i="1" s="1"/>
  <c r="V566" i="1"/>
  <c r="T566" i="1" s="1"/>
  <c r="V567" i="1"/>
  <c r="T567" i="1" s="1"/>
  <c r="V568" i="1"/>
  <c r="T568" i="1" s="1"/>
  <c r="V569" i="1"/>
  <c r="T569" i="1" s="1"/>
  <c r="V570" i="1"/>
  <c r="T570" i="1" s="1"/>
  <c r="V571" i="1"/>
  <c r="T571" i="1" s="1"/>
  <c r="V572" i="1"/>
  <c r="T572" i="1" s="1"/>
  <c r="V573" i="1"/>
  <c r="T573" i="1" s="1"/>
  <c r="V574" i="1"/>
  <c r="T574" i="1" s="1"/>
  <c r="V575" i="1"/>
  <c r="T575" i="1" s="1"/>
  <c r="V576" i="1"/>
  <c r="T576" i="1" s="1"/>
  <c r="V577" i="1"/>
  <c r="T577" i="1" s="1"/>
  <c r="V578" i="1"/>
  <c r="T578" i="1" s="1"/>
  <c r="V579" i="1"/>
  <c r="T579" i="1" s="1"/>
  <c r="V580" i="1"/>
  <c r="T580" i="1" s="1"/>
  <c r="V581" i="1"/>
  <c r="T581" i="1" s="1"/>
  <c r="V582" i="1"/>
  <c r="T582" i="1" s="1"/>
  <c r="V583" i="1"/>
  <c r="T583" i="1" s="1"/>
  <c r="V584" i="1"/>
  <c r="T584" i="1" s="1"/>
  <c r="V585" i="1"/>
  <c r="T585" i="1" s="1"/>
  <c r="V586" i="1"/>
  <c r="T586" i="1" s="1"/>
  <c r="V587" i="1"/>
  <c r="T587" i="1" s="1"/>
  <c r="V588" i="1"/>
  <c r="T588" i="1" s="1"/>
  <c r="V589" i="1"/>
  <c r="T589" i="1" s="1"/>
  <c r="V590" i="1"/>
  <c r="T590" i="1" s="1"/>
  <c r="V591" i="1"/>
  <c r="T591" i="1" s="1"/>
  <c r="V592" i="1"/>
  <c r="T592" i="1" s="1"/>
  <c r="V593" i="1"/>
  <c r="T593" i="1" s="1"/>
  <c r="V594" i="1"/>
  <c r="T594" i="1" s="1"/>
  <c r="V595" i="1"/>
  <c r="T595" i="1" s="1"/>
  <c r="V596" i="1"/>
  <c r="T596" i="1" s="1"/>
  <c r="V597" i="1"/>
  <c r="T597" i="1" s="1"/>
  <c r="V598" i="1"/>
  <c r="T598" i="1" s="1"/>
  <c r="V599" i="1"/>
  <c r="T599" i="1" s="1"/>
  <c r="V600" i="1"/>
  <c r="T600" i="1" s="1"/>
  <c r="V601" i="1"/>
  <c r="T601" i="1" s="1"/>
  <c r="V602" i="1"/>
  <c r="T602" i="1" s="1"/>
  <c r="V603" i="1"/>
  <c r="T603" i="1" s="1"/>
  <c r="V604" i="1"/>
  <c r="T604" i="1" s="1"/>
  <c r="V605" i="1"/>
  <c r="T605" i="1" s="1"/>
  <c r="V606" i="1"/>
  <c r="T606" i="1" s="1"/>
  <c r="V607" i="1"/>
  <c r="T607" i="1" s="1"/>
  <c r="V608" i="1"/>
  <c r="T608" i="1" s="1"/>
  <c r="V609" i="1"/>
  <c r="T609" i="1" s="1"/>
  <c r="V610" i="1"/>
  <c r="T610" i="1" s="1"/>
  <c r="V611" i="1"/>
  <c r="T611" i="1" s="1"/>
  <c r="V612" i="1"/>
  <c r="T612" i="1" s="1"/>
  <c r="V613" i="1"/>
  <c r="T613" i="1" s="1"/>
  <c r="V614" i="1"/>
  <c r="T614" i="1" s="1"/>
  <c r="V615" i="1"/>
  <c r="T615" i="1" s="1"/>
  <c r="V616" i="1"/>
  <c r="T616" i="1" s="1"/>
  <c r="V617" i="1"/>
  <c r="T617" i="1" s="1"/>
  <c r="V618" i="1"/>
  <c r="T618" i="1" s="1"/>
  <c r="V619" i="1"/>
  <c r="T619" i="1" s="1"/>
  <c r="V620" i="1"/>
  <c r="T620" i="1" s="1"/>
  <c r="V621" i="1"/>
  <c r="T621" i="1" s="1"/>
  <c r="V622" i="1"/>
  <c r="T622" i="1" s="1"/>
  <c r="V623" i="1"/>
  <c r="T623" i="1" s="1"/>
  <c r="V624" i="1"/>
  <c r="T624" i="1" s="1"/>
  <c r="V625" i="1"/>
  <c r="T625" i="1" s="1"/>
  <c r="V626" i="1"/>
  <c r="T626" i="1" s="1"/>
  <c r="V627" i="1"/>
  <c r="T627" i="1" s="1"/>
  <c r="V628" i="1"/>
  <c r="T628" i="1" s="1"/>
  <c r="V629" i="1"/>
  <c r="T629" i="1" s="1"/>
  <c r="V630" i="1"/>
  <c r="T630" i="1" s="1"/>
  <c r="V631" i="1"/>
  <c r="T631" i="1" s="1"/>
  <c r="V632" i="1"/>
  <c r="T632" i="1" s="1"/>
  <c r="V633" i="1"/>
  <c r="T633" i="1" s="1"/>
  <c r="V634" i="1"/>
  <c r="T634" i="1" s="1"/>
  <c r="V635" i="1"/>
  <c r="T635" i="1" s="1"/>
  <c r="V636" i="1"/>
  <c r="T636" i="1" s="1"/>
  <c r="V637" i="1"/>
  <c r="T637" i="1" s="1"/>
  <c r="V638" i="1"/>
  <c r="T638" i="1" s="1"/>
  <c r="V639" i="1"/>
  <c r="T639" i="1" s="1"/>
  <c r="V640" i="1"/>
  <c r="T640" i="1" s="1"/>
  <c r="V641" i="1"/>
  <c r="T641" i="1" s="1"/>
  <c r="V642" i="1"/>
  <c r="T642" i="1" s="1"/>
  <c r="V643" i="1"/>
  <c r="T643" i="1" s="1"/>
  <c r="V644" i="1"/>
  <c r="T644" i="1" s="1"/>
  <c r="V645" i="1"/>
  <c r="T645" i="1" s="1"/>
  <c r="V646" i="1"/>
  <c r="T646" i="1" s="1"/>
  <c r="V647" i="1"/>
  <c r="T647" i="1" s="1"/>
  <c r="V648" i="1"/>
  <c r="T648" i="1" s="1"/>
  <c r="V649" i="1"/>
  <c r="T649" i="1" s="1"/>
  <c r="V650" i="1"/>
  <c r="T650" i="1" s="1"/>
  <c r="V651" i="1"/>
  <c r="T651" i="1" s="1"/>
  <c r="V652" i="1"/>
  <c r="T652" i="1" s="1"/>
  <c r="V653" i="1"/>
  <c r="T653" i="1" s="1"/>
  <c r="V654" i="1"/>
  <c r="T654" i="1" s="1"/>
  <c r="V655" i="1"/>
  <c r="T655" i="1" s="1"/>
  <c r="V656" i="1"/>
  <c r="T656" i="1" s="1"/>
  <c r="V657" i="1"/>
  <c r="T657" i="1" s="1"/>
  <c r="V658" i="1"/>
  <c r="T658" i="1" s="1"/>
  <c r="V659" i="1"/>
  <c r="T659" i="1" s="1"/>
  <c r="V660" i="1"/>
  <c r="T660" i="1" s="1"/>
  <c r="V661" i="1"/>
  <c r="T661" i="1" s="1"/>
  <c r="V662" i="1"/>
  <c r="T662" i="1" s="1"/>
  <c r="V663" i="1"/>
  <c r="T663" i="1" s="1"/>
  <c r="V664" i="1"/>
  <c r="T664" i="1" s="1"/>
  <c r="V665" i="1"/>
  <c r="T665" i="1" s="1"/>
  <c r="V666" i="1"/>
  <c r="T666" i="1" s="1"/>
  <c r="V667" i="1"/>
  <c r="T667" i="1" s="1"/>
  <c r="V668" i="1"/>
  <c r="T668" i="1" s="1"/>
  <c r="V669" i="1"/>
  <c r="T669" i="1" s="1"/>
  <c r="V670" i="1"/>
  <c r="T670" i="1" s="1"/>
  <c r="V671" i="1"/>
  <c r="T671" i="1" s="1"/>
  <c r="V672" i="1"/>
  <c r="T672" i="1" s="1"/>
  <c r="V673" i="1"/>
  <c r="T673" i="1" s="1"/>
  <c r="V674" i="1"/>
  <c r="T674" i="1" s="1"/>
  <c r="V675" i="1"/>
  <c r="T675" i="1" s="1"/>
  <c r="V676" i="1"/>
  <c r="T676" i="1" s="1"/>
  <c r="V677" i="1"/>
  <c r="T677" i="1" s="1"/>
  <c r="V678" i="1"/>
  <c r="T678" i="1" s="1"/>
  <c r="V679" i="1"/>
  <c r="T679" i="1" s="1"/>
  <c r="V680" i="1"/>
  <c r="T680" i="1" s="1"/>
  <c r="V681" i="1"/>
  <c r="T681" i="1" s="1"/>
  <c r="V682" i="1"/>
  <c r="T682" i="1" s="1"/>
  <c r="V683" i="1"/>
  <c r="T683" i="1" s="1"/>
  <c r="V684" i="1"/>
  <c r="T684" i="1" s="1"/>
  <c r="V685" i="1"/>
  <c r="T685" i="1" s="1"/>
  <c r="V686" i="1"/>
  <c r="T686" i="1" s="1"/>
  <c r="V687" i="1"/>
  <c r="T687" i="1" s="1"/>
  <c r="V688" i="1"/>
  <c r="T688" i="1" s="1"/>
  <c r="V689" i="1"/>
  <c r="T689" i="1" s="1"/>
  <c r="V690" i="1"/>
  <c r="T690" i="1" s="1"/>
  <c r="V691" i="1"/>
  <c r="T691" i="1" s="1"/>
  <c r="V692" i="1"/>
  <c r="T692" i="1" s="1"/>
  <c r="V693" i="1"/>
  <c r="T693" i="1" s="1"/>
  <c r="V694" i="1"/>
  <c r="T694" i="1" s="1"/>
  <c r="V695" i="1"/>
  <c r="T695" i="1" s="1"/>
  <c r="V696" i="1"/>
  <c r="T696" i="1" s="1"/>
  <c r="V697" i="1"/>
  <c r="T697" i="1" s="1"/>
  <c r="V698" i="1"/>
  <c r="T698" i="1" s="1"/>
  <c r="V699" i="1"/>
  <c r="T699" i="1" s="1"/>
  <c r="V700" i="1"/>
  <c r="T700" i="1" s="1"/>
  <c r="V701" i="1"/>
  <c r="T701" i="1" s="1"/>
  <c r="V702" i="1"/>
  <c r="T702" i="1" s="1"/>
  <c r="V703" i="1"/>
  <c r="T703" i="1" s="1"/>
  <c r="V704" i="1"/>
  <c r="T704" i="1" s="1"/>
  <c r="V705" i="1"/>
  <c r="T705" i="1" s="1"/>
  <c r="V706" i="1"/>
  <c r="T706" i="1" s="1"/>
  <c r="V707" i="1"/>
  <c r="T707" i="1" s="1"/>
  <c r="V708" i="1"/>
  <c r="T708" i="1" s="1"/>
  <c r="V709" i="1"/>
  <c r="T709" i="1" s="1"/>
  <c r="V710" i="1"/>
  <c r="T710" i="1" s="1"/>
  <c r="V711" i="1"/>
  <c r="T711" i="1" s="1"/>
  <c r="V712" i="1"/>
  <c r="T712" i="1" s="1"/>
  <c r="V713" i="1"/>
  <c r="T713" i="1" s="1"/>
  <c r="V714" i="1"/>
  <c r="T714" i="1" s="1"/>
  <c r="V715" i="1"/>
  <c r="T715" i="1" s="1"/>
  <c r="V716" i="1"/>
  <c r="T716" i="1" s="1"/>
  <c r="V717" i="1"/>
  <c r="T717" i="1" s="1"/>
  <c r="V718" i="1"/>
  <c r="T718" i="1" s="1"/>
  <c r="V719" i="1"/>
  <c r="T719" i="1" s="1"/>
  <c r="V720" i="1"/>
  <c r="T720" i="1" s="1"/>
  <c r="V721" i="1"/>
  <c r="T721" i="1" s="1"/>
  <c r="V722" i="1"/>
  <c r="T722" i="1" s="1"/>
  <c r="V723" i="1"/>
  <c r="T723" i="1" s="1"/>
  <c r="V724" i="1"/>
  <c r="T724" i="1" s="1"/>
  <c r="V725" i="1"/>
  <c r="T725" i="1" s="1"/>
  <c r="V726" i="1"/>
  <c r="T726" i="1" s="1"/>
  <c r="V727" i="1"/>
  <c r="T727" i="1" s="1"/>
  <c r="V728" i="1"/>
  <c r="T728" i="1" s="1"/>
  <c r="V729" i="1"/>
  <c r="T729" i="1" s="1"/>
  <c r="V730" i="1"/>
  <c r="T730" i="1" s="1"/>
  <c r="V731" i="1"/>
  <c r="T731" i="1" s="1"/>
  <c r="V732" i="1"/>
  <c r="T732" i="1" s="1"/>
  <c r="V733" i="1"/>
  <c r="T733" i="1" s="1"/>
  <c r="V734" i="1"/>
  <c r="T734" i="1" s="1"/>
  <c r="V735" i="1"/>
  <c r="T735" i="1" s="1"/>
  <c r="V736" i="1"/>
  <c r="T736" i="1" s="1"/>
  <c r="V737" i="1"/>
  <c r="T737" i="1" s="1"/>
  <c r="V738" i="1"/>
  <c r="T738" i="1" s="1"/>
  <c r="V739" i="1"/>
  <c r="T739" i="1" s="1"/>
  <c r="V740" i="1"/>
  <c r="T740" i="1" s="1"/>
  <c r="V741" i="1"/>
  <c r="T741" i="1" s="1"/>
  <c r="V742" i="1"/>
  <c r="T742" i="1" s="1"/>
  <c r="V743" i="1"/>
  <c r="T743" i="1" s="1"/>
  <c r="V744" i="1"/>
  <c r="T744" i="1" s="1"/>
  <c r="V745" i="1"/>
  <c r="T745" i="1" s="1"/>
  <c r="V746" i="1"/>
  <c r="T746" i="1" s="1"/>
  <c r="V747" i="1"/>
  <c r="T747" i="1" s="1"/>
  <c r="V748" i="1"/>
  <c r="T748" i="1" s="1"/>
  <c r="V749" i="1"/>
  <c r="T749" i="1" s="1"/>
  <c r="V750" i="1"/>
  <c r="T750" i="1" s="1"/>
  <c r="V751" i="1"/>
  <c r="T751" i="1" s="1"/>
  <c r="V752" i="1"/>
  <c r="T752" i="1" s="1"/>
  <c r="V753" i="1"/>
  <c r="T753" i="1" s="1"/>
  <c r="V754" i="1"/>
  <c r="T754" i="1" s="1"/>
  <c r="V755" i="1"/>
  <c r="T755" i="1" s="1"/>
  <c r="V756" i="1"/>
  <c r="T756" i="1" s="1"/>
  <c r="V757" i="1"/>
  <c r="T757" i="1" s="1"/>
  <c r="V758" i="1"/>
  <c r="T758" i="1" s="1"/>
  <c r="V759" i="1"/>
  <c r="T759" i="1" s="1"/>
  <c r="V760" i="1"/>
  <c r="T760" i="1" s="1"/>
  <c r="V761" i="1"/>
  <c r="T761" i="1" s="1"/>
  <c r="V762" i="1"/>
  <c r="T762" i="1" s="1"/>
  <c r="V763" i="1"/>
  <c r="T763" i="1" s="1"/>
  <c r="V764" i="1"/>
  <c r="T764" i="1" s="1"/>
  <c r="V765" i="1"/>
  <c r="T765" i="1" s="1"/>
  <c r="V766" i="1"/>
  <c r="T766" i="1" s="1"/>
  <c r="V767" i="1"/>
  <c r="T767" i="1" s="1"/>
  <c r="V768" i="1"/>
  <c r="T768" i="1" s="1"/>
  <c r="V769" i="1"/>
  <c r="T769" i="1" s="1"/>
  <c r="V770" i="1"/>
  <c r="T770" i="1" s="1"/>
  <c r="V771" i="1"/>
  <c r="T771" i="1" s="1"/>
  <c r="V772" i="1"/>
  <c r="T772" i="1" s="1"/>
  <c r="V773" i="1"/>
  <c r="T773" i="1" s="1"/>
  <c r="V774" i="1"/>
  <c r="T774" i="1" s="1"/>
  <c r="V775" i="1"/>
  <c r="T775" i="1" s="1"/>
  <c r="V776" i="1"/>
  <c r="T776" i="1" s="1"/>
  <c r="V777" i="1"/>
  <c r="T777" i="1" s="1"/>
  <c r="V778" i="1"/>
  <c r="T778" i="1" s="1"/>
  <c r="V779" i="1"/>
  <c r="T779" i="1" s="1"/>
  <c r="V780" i="1"/>
  <c r="T780" i="1" s="1"/>
  <c r="V781" i="1"/>
  <c r="T781" i="1" s="1"/>
  <c r="V782" i="1"/>
  <c r="T782" i="1" s="1"/>
  <c r="V783" i="1"/>
  <c r="T783" i="1" s="1"/>
  <c r="V784" i="1"/>
  <c r="T784" i="1" s="1"/>
  <c r="V785" i="1"/>
  <c r="T785" i="1" s="1"/>
  <c r="V786" i="1"/>
  <c r="T786" i="1" s="1"/>
  <c r="V787" i="1"/>
  <c r="T787" i="1" s="1"/>
  <c r="V788" i="1"/>
  <c r="T788" i="1" s="1"/>
  <c r="V789" i="1"/>
  <c r="T789" i="1" s="1"/>
  <c r="V790" i="1"/>
  <c r="T790" i="1" s="1"/>
  <c r="V791" i="1"/>
  <c r="T791" i="1" s="1"/>
  <c r="V792" i="1"/>
  <c r="T792" i="1" s="1"/>
  <c r="V793" i="1"/>
  <c r="T793" i="1" s="1"/>
  <c r="V794" i="1"/>
  <c r="T794" i="1" s="1"/>
  <c r="V795" i="1"/>
  <c r="T795" i="1" s="1"/>
  <c r="V796" i="1"/>
  <c r="T796" i="1" s="1"/>
  <c r="V797" i="1"/>
  <c r="T797" i="1" s="1"/>
  <c r="V798" i="1"/>
  <c r="T798" i="1" s="1"/>
  <c r="V799" i="1"/>
  <c r="T799" i="1" s="1"/>
  <c r="V800" i="1"/>
  <c r="T800" i="1" s="1"/>
  <c r="V801" i="1"/>
  <c r="T801" i="1" s="1"/>
  <c r="V802" i="1"/>
  <c r="T802" i="1" s="1"/>
  <c r="V803" i="1"/>
  <c r="T803" i="1" s="1"/>
  <c r="V804" i="1"/>
  <c r="T804" i="1" s="1"/>
  <c r="V805" i="1"/>
  <c r="T805" i="1" s="1"/>
  <c r="V806" i="1"/>
  <c r="T806" i="1" s="1"/>
  <c r="V807" i="1"/>
  <c r="T807" i="1" s="1"/>
  <c r="V808" i="1"/>
  <c r="T808" i="1" s="1"/>
  <c r="V809" i="1"/>
  <c r="T809" i="1" s="1"/>
  <c r="V810" i="1"/>
  <c r="T810" i="1" s="1"/>
  <c r="V811" i="1"/>
  <c r="T811" i="1" s="1"/>
  <c r="V812" i="1"/>
  <c r="T812" i="1" s="1"/>
  <c r="V813" i="1"/>
  <c r="T813" i="1" s="1"/>
  <c r="V814" i="1"/>
  <c r="T814" i="1" s="1"/>
  <c r="V815" i="1"/>
  <c r="T815" i="1" s="1"/>
  <c r="V816" i="1"/>
  <c r="T816" i="1" s="1"/>
  <c r="V817" i="1"/>
  <c r="T817" i="1" s="1"/>
  <c r="V818" i="1"/>
  <c r="T818" i="1" s="1"/>
  <c r="V819" i="1"/>
  <c r="T819" i="1" s="1"/>
  <c r="V820" i="1"/>
  <c r="T820" i="1" s="1"/>
  <c r="V821" i="1"/>
  <c r="T821" i="1" s="1"/>
  <c r="V822" i="1"/>
  <c r="T822" i="1" s="1"/>
  <c r="V823" i="1"/>
  <c r="T823" i="1" s="1"/>
  <c r="V824" i="1"/>
  <c r="T824" i="1" s="1"/>
  <c r="V825" i="1"/>
  <c r="T825" i="1" s="1"/>
  <c r="V826" i="1"/>
  <c r="T826" i="1" s="1"/>
  <c r="V827" i="1"/>
  <c r="T827" i="1" s="1"/>
  <c r="V828" i="1"/>
  <c r="T828" i="1" s="1"/>
  <c r="V829" i="1"/>
  <c r="T829" i="1" s="1"/>
  <c r="V830" i="1"/>
  <c r="T830" i="1" s="1"/>
  <c r="V831" i="1"/>
  <c r="T831" i="1" s="1"/>
  <c r="V832" i="1"/>
  <c r="T832" i="1" s="1"/>
  <c r="V833" i="1"/>
  <c r="T833" i="1" s="1"/>
  <c r="V834" i="1"/>
  <c r="T834" i="1" s="1"/>
  <c r="V835" i="1"/>
  <c r="T835" i="1" s="1"/>
  <c r="V836" i="1"/>
  <c r="T836" i="1" s="1"/>
  <c r="V837" i="1"/>
  <c r="T837" i="1" s="1"/>
  <c r="V838" i="1"/>
  <c r="T838" i="1" s="1"/>
  <c r="V839" i="1"/>
  <c r="T839" i="1" s="1"/>
  <c r="V840" i="1"/>
  <c r="T840" i="1" s="1"/>
  <c r="V841" i="1"/>
  <c r="T841" i="1" s="1"/>
  <c r="V842" i="1"/>
  <c r="T842" i="1" s="1"/>
  <c r="V843" i="1"/>
  <c r="T843" i="1" s="1"/>
  <c r="V844" i="1"/>
  <c r="T844" i="1" s="1"/>
  <c r="V845" i="1"/>
  <c r="T845" i="1" s="1"/>
  <c r="V846" i="1"/>
  <c r="T846" i="1" s="1"/>
  <c r="V847" i="1"/>
  <c r="T847" i="1" s="1"/>
  <c r="V848" i="1"/>
  <c r="T848" i="1" s="1"/>
  <c r="V849" i="1"/>
  <c r="T849" i="1" s="1"/>
  <c r="V850" i="1"/>
  <c r="T850" i="1" s="1"/>
  <c r="V851" i="1"/>
  <c r="T851" i="1" s="1"/>
  <c r="V852" i="1"/>
  <c r="T852" i="1" s="1"/>
  <c r="V853" i="1"/>
  <c r="T853" i="1" s="1"/>
  <c r="V854" i="1"/>
  <c r="T854" i="1" s="1"/>
  <c r="V855" i="1"/>
  <c r="T855" i="1" s="1"/>
  <c r="V856" i="1"/>
  <c r="T856" i="1" s="1"/>
  <c r="V857" i="1"/>
  <c r="T857" i="1" s="1"/>
  <c r="V858" i="1"/>
  <c r="T858" i="1" s="1"/>
  <c r="V859" i="1"/>
  <c r="T859" i="1" s="1"/>
  <c r="V860" i="1"/>
  <c r="T860" i="1" s="1"/>
  <c r="V861" i="1"/>
  <c r="T861" i="1" s="1"/>
  <c r="V862" i="1"/>
  <c r="T862" i="1" s="1"/>
  <c r="V863" i="1"/>
  <c r="T863" i="1" s="1"/>
  <c r="V864" i="1"/>
  <c r="T864" i="1" s="1"/>
  <c r="V865" i="1"/>
  <c r="T865" i="1" s="1"/>
  <c r="V866" i="1"/>
  <c r="T866" i="1" s="1"/>
  <c r="V867" i="1"/>
  <c r="T867" i="1" s="1"/>
  <c r="V868" i="1"/>
  <c r="T868" i="1" s="1"/>
  <c r="V869" i="1"/>
  <c r="T869" i="1" s="1"/>
  <c r="V870" i="1"/>
  <c r="T870" i="1" s="1"/>
  <c r="V871" i="1"/>
  <c r="T871" i="1" s="1"/>
  <c r="V872" i="1"/>
  <c r="T872" i="1" s="1"/>
  <c r="V873" i="1"/>
  <c r="T873" i="1" s="1"/>
  <c r="V874" i="1"/>
  <c r="T874" i="1" s="1"/>
  <c r="V875" i="1"/>
  <c r="T875" i="1" s="1"/>
  <c r="V876" i="1"/>
  <c r="T876" i="1" s="1"/>
  <c r="V877" i="1"/>
  <c r="T877" i="1" s="1"/>
  <c r="V878" i="1"/>
  <c r="T878" i="1" s="1"/>
  <c r="V879" i="1"/>
  <c r="T879" i="1" s="1"/>
  <c r="V880" i="1"/>
  <c r="T880" i="1" s="1"/>
  <c r="V881" i="1"/>
  <c r="T881" i="1" s="1"/>
  <c r="V882" i="1"/>
  <c r="T882" i="1" s="1"/>
  <c r="V883" i="1"/>
  <c r="T883" i="1" s="1"/>
  <c r="V884" i="1"/>
  <c r="T884" i="1" s="1"/>
  <c r="V885" i="1"/>
  <c r="T885" i="1" s="1"/>
  <c r="V886" i="1"/>
  <c r="T886" i="1" s="1"/>
  <c r="V887" i="1"/>
  <c r="T887" i="1" s="1"/>
  <c r="V888" i="1"/>
  <c r="T888" i="1" s="1"/>
  <c r="V889" i="1"/>
  <c r="T889" i="1" s="1"/>
  <c r="V890" i="1"/>
  <c r="T890" i="1" s="1"/>
  <c r="V891" i="1"/>
  <c r="T891" i="1" s="1"/>
  <c r="V892" i="1"/>
  <c r="T892" i="1" s="1"/>
  <c r="V893" i="1"/>
  <c r="T893" i="1" s="1"/>
  <c r="V894" i="1"/>
  <c r="T894" i="1" s="1"/>
  <c r="V895" i="1"/>
  <c r="T895" i="1" s="1"/>
  <c r="V896" i="1"/>
  <c r="T896" i="1" s="1"/>
  <c r="V897" i="1"/>
  <c r="T897" i="1" s="1"/>
  <c r="V898" i="1"/>
  <c r="T898" i="1" s="1"/>
  <c r="V899" i="1"/>
  <c r="T899" i="1" s="1"/>
  <c r="V900" i="1"/>
  <c r="T900" i="1" s="1"/>
  <c r="V901" i="1"/>
  <c r="T901" i="1" s="1"/>
  <c r="V902" i="1"/>
  <c r="T902" i="1" s="1"/>
  <c r="V903" i="1"/>
  <c r="T903" i="1" s="1"/>
  <c r="V904" i="1"/>
  <c r="T904" i="1" s="1"/>
  <c r="V905" i="1"/>
  <c r="T905" i="1" s="1"/>
  <c r="V906" i="1"/>
  <c r="T906" i="1" s="1"/>
  <c r="V907" i="1"/>
  <c r="T907" i="1" s="1"/>
  <c r="V908" i="1"/>
  <c r="T908" i="1" s="1"/>
  <c r="V909" i="1"/>
  <c r="T909" i="1" s="1"/>
  <c r="V910" i="1"/>
  <c r="T910" i="1" s="1"/>
  <c r="V911" i="1"/>
  <c r="T911" i="1" s="1"/>
  <c r="V912" i="1"/>
  <c r="T912" i="1" s="1"/>
  <c r="V913" i="1"/>
  <c r="T913" i="1" s="1"/>
  <c r="V914" i="1"/>
  <c r="T914" i="1" s="1"/>
  <c r="V915" i="1"/>
  <c r="T915" i="1" s="1"/>
  <c r="V916" i="1"/>
  <c r="T916" i="1" s="1"/>
  <c r="V917" i="1"/>
  <c r="T917" i="1" s="1"/>
  <c r="V918" i="1"/>
  <c r="T918" i="1" s="1"/>
  <c r="V919" i="1"/>
  <c r="T919" i="1" s="1"/>
  <c r="V920" i="1"/>
  <c r="T920" i="1" s="1"/>
  <c r="V921" i="1"/>
  <c r="T921" i="1" s="1"/>
  <c r="V922" i="1"/>
  <c r="T922" i="1" s="1"/>
  <c r="V923" i="1"/>
  <c r="T923" i="1" s="1"/>
  <c r="V924" i="1"/>
  <c r="T924" i="1" s="1"/>
  <c r="V925" i="1"/>
  <c r="T925" i="1" s="1"/>
  <c r="V926" i="1"/>
  <c r="T926" i="1" s="1"/>
  <c r="V927" i="1"/>
  <c r="T927" i="1" s="1"/>
  <c r="V928" i="1"/>
  <c r="T928" i="1" s="1"/>
  <c r="V929" i="1"/>
  <c r="T929" i="1" s="1"/>
  <c r="V930" i="1"/>
  <c r="T930" i="1" s="1"/>
  <c r="V931" i="1"/>
  <c r="T931" i="1" s="1"/>
  <c r="V932" i="1"/>
  <c r="T932" i="1" s="1"/>
  <c r="V933" i="1"/>
  <c r="T933" i="1" s="1"/>
  <c r="V934" i="1"/>
  <c r="T934" i="1" s="1"/>
  <c r="V935" i="1"/>
  <c r="T935" i="1" s="1"/>
  <c r="V936" i="1"/>
  <c r="T936" i="1" s="1"/>
  <c r="V937" i="1"/>
  <c r="T937" i="1" s="1"/>
  <c r="V938" i="1"/>
  <c r="T938" i="1" s="1"/>
  <c r="V939" i="1"/>
  <c r="T939" i="1" s="1"/>
  <c r="V940" i="1"/>
  <c r="T940" i="1" s="1"/>
  <c r="V941" i="1"/>
  <c r="T941" i="1" s="1"/>
  <c r="V942" i="1"/>
  <c r="T942" i="1" s="1"/>
  <c r="V943" i="1"/>
  <c r="T943" i="1" s="1"/>
  <c r="V944" i="1"/>
  <c r="T944" i="1" s="1"/>
  <c r="V945" i="1"/>
  <c r="T945" i="1" s="1"/>
  <c r="V946" i="1"/>
  <c r="T946" i="1" s="1"/>
  <c r="V947" i="1"/>
  <c r="T947" i="1" s="1"/>
  <c r="V948" i="1"/>
  <c r="T948" i="1" s="1"/>
  <c r="V949" i="1"/>
  <c r="T949" i="1" s="1"/>
  <c r="V950" i="1"/>
  <c r="T950" i="1" s="1"/>
  <c r="V951" i="1"/>
  <c r="T951" i="1" s="1"/>
  <c r="V952" i="1"/>
  <c r="T952" i="1" s="1"/>
  <c r="V953" i="1"/>
  <c r="T953" i="1" s="1"/>
  <c r="V954" i="1"/>
  <c r="T954" i="1" s="1"/>
  <c r="V955" i="1"/>
  <c r="T955" i="1" s="1"/>
  <c r="V956" i="1"/>
  <c r="T956" i="1" s="1"/>
  <c r="V957" i="1"/>
  <c r="T957" i="1" s="1"/>
  <c r="V958" i="1"/>
  <c r="T958" i="1" s="1"/>
  <c r="V959" i="1"/>
  <c r="T959" i="1" s="1"/>
  <c r="V960" i="1"/>
  <c r="T960" i="1" s="1"/>
  <c r="V961" i="1"/>
  <c r="T961" i="1" s="1"/>
  <c r="V962" i="1"/>
  <c r="T962" i="1" s="1"/>
  <c r="V963" i="1"/>
  <c r="T963" i="1" s="1"/>
  <c r="V964" i="1"/>
  <c r="T964" i="1" s="1"/>
  <c r="V965" i="1"/>
  <c r="T965" i="1" s="1"/>
  <c r="V966" i="1"/>
  <c r="T966" i="1" s="1"/>
  <c r="V967" i="1"/>
  <c r="T967" i="1" s="1"/>
  <c r="V968" i="1"/>
  <c r="T968" i="1" s="1"/>
  <c r="V969" i="1"/>
  <c r="T969" i="1" s="1"/>
  <c r="V970" i="1"/>
  <c r="T970" i="1" s="1"/>
  <c r="V971" i="1"/>
  <c r="T971" i="1" s="1"/>
  <c r="V972" i="1"/>
  <c r="T972" i="1" s="1"/>
  <c r="V973" i="1"/>
  <c r="T973" i="1" s="1"/>
  <c r="V974" i="1"/>
  <c r="T974" i="1" s="1"/>
  <c r="V975" i="1"/>
  <c r="T975" i="1" s="1"/>
  <c r="V976" i="1"/>
  <c r="T976" i="1" s="1"/>
  <c r="V977" i="1"/>
  <c r="T977" i="1" s="1"/>
  <c r="V978" i="1"/>
  <c r="T978" i="1" s="1"/>
  <c r="V979" i="1"/>
  <c r="T979" i="1" s="1"/>
  <c r="V980" i="1"/>
  <c r="T980" i="1" s="1"/>
  <c r="V981" i="1"/>
  <c r="T981" i="1" s="1"/>
  <c r="V982" i="1"/>
  <c r="T982" i="1" s="1"/>
  <c r="V983" i="1"/>
  <c r="T983" i="1" s="1"/>
  <c r="V984" i="1"/>
  <c r="T984" i="1" s="1"/>
  <c r="V985" i="1"/>
  <c r="T985" i="1" s="1"/>
  <c r="V986" i="1"/>
  <c r="T986" i="1" s="1"/>
  <c r="V987" i="1"/>
  <c r="T987" i="1" s="1"/>
  <c r="V988" i="1"/>
  <c r="T988" i="1" s="1"/>
  <c r="V989" i="1"/>
  <c r="T989" i="1" s="1"/>
  <c r="V990" i="1"/>
  <c r="T990" i="1" s="1"/>
  <c r="V991" i="1"/>
  <c r="T991" i="1" s="1"/>
  <c r="V992" i="1"/>
  <c r="T992" i="1" s="1"/>
  <c r="V993" i="1"/>
  <c r="T993" i="1" s="1"/>
  <c r="V994" i="1"/>
  <c r="T994" i="1" s="1"/>
  <c r="V995" i="1"/>
  <c r="T995" i="1" s="1"/>
  <c r="V996" i="1"/>
  <c r="T996" i="1" s="1"/>
  <c r="V997" i="1"/>
  <c r="T997" i="1" s="1"/>
  <c r="V998" i="1"/>
  <c r="T998" i="1" s="1"/>
  <c r="V999" i="1"/>
  <c r="T999" i="1" s="1"/>
  <c r="V1000" i="1"/>
  <c r="T1000" i="1" s="1"/>
  <c r="V1001" i="1"/>
  <c r="T1001" i="1" s="1"/>
  <c r="V1002" i="1"/>
  <c r="T1002" i="1" s="1"/>
  <c r="V1003" i="1"/>
  <c r="T1003" i="1" s="1"/>
  <c r="V1004" i="1"/>
  <c r="T1004" i="1" s="1"/>
  <c r="V1005" i="1"/>
  <c r="T1005" i="1" s="1"/>
  <c r="V1006" i="1"/>
  <c r="T1006" i="1" s="1"/>
  <c r="V1007" i="1"/>
  <c r="T1007" i="1" s="1"/>
  <c r="V1008" i="1"/>
  <c r="T1008" i="1" s="1"/>
  <c r="V1009" i="1"/>
  <c r="T1009" i="1" s="1"/>
  <c r="V1010" i="1"/>
  <c r="T1010" i="1" s="1"/>
  <c r="V1011" i="1"/>
  <c r="T1011" i="1" s="1"/>
  <c r="V1012" i="1"/>
  <c r="T1012" i="1" s="1"/>
  <c r="V1013" i="1"/>
  <c r="T1013" i="1" s="1"/>
  <c r="V1014" i="1"/>
  <c r="T1014" i="1" s="1"/>
  <c r="V1015" i="1"/>
  <c r="T1015" i="1" s="1"/>
  <c r="V1016" i="1"/>
  <c r="T1016" i="1" s="1"/>
  <c r="V1017" i="1"/>
  <c r="T1017" i="1" s="1"/>
  <c r="V1018" i="1"/>
  <c r="T1018" i="1" s="1"/>
  <c r="V1019" i="1"/>
  <c r="T1019" i="1" s="1"/>
  <c r="V1020" i="1"/>
  <c r="T1020" i="1" s="1"/>
  <c r="V1021" i="1"/>
  <c r="T1021" i="1" s="1"/>
  <c r="V1022" i="1"/>
  <c r="T1022" i="1" s="1"/>
  <c r="V1023" i="1"/>
  <c r="T1023" i="1" s="1"/>
  <c r="V1024" i="1"/>
  <c r="T1024" i="1" s="1"/>
  <c r="V1025" i="1"/>
  <c r="T1025" i="1" s="1"/>
  <c r="V1026" i="1"/>
  <c r="T1026" i="1" s="1"/>
  <c r="V1027" i="1"/>
  <c r="T1027" i="1" s="1"/>
  <c r="V1028" i="1"/>
  <c r="T1028" i="1" s="1"/>
  <c r="V1029" i="1"/>
  <c r="T1029" i="1" s="1"/>
  <c r="V1030" i="1"/>
  <c r="T1030" i="1" s="1"/>
  <c r="V1031" i="1"/>
  <c r="T1031" i="1" s="1"/>
  <c r="V1032" i="1"/>
  <c r="T1032" i="1" s="1"/>
  <c r="V1033" i="1"/>
  <c r="T1033" i="1" s="1"/>
  <c r="V1034" i="1"/>
  <c r="T1034" i="1" s="1"/>
  <c r="V1035" i="1"/>
  <c r="T1035" i="1" s="1"/>
  <c r="V1036" i="1"/>
  <c r="T1036" i="1" s="1"/>
  <c r="V1037" i="1"/>
  <c r="T1037" i="1" s="1"/>
  <c r="V1038" i="1"/>
  <c r="T1038" i="1" s="1"/>
  <c r="V1039" i="1"/>
  <c r="T1039" i="1" s="1"/>
  <c r="V1040" i="1"/>
  <c r="T1040" i="1" s="1"/>
  <c r="V1041" i="1"/>
  <c r="T1041" i="1" s="1"/>
  <c r="V1042" i="1"/>
  <c r="T1042" i="1" s="1"/>
  <c r="V1043" i="1"/>
  <c r="T1043" i="1" s="1"/>
  <c r="V1044" i="1"/>
  <c r="T1044" i="1" s="1"/>
  <c r="V1045" i="1"/>
  <c r="T1045" i="1" s="1"/>
  <c r="V1046" i="1"/>
  <c r="T1046" i="1" s="1"/>
  <c r="V1047" i="1"/>
  <c r="T1047" i="1" s="1"/>
  <c r="V1048" i="1"/>
  <c r="T1048" i="1" s="1"/>
  <c r="V1049" i="1"/>
  <c r="T1049" i="1" s="1"/>
  <c r="V1050" i="1"/>
  <c r="T1050" i="1" s="1"/>
  <c r="V1051" i="1"/>
  <c r="T1051" i="1" s="1"/>
  <c r="V1052" i="1"/>
  <c r="T1052" i="1" s="1"/>
  <c r="V1053" i="1"/>
  <c r="T1053" i="1" s="1"/>
  <c r="V1054" i="1"/>
  <c r="T1054" i="1" s="1"/>
  <c r="V1055" i="1"/>
  <c r="T1055" i="1" s="1"/>
  <c r="V1056" i="1"/>
  <c r="T1056" i="1" s="1"/>
  <c r="V1057" i="1"/>
  <c r="T1057" i="1" s="1"/>
  <c r="V1058" i="1"/>
  <c r="T1058" i="1" s="1"/>
  <c r="V1059" i="1"/>
  <c r="T1059" i="1" s="1"/>
  <c r="V1060" i="1"/>
  <c r="T1060" i="1" s="1"/>
  <c r="V1061" i="1"/>
  <c r="T1061" i="1" s="1"/>
  <c r="V1062" i="1"/>
  <c r="T1062" i="1" s="1"/>
  <c r="V1063" i="1"/>
  <c r="T1063" i="1" s="1"/>
  <c r="V1064" i="1"/>
  <c r="T1064" i="1" s="1"/>
  <c r="V1065" i="1"/>
  <c r="T1065" i="1" s="1"/>
  <c r="V1066" i="1"/>
  <c r="T1066" i="1" s="1"/>
  <c r="V1067" i="1"/>
  <c r="T1067" i="1" s="1"/>
  <c r="V1068" i="1"/>
  <c r="T1068" i="1" s="1"/>
  <c r="V1069" i="1"/>
  <c r="T1069" i="1" s="1"/>
  <c r="V1070" i="1"/>
  <c r="T1070" i="1" s="1"/>
  <c r="V1071" i="1"/>
  <c r="T1071" i="1" s="1"/>
  <c r="V1072" i="1"/>
  <c r="T1072" i="1" s="1"/>
  <c r="V1073" i="1"/>
  <c r="T1073" i="1" s="1"/>
  <c r="V1074" i="1"/>
  <c r="T1074" i="1" s="1"/>
  <c r="V1075" i="1"/>
  <c r="T1075" i="1" s="1"/>
  <c r="V1076" i="1"/>
  <c r="T1076" i="1" s="1"/>
  <c r="V1077" i="1"/>
  <c r="T1077" i="1" s="1"/>
  <c r="V1078" i="1"/>
  <c r="T1078" i="1" s="1"/>
  <c r="V1079" i="1"/>
  <c r="T1079" i="1" s="1"/>
  <c r="V1080" i="1"/>
  <c r="T1080" i="1" s="1"/>
  <c r="V1081" i="1"/>
  <c r="T1081" i="1" s="1"/>
  <c r="V1082" i="1"/>
  <c r="T1082" i="1" s="1"/>
  <c r="V1083" i="1"/>
  <c r="T1083" i="1" s="1"/>
  <c r="V1084" i="1"/>
  <c r="T1084" i="1" s="1"/>
  <c r="V1085" i="1"/>
  <c r="T1085" i="1" s="1"/>
  <c r="V1086" i="1"/>
  <c r="T1086" i="1" s="1"/>
  <c r="V1087" i="1"/>
  <c r="T1087" i="1" s="1"/>
  <c r="V1088" i="1"/>
  <c r="T1088" i="1" s="1"/>
  <c r="V1089" i="1"/>
  <c r="T1089" i="1" s="1"/>
  <c r="V1090" i="1"/>
  <c r="T1090" i="1" s="1"/>
  <c r="V1091" i="1"/>
  <c r="T1091" i="1" s="1"/>
  <c r="V1092" i="1"/>
  <c r="T1092" i="1" s="1"/>
  <c r="V1093" i="1"/>
  <c r="T1093" i="1" s="1"/>
  <c r="V1094" i="1"/>
  <c r="T1094" i="1" s="1"/>
  <c r="V1095" i="1"/>
  <c r="T1095" i="1" s="1"/>
  <c r="V1096" i="1"/>
  <c r="T1096" i="1" s="1"/>
  <c r="V1097" i="1"/>
  <c r="T1097" i="1" s="1"/>
  <c r="V1098" i="1"/>
  <c r="T1098" i="1" s="1"/>
  <c r="V1099" i="1"/>
  <c r="T1099" i="1" s="1"/>
  <c r="V1100" i="1"/>
  <c r="T1100" i="1" s="1"/>
  <c r="V1101" i="1"/>
  <c r="T1101" i="1" s="1"/>
  <c r="V1102" i="1"/>
  <c r="T1102" i="1" s="1"/>
  <c r="V1103" i="1"/>
  <c r="T1103" i="1" s="1"/>
  <c r="V1104" i="1"/>
  <c r="T1104" i="1" s="1"/>
  <c r="V1105" i="1"/>
  <c r="T1105" i="1" s="1"/>
  <c r="V1106" i="1"/>
  <c r="T1106" i="1" s="1"/>
  <c r="V1107" i="1"/>
  <c r="T1107" i="1" s="1"/>
  <c r="V1108" i="1"/>
  <c r="T1108" i="1" s="1"/>
  <c r="V1109" i="1"/>
  <c r="T1109" i="1" s="1"/>
  <c r="V1110" i="1"/>
  <c r="T1110" i="1" s="1"/>
  <c r="V1111" i="1"/>
  <c r="T1111" i="1" s="1"/>
  <c r="V1112" i="1"/>
  <c r="T1112" i="1" s="1"/>
  <c r="V1113" i="1"/>
  <c r="T1113" i="1" s="1"/>
  <c r="V1114" i="1"/>
  <c r="T1114" i="1" s="1"/>
  <c r="V1115" i="1"/>
  <c r="T1115" i="1" s="1"/>
  <c r="V1116" i="1"/>
  <c r="T1116" i="1" s="1"/>
  <c r="V1117" i="1"/>
  <c r="T1117" i="1" s="1"/>
  <c r="V1118" i="1"/>
  <c r="T1118" i="1" s="1"/>
  <c r="V1119" i="1"/>
  <c r="T1119" i="1" s="1"/>
  <c r="V1120" i="1"/>
  <c r="T1120" i="1" s="1"/>
  <c r="V1121" i="1"/>
  <c r="T1121" i="1" s="1"/>
  <c r="V1122" i="1"/>
  <c r="T1122" i="1" s="1"/>
  <c r="V1123" i="1"/>
  <c r="T1123" i="1" s="1"/>
  <c r="V1124" i="1"/>
  <c r="T1124" i="1" s="1"/>
  <c r="V1125" i="1"/>
  <c r="T1125" i="1" s="1"/>
  <c r="V1126" i="1"/>
  <c r="T1126" i="1" s="1"/>
  <c r="V1127" i="1"/>
  <c r="T1127" i="1" s="1"/>
  <c r="V1128" i="1"/>
  <c r="T1128" i="1" s="1"/>
  <c r="V1129" i="1"/>
  <c r="T1129" i="1" s="1"/>
  <c r="V1130" i="1"/>
  <c r="T1130" i="1" s="1"/>
  <c r="V1131" i="1"/>
  <c r="T1131" i="1" s="1"/>
  <c r="V1132" i="1"/>
  <c r="T1132" i="1" s="1"/>
  <c r="V1133" i="1"/>
  <c r="T1133" i="1" s="1"/>
  <c r="V1134" i="1"/>
  <c r="T1134" i="1" s="1"/>
  <c r="V1135" i="1"/>
  <c r="T1135" i="1" s="1"/>
  <c r="V1136" i="1"/>
  <c r="T1136" i="1" s="1"/>
  <c r="V1137" i="1"/>
  <c r="T1137" i="1" s="1"/>
  <c r="V1138" i="1"/>
  <c r="T1138" i="1" s="1"/>
  <c r="V1139" i="1"/>
  <c r="T1139" i="1" s="1"/>
  <c r="V1140" i="1"/>
  <c r="T1140" i="1" s="1"/>
  <c r="V1141" i="1"/>
  <c r="T1141" i="1" s="1"/>
  <c r="V1142" i="1"/>
  <c r="T1142" i="1" s="1"/>
  <c r="V1143" i="1"/>
  <c r="T1143" i="1" s="1"/>
  <c r="V1144" i="1"/>
  <c r="T1144" i="1" s="1"/>
  <c r="V1145" i="1"/>
  <c r="T1145" i="1" s="1"/>
  <c r="V1146" i="1"/>
  <c r="T1146" i="1" s="1"/>
  <c r="V1147" i="1"/>
  <c r="T1147" i="1" s="1"/>
  <c r="V1148" i="1"/>
  <c r="T1148" i="1" s="1"/>
  <c r="V1149" i="1"/>
  <c r="T1149" i="1" s="1"/>
  <c r="V1150" i="1"/>
  <c r="T1150" i="1" s="1"/>
  <c r="V1151" i="1"/>
  <c r="T1151" i="1" s="1"/>
  <c r="V1152" i="1"/>
  <c r="T1152" i="1" s="1"/>
  <c r="V1153" i="1"/>
  <c r="T1153" i="1" s="1"/>
  <c r="V1154" i="1"/>
  <c r="T1154" i="1" s="1"/>
  <c r="V1155" i="1"/>
  <c r="T1155" i="1" s="1"/>
  <c r="V1156" i="1"/>
  <c r="T1156" i="1" s="1"/>
  <c r="V1157" i="1"/>
  <c r="T1157" i="1" s="1"/>
  <c r="V1158" i="1"/>
  <c r="T1158" i="1" s="1"/>
  <c r="V1159" i="1"/>
  <c r="T1159" i="1" s="1"/>
  <c r="V1160" i="1"/>
  <c r="T1160" i="1" s="1"/>
  <c r="V1161" i="1"/>
  <c r="T1161" i="1" s="1"/>
  <c r="V1162" i="1"/>
  <c r="T1162" i="1" s="1"/>
  <c r="V1163" i="1"/>
  <c r="T1163" i="1" s="1"/>
  <c r="V1164" i="1"/>
  <c r="T1164" i="1" s="1"/>
  <c r="V1165" i="1"/>
  <c r="T1165" i="1" s="1"/>
  <c r="V1166" i="1"/>
  <c r="T1166" i="1" s="1"/>
  <c r="V1167" i="1"/>
  <c r="T1167" i="1" s="1"/>
  <c r="V1168" i="1"/>
  <c r="T1168" i="1" s="1"/>
  <c r="V1169" i="1"/>
  <c r="T1169" i="1" s="1"/>
  <c r="V1170" i="1"/>
  <c r="T1170" i="1" s="1"/>
  <c r="V1171" i="1"/>
  <c r="T1171" i="1" s="1"/>
  <c r="V1172" i="1"/>
  <c r="T1172" i="1" s="1"/>
  <c r="V1173" i="1"/>
  <c r="T1173" i="1" s="1"/>
  <c r="V1174" i="1"/>
  <c r="T1174" i="1" s="1"/>
  <c r="V1175" i="1"/>
  <c r="T1175" i="1" s="1"/>
  <c r="V1176" i="1"/>
  <c r="T1176" i="1" s="1"/>
  <c r="V1177" i="1"/>
  <c r="T1177" i="1" s="1"/>
  <c r="V1178" i="1"/>
  <c r="T1178" i="1" s="1"/>
  <c r="V1179" i="1"/>
  <c r="T1179" i="1" s="1"/>
  <c r="V1180" i="1"/>
  <c r="T1180" i="1" s="1"/>
  <c r="V1181" i="1"/>
  <c r="T1181" i="1" s="1"/>
  <c r="V1182" i="1"/>
  <c r="T1182" i="1" s="1"/>
  <c r="V1183" i="1"/>
  <c r="T1183" i="1" s="1"/>
  <c r="V1184" i="1"/>
  <c r="T1184" i="1" s="1"/>
  <c r="V1185" i="1"/>
  <c r="T1185" i="1" s="1"/>
  <c r="V1186" i="1"/>
  <c r="T1186" i="1" s="1"/>
  <c r="V1187" i="1"/>
  <c r="T1187" i="1" s="1"/>
  <c r="V1188" i="1"/>
  <c r="T1188" i="1" s="1"/>
  <c r="V1189" i="1"/>
  <c r="T1189" i="1" s="1"/>
  <c r="V1190" i="1"/>
  <c r="T1190" i="1" s="1"/>
  <c r="V1191" i="1"/>
  <c r="T1191" i="1" s="1"/>
  <c r="V1192" i="1"/>
  <c r="T1192" i="1" s="1"/>
  <c r="V1193" i="1"/>
  <c r="T1193" i="1" s="1"/>
  <c r="V1194" i="1"/>
  <c r="T1194" i="1" s="1"/>
  <c r="V1195" i="1"/>
  <c r="T1195" i="1" s="1"/>
  <c r="V1196" i="1"/>
  <c r="T1196" i="1" s="1"/>
  <c r="V1197" i="1"/>
  <c r="T1197" i="1" s="1"/>
  <c r="V1198" i="1"/>
  <c r="T1198" i="1" s="1"/>
  <c r="V1199" i="1"/>
  <c r="T1199" i="1" s="1"/>
  <c r="V1200" i="1"/>
  <c r="T1200" i="1" s="1"/>
  <c r="V1201" i="1"/>
  <c r="T1201" i="1" s="1"/>
  <c r="V1202" i="1"/>
  <c r="T1202" i="1" s="1"/>
  <c r="V1203" i="1"/>
  <c r="T1203" i="1" s="1"/>
  <c r="V1204" i="1"/>
  <c r="T1204" i="1" s="1"/>
  <c r="V1205" i="1"/>
  <c r="T1205" i="1" s="1"/>
  <c r="V1206" i="1"/>
  <c r="T1206" i="1" s="1"/>
  <c r="V1207" i="1"/>
  <c r="T1207" i="1" s="1"/>
  <c r="V1208" i="1"/>
  <c r="T1208" i="1" s="1"/>
  <c r="V1209" i="1"/>
  <c r="T1209" i="1" s="1"/>
  <c r="V1210" i="1"/>
  <c r="T1210" i="1" s="1"/>
  <c r="V1211" i="1"/>
  <c r="T1211" i="1" s="1"/>
  <c r="V1212" i="1"/>
  <c r="T1212" i="1" s="1"/>
  <c r="V1213" i="1"/>
  <c r="T1213" i="1" s="1"/>
  <c r="V1214" i="1"/>
  <c r="T1214" i="1" s="1"/>
  <c r="V1215" i="1"/>
  <c r="T1215" i="1" s="1"/>
  <c r="V1216" i="1"/>
  <c r="T1216" i="1" s="1"/>
  <c r="V1217" i="1"/>
  <c r="T1217" i="1" s="1"/>
  <c r="V1218" i="1"/>
  <c r="T1218" i="1" s="1"/>
  <c r="V1219" i="1"/>
  <c r="T1219" i="1" s="1"/>
  <c r="V1220" i="1"/>
  <c r="T1220" i="1" s="1"/>
  <c r="V1221" i="1"/>
  <c r="T1221" i="1" s="1"/>
  <c r="V1222" i="1"/>
  <c r="T1222" i="1" s="1"/>
  <c r="V1223" i="1"/>
  <c r="T1223" i="1" s="1"/>
  <c r="V1224" i="1"/>
  <c r="T1224" i="1" s="1"/>
  <c r="V1225" i="1"/>
  <c r="T1225" i="1" s="1"/>
  <c r="V1226" i="1"/>
  <c r="T1226" i="1" s="1"/>
  <c r="V1227" i="1"/>
  <c r="T1227" i="1" s="1"/>
  <c r="V1228" i="1"/>
  <c r="T1228" i="1" s="1"/>
  <c r="V1229" i="1"/>
  <c r="T1229" i="1" s="1"/>
  <c r="V1230" i="1"/>
  <c r="T1230" i="1" s="1"/>
  <c r="V1231" i="1"/>
  <c r="T1231" i="1" s="1"/>
  <c r="V1232" i="1"/>
  <c r="T1232" i="1" s="1"/>
  <c r="V1233" i="1"/>
  <c r="T1233" i="1" s="1"/>
  <c r="V1234" i="1"/>
  <c r="T1234" i="1" s="1"/>
  <c r="V1235" i="1"/>
  <c r="T1235" i="1" s="1"/>
  <c r="V1236" i="1"/>
  <c r="T1236" i="1" s="1"/>
  <c r="V1237" i="1"/>
  <c r="T1237" i="1" s="1"/>
  <c r="V1238" i="1"/>
  <c r="T1238" i="1" s="1"/>
  <c r="V1239" i="1"/>
  <c r="T1239" i="1" s="1"/>
  <c r="V1240" i="1"/>
  <c r="T1240" i="1" s="1"/>
  <c r="V1241" i="1"/>
  <c r="T1241" i="1" s="1"/>
  <c r="V1242" i="1"/>
  <c r="T1242" i="1" s="1"/>
  <c r="V1243" i="1"/>
  <c r="T1243" i="1" s="1"/>
  <c r="V1244" i="1"/>
  <c r="T1244" i="1" s="1"/>
  <c r="V1245" i="1"/>
  <c r="T1245" i="1" s="1"/>
  <c r="V1246" i="1"/>
  <c r="T1246" i="1" s="1"/>
  <c r="V1247" i="1"/>
  <c r="T1247" i="1" s="1"/>
  <c r="V1248" i="1"/>
  <c r="T1248" i="1" s="1"/>
  <c r="V1249" i="1"/>
  <c r="T1249" i="1" s="1"/>
  <c r="V1250" i="1"/>
  <c r="T1250" i="1" s="1"/>
  <c r="V1251" i="1"/>
  <c r="T1251" i="1" s="1"/>
  <c r="V1252" i="1"/>
  <c r="T1252" i="1" s="1"/>
  <c r="V1253" i="1"/>
  <c r="T1253" i="1" s="1"/>
  <c r="V1254" i="1"/>
  <c r="T1254" i="1" s="1"/>
  <c r="V1255" i="1"/>
  <c r="T1255" i="1" s="1"/>
  <c r="V1256" i="1"/>
  <c r="T1256" i="1" s="1"/>
  <c r="V1257" i="1"/>
  <c r="T1257" i="1" s="1"/>
  <c r="V1258" i="1"/>
  <c r="T1258" i="1" s="1"/>
  <c r="V1259" i="1"/>
  <c r="T1259" i="1" s="1"/>
  <c r="V1260" i="1"/>
  <c r="T1260" i="1" s="1"/>
  <c r="V1261" i="1"/>
  <c r="T1261" i="1" s="1"/>
  <c r="V1262" i="1"/>
  <c r="T1262" i="1" s="1"/>
  <c r="V1263" i="1"/>
  <c r="T1263" i="1" s="1"/>
  <c r="V1264" i="1"/>
  <c r="T1264" i="1" s="1"/>
  <c r="V1265" i="1"/>
  <c r="T1265" i="1" s="1"/>
  <c r="V1266" i="1"/>
  <c r="T1266" i="1" s="1"/>
  <c r="V1267" i="1"/>
  <c r="T1267" i="1" s="1"/>
  <c r="V1268" i="1"/>
  <c r="T1268" i="1" s="1"/>
  <c r="V1269" i="1"/>
  <c r="T1269" i="1" s="1"/>
  <c r="V1270" i="1"/>
  <c r="T1270" i="1" s="1"/>
  <c r="V1271" i="1"/>
  <c r="T1271" i="1" s="1"/>
  <c r="V1272" i="1"/>
  <c r="T1272" i="1" s="1"/>
  <c r="V1273" i="1"/>
  <c r="T1273" i="1" s="1"/>
  <c r="V1274" i="1"/>
  <c r="T1274" i="1" s="1"/>
  <c r="V1275" i="1"/>
  <c r="T1275" i="1" s="1"/>
  <c r="V1276" i="1"/>
  <c r="T1276" i="1" s="1"/>
  <c r="V1277" i="1"/>
  <c r="T1277" i="1" s="1"/>
  <c r="V1278" i="1"/>
  <c r="T1278" i="1" s="1"/>
  <c r="V1279" i="1"/>
  <c r="T1279" i="1" s="1"/>
  <c r="V1280" i="1"/>
  <c r="T1280" i="1" s="1"/>
  <c r="V1281" i="1"/>
  <c r="T1281" i="1" s="1"/>
  <c r="V1282" i="1"/>
  <c r="T1282" i="1" s="1"/>
  <c r="V1283" i="1"/>
  <c r="T1283" i="1" s="1"/>
  <c r="V1284" i="1"/>
  <c r="T1284" i="1" s="1"/>
  <c r="V1285" i="1"/>
  <c r="T1285" i="1" s="1"/>
  <c r="V1286" i="1"/>
  <c r="T1286" i="1" s="1"/>
  <c r="V1287" i="1"/>
  <c r="T1287" i="1" s="1"/>
  <c r="V1288" i="1"/>
  <c r="T1288" i="1" s="1"/>
  <c r="V1289" i="1"/>
  <c r="T1289" i="1" s="1"/>
  <c r="V1290" i="1"/>
  <c r="T1290" i="1" s="1"/>
  <c r="V1291" i="1"/>
  <c r="T1291" i="1" s="1"/>
  <c r="V1292" i="1"/>
  <c r="T1292" i="1" s="1"/>
  <c r="V1293" i="1"/>
  <c r="T1293" i="1" s="1"/>
  <c r="V1294" i="1"/>
  <c r="T1294" i="1" s="1"/>
  <c r="V1295" i="1"/>
  <c r="T1295" i="1" s="1"/>
  <c r="V1296" i="1"/>
  <c r="T1296" i="1" s="1"/>
  <c r="V1297" i="1"/>
  <c r="T1297" i="1" s="1"/>
  <c r="V1298" i="1"/>
  <c r="T1298" i="1" s="1"/>
  <c r="V1299" i="1"/>
  <c r="T1299" i="1" s="1"/>
  <c r="V1300" i="1"/>
  <c r="T1300" i="1" s="1"/>
  <c r="V1301" i="1"/>
  <c r="T1301" i="1" s="1"/>
  <c r="V1302" i="1"/>
  <c r="T1302" i="1" s="1"/>
  <c r="V1303" i="1"/>
  <c r="T1303" i="1" s="1"/>
  <c r="V1304" i="1"/>
  <c r="T1304" i="1" s="1"/>
  <c r="V1305" i="1"/>
  <c r="T1305" i="1" s="1"/>
  <c r="V1306" i="1"/>
  <c r="T1306" i="1" s="1"/>
  <c r="V1307" i="1"/>
  <c r="T1307" i="1" s="1"/>
  <c r="V1308" i="1"/>
  <c r="T1308" i="1" s="1"/>
  <c r="V1309" i="1"/>
  <c r="T1309" i="1" s="1"/>
  <c r="V1310" i="1"/>
  <c r="T1310" i="1" s="1"/>
  <c r="V1311" i="1"/>
  <c r="T1311" i="1" s="1"/>
  <c r="V1312" i="1"/>
  <c r="T1312" i="1" s="1"/>
  <c r="V1313" i="1"/>
  <c r="T1313" i="1" s="1"/>
  <c r="V1314" i="1"/>
  <c r="T1314" i="1" s="1"/>
  <c r="V1315" i="1"/>
  <c r="T1315" i="1" s="1"/>
  <c r="V1316" i="1"/>
  <c r="T1316" i="1" s="1"/>
  <c r="V1317" i="1"/>
  <c r="T1317" i="1" s="1"/>
  <c r="V1318" i="1"/>
  <c r="T1318" i="1" s="1"/>
  <c r="V1319" i="1"/>
  <c r="T1319" i="1" s="1"/>
  <c r="V1320" i="1"/>
  <c r="T1320" i="1" s="1"/>
  <c r="V1321" i="1"/>
  <c r="T1321" i="1" s="1"/>
  <c r="V1322" i="1"/>
  <c r="T1322" i="1" s="1"/>
  <c r="V1323" i="1"/>
  <c r="T1323" i="1" s="1"/>
  <c r="V1324" i="1"/>
  <c r="T1324" i="1" s="1"/>
  <c r="V1325" i="1"/>
  <c r="T1325" i="1" s="1"/>
  <c r="V1326" i="1"/>
  <c r="T1326" i="1" s="1"/>
  <c r="V1327" i="1"/>
  <c r="T1327" i="1" s="1"/>
  <c r="V1328" i="1"/>
  <c r="T1328" i="1" s="1"/>
  <c r="V1329" i="1"/>
  <c r="T1329" i="1" s="1"/>
  <c r="V1330" i="1"/>
  <c r="T1330" i="1" s="1"/>
  <c r="V1331" i="1"/>
  <c r="T1331" i="1" s="1"/>
  <c r="V1332" i="1"/>
  <c r="T1332" i="1" s="1"/>
  <c r="V1333" i="1"/>
  <c r="T1333" i="1" s="1"/>
  <c r="V1334" i="1"/>
  <c r="T1334" i="1" s="1"/>
  <c r="V1335" i="1"/>
  <c r="T1335" i="1" s="1"/>
  <c r="V1336" i="1"/>
  <c r="T1336" i="1" s="1"/>
  <c r="V1337" i="1"/>
  <c r="T1337" i="1" s="1"/>
  <c r="V1338" i="1"/>
  <c r="T1338" i="1" s="1"/>
  <c r="V1339" i="1"/>
  <c r="T1339" i="1" s="1"/>
  <c r="V1340" i="1"/>
  <c r="T1340" i="1" s="1"/>
  <c r="V1341" i="1"/>
  <c r="T1341" i="1" s="1"/>
  <c r="V1342" i="1"/>
  <c r="T1342" i="1" s="1"/>
  <c r="V1343" i="1"/>
  <c r="T1343" i="1" s="1"/>
  <c r="V1344" i="1"/>
  <c r="T1344" i="1" s="1"/>
  <c r="V1345" i="1"/>
  <c r="T1345" i="1" s="1"/>
  <c r="V1346" i="1"/>
  <c r="T1346" i="1" s="1"/>
  <c r="V1347" i="1"/>
  <c r="T1347" i="1" s="1"/>
  <c r="V1348" i="1"/>
  <c r="T1348" i="1" s="1"/>
  <c r="V1349" i="1"/>
  <c r="T1349" i="1" s="1"/>
  <c r="V1350" i="1"/>
  <c r="T1350" i="1" s="1"/>
  <c r="V1351" i="1"/>
  <c r="T1351" i="1" s="1"/>
  <c r="V1352" i="1"/>
  <c r="T1352" i="1" s="1"/>
  <c r="V1353" i="1"/>
  <c r="T1353" i="1" s="1"/>
  <c r="V1354" i="1"/>
  <c r="T1354" i="1" s="1"/>
  <c r="V1355" i="1"/>
  <c r="T1355" i="1" s="1"/>
  <c r="V1356" i="1"/>
  <c r="T1356" i="1" s="1"/>
  <c r="V1357" i="1"/>
  <c r="T1357" i="1" s="1"/>
  <c r="V1358" i="1"/>
  <c r="T1358" i="1" s="1"/>
  <c r="V1359" i="1"/>
  <c r="T1359" i="1" s="1"/>
  <c r="V1360" i="1"/>
  <c r="T1360" i="1" s="1"/>
  <c r="V1361" i="1"/>
  <c r="T1361" i="1" s="1"/>
  <c r="V1362" i="1"/>
  <c r="T1362" i="1" s="1"/>
  <c r="V1363" i="1"/>
  <c r="T1363" i="1" s="1"/>
  <c r="V1364" i="1"/>
  <c r="T1364" i="1" s="1"/>
  <c r="V1365" i="1"/>
  <c r="T1365" i="1" s="1"/>
  <c r="V1366" i="1"/>
  <c r="T1366" i="1" s="1"/>
  <c r="V1367" i="1"/>
  <c r="T1367" i="1" s="1"/>
  <c r="V1368" i="1"/>
  <c r="T1368" i="1" s="1"/>
  <c r="V1369" i="1"/>
  <c r="T1369" i="1" s="1"/>
  <c r="V1370" i="1"/>
  <c r="T1370" i="1" s="1"/>
  <c r="V1371" i="1"/>
  <c r="T1371" i="1" s="1"/>
  <c r="V1372" i="1"/>
  <c r="T1372" i="1" s="1"/>
  <c r="V1373" i="1"/>
  <c r="T1373" i="1" s="1"/>
  <c r="V1374" i="1"/>
  <c r="T1374" i="1" s="1"/>
  <c r="V1375" i="1"/>
  <c r="T1375" i="1" s="1"/>
  <c r="V1376" i="1"/>
  <c r="T1376" i="1" s="1"/>
  <c r="V1377" i="1"/>
  <c r="T1377" i="1" s="1"/>
  <c r="V1378" i="1"/>
  <c r="T1378" i="1" s="1"/>
  <c r="V1379" i="1"/>
  <c r="T1379" i="1" s="1"/>
  <c r="V1380" i="1"/>
  <c r="T1380" i="1" s="1"/>
  <c r="V1381" i="1"/>
  <c r="T1381" i="1" s="1"/>
  <c r="V1382" i="1"/>
  <c r="T1382" i="1" s="1"/>
  <c r="V1383" i="1"/>
  <c r="T1383" i="1" s="1"/>
  <c r="V1384" i="1"/>
  <c r="T1384" i="1" s="1"/>
  <c r="V1385" i="1"/>
  <c r="T1385" i="1" s="1"/>
  <c r="V1386" i="1"/>
  <c r="T1386" i="1" s="1"/>
  <c r="V1387" i="1"/>
  <c r="T1387" i="1" s="1"/>
  <c r="V1388" i="1"/>
  <c r="T1388" i="1" s="1"/>
  <c r="V1389" i="1"/>
  <c r="T1389" i="1" s="1"/>
  <c r="V1390" i="1"/>
  <c r="T1390" i="1" s="1"/>
  <c r="V1391" i="1"/>
  <c r="T1391" i="1" s="1"/>
  <c r="V1392" i="1"/>
  <c r="T1392" i="1" s="1"/>
  <c r="V1393" i="1"/>
  <c r="T1393" i="1" s="1"/>
  <c r="V1394" i="1"/>
  <c r="T1394" i="1" s="1"/>
  <c r="V1395" i="1"/>
  <c r="T1395" i="1" s="1"/>
  <c r="V1396" i="1"/>
  <c r="T1396" i="1" s="1"/>
  <c r="V1397" i="1"/>
  <c r="T1397" i="1" s="1"/>
  <c r="V1398" i="1"/>
  <c r="T1398" i="1" s="1"/>
  <c r="V1399" i="1"/>
  <c r="T1399" i="1" s="1"/>
  <c r="V1400" i="1"/>
  <c r="T1400" i="1" s="1"/>
  <c r="V1401" i="1"/>
  <c r="T1401" i="1" s="1"/>
  <c r="V1402" i="1"/>
  <c r="T1402" i="1" s="1"/>
  <c r="V1403" i="1"/>
  <c r="T1403" i="1" s="1"/>
  <c r="V1404" i="1"/>
  <c r="T1404" i="1" s="1"/>
  <c r="V1405" i="1"/>
  <c r="T1405" i="1" s="1"/>
  <c r="V1406" i="1"/>
  <c r="T1406" i="1" s="1"/>
  <c r="V1407" i="1"/>
  <c r="T1407" i="1" s="1"/>
  <c r="V1408" i="1"/>
  <c r="T1408" i="1" s="1"/>
  <c r="V1409" i="1"/>
  <c r="T1409" i="1" s="1"/>
  <c r="V1410" i="1"/>
  <c r="T1410" i="1" s="1"/>
  <c r="V1411" i="1"/>
  <c r="T1411" i="1" s="1"/>
  <c r="V1412" i="1"/>
  <c r="T1412" i="1" s="1"/>
  <c r="V1413" i="1"/>
  <c r="T1413" i="1" s="1"/>
  <c r="V1414" i="1"/>
  <c r="T1414" i="1" s="1"/>
  <c r="V1415" i="1"/>
  <c r="T1415" i="1" s="1"/>
  <c r="V1416" i="1"/>
  <c r="T1416" i="1" s="1"/>
  <c r="V1417" i="1"/>
  <c r="T1417" i="1" s="1"/>
  <c r="V1418" i="1"/>
  <c r="T1418" i="1" s="1"/>
  <c r="V1419" i="1"/>
  <c r="T1419" i="1" s="1"/>
  <c r="V1420" i="1"/>
  <c r="T1420" i="1" s="1"/>
  <c r="V1421" i="1"/>
  <c r="T1421" i="1" s="1"/>
  <c r="V1422" i="1"/>
  <c r="T1422" i="1" s="1"/>
  <c r="V1423" i="1"/>
  <c r="T1423" i="1" s="1"/>
  <c r="V1424" i="1"/>
  <c r="T1424" i="1" s="1"/>
  <c r="V1425" i="1"/>
  <c r="T1425" i="1" s="1"/>
  <c r="V1426" i="1"/>
  <c r="T1426" i="1" s="1"/>
  <c r="V1427" i="1"/>
  <c r="T1427" i="1" s="1"/>
  <c r="V1428" i="1"/>
  <c r="T1428" i="1" s="1"/>
  <c r="V1429" i="1"/>
  <c r="T1429" i="1" s="1"/>
  <c r="V1430" i="1"/>
  <c r="T1430" i="1" s="1"/>
  <c r="V1431" i="1"/>
  <c r="T1431" i="1" s="1"/>
  <c r="V1432" i="1"/>
  <c r="T1432" i="1" s="1"/>
  <c r="V1433" i="1"/>
  <c r="T1433" i="1" s="1"/>
  <c r="V1434" i="1"/>
  <c r="T1434" i="1" s="1"/>
  <c r="V1435" i="1"/>
  <c r="T1435" i="1" s="1"/>
  <c r="V1436" i="1"/>
  <c r="T1436" i="1" s="1"/>
  <c r="V1437" i="1"/>
  <c r="T1437" i="1" s="1"/>
  <c r="V1438" i="1"/>
  <c r="T1438" i="1" s="1"/>
  <c r="V1439" i="1"/>
  <c r="T1439" i="1" s="1"/>
  <c r="V1440" i="1"/>
  <c r="T1440" i="1" s="1"/>
  <c r="V1441" i="1"/>
  <c r="T1441" i="1" s="1"/>
  <c r="V1442" i="1"/>
  <c r="T1442" i="1" s="1"/>
  <c r="V1443" i="1"/>
  <c r="T1443" i="1" s="1"/>
  <c r="V1444" i="1"/>
  <c r="T1444" i="1" s="1"/>
  <c r="V1445" i="1"/>
  <c r="T1445" i="1" s="1"/>
  <c r="V1446" i="1"/>
  <c r="T1446" i="1" s="1"/>
  <c r="V1447" i="1"/>
  <c r="T1447" i="1" s="1"/>
  <c r="V1448" i="1"/>
  <c r="T1448" i="1" s="1"/>
  <c r="V1449" i="1"/>
  <c r="T1449" i="1" s="1"/>
  <c r="V1450" i="1"/>
  <c r="T1450" i="1" s="1"/>
  <c r="V1451" i="1"/>
  <c r="T1451" i="1" s="1"/>
  <c r="V1452" i="1"/>
  <c r="T1452" i="1" s="1"/>
  <c r="V1453" i="1"/>
  <c r="T1453" i="1" s="1"/>
  <c r="V1454" i="1"/>
  <c r="T1454" i="1" s="1"/>
  <c r="V1455" i="1"/>
  <c r="T1455" i="1" s="1"/>
  <c r="V1456" i="1"/>
  <c r="T1456" i="1" s="1"/>
  <c r="V1457" i="1"/>
  <c r="T1457" i="1" s="1"/>
  <c r="V1458" i="1"/>
  <c r="T1458" i="1" s="1"/>
  <c r="V1459" i="1"/>
  <c r="T1459" i="1" s="1"/>
  <c r="V1460" i="1"/>
  <c r="T1460" i="1" s="1"/>
  <c r="V1461" i="1"/>
  <c r="T1461" i="1" s="1"/>
  <c r="V1462" i="1"/>
  <c r="T1462" i="1" s="1"/>
  <c r="V1463" i="1"/>
  <c r="T1463" i="1" s="1"/>
  <c r="V1464" i="1"/>
  <c r="T1464" i="1" s="1"/>
  <c r="V1465" i="1"/>
  <c r="T1465" i="1" s="1"/>
  <c r="V1466" i="1"/>
  <c r="T1466" i="1" s="1"/>
  <c r="V1467" i="1"/>
  <c r="T1467" i="1" s="1"/>
  <c r="V1468" i="1"/>
  <c r="T1468" i="1" s="1"/>
  <c r="V1469" i="1"/>
  <c r="T1469" i="1" s="1"/>
  <c r="V1470" i="1"/>
  <c r="T1470" i="1" s="1"/>
  <c r="V1471" i="1"/>
  <c r="T1471" i="1" s="1"/>
  <c r="V1472" i="1"/>
  <c r="T1472" i="1" s="1"/>
  <c r="V1473" i="1"/>
  <c r="T1473" i="1" s="1"/>
  <c r="V1474" i="1"/>
  <c r="T1474" i="1" s="1"/>
  <c r="V1475" i="1"/>
  <c r="T1475" i="1" s="1"/>
  <c r="V1476" i="1"/>
  <c r="T1476" i="1" s="1"/>
  <c r="V1477" i="1"/>
  <c r="T1477" i="1" s="1"/>
  <c r="V1478" i="1"/>
  <c r="T1478" i="1" s="1"/>
  <c r="V1479" i="1"/>
  <c r="T1479" i="1" s="1"/>
  <c r="V1480" i="1"/>
  <c r="T1480" i="1" s="1"/>
  <c r="V1481" i="1"/>
  <c r="T1481" i="1" s="1"/>
  <c r="V1482" i="1"/>
  <c r="T1482" i="1" s="1"/>
  <c r="V1483" i="1"/>
  <c r="T1483" i="1" s="1"/>
  <c r="V1484" i="1"/>
  <c r="T1484" i="1" s="1"/>
  <c r="V1485" i="1"/>
  <c r="T1485" i="1" s="1"/>
  <c r="V1486" i="1"/>
  <c r="T1486" i="1" s="1"/>
  <c r="V1487" i="1"/>
  <c r="T1487" i="1" s="1"/>
  <c r="V1488" i="1"/>
  <c r="T1488" i="1" s="1"/>
  <c r="V1489" i="1"/>
  <c r="T1489" i="1" s="1"/>
  <c r="V1490" i="1"/>
  <c r="T1490" i="1" s="1"/>
  <c r="V1491" i="1"/>
  <c r="T1491" i="1" s="1"/>
  <c r="V1492" i="1"/>
  <c r="T1492" i="1" s="1"/>
  <c r="V1493" i="1"/>
  <c r="T1493" i="1" s="1"/>
  <c r="V1494" i="1"/>
  <c r="T1494" i="1" s="1"/>
  <c r="V1495" i="1"/>
  <c r="T1495" i="1" s="1"/>
  <c r="V1496" i="1"/>
  <c r="T1496" i="1" s="1"/>
  <c r="V1497" i="1"/>
  <c r="T1497" i="1" s="1"/>
  <c r="V1498" i="1"/>
  <c r="T1498" i="1" s="1"/>
  <c r="V1499" i="1"/>
  <c r="T1499" i="1" s="1"/>
  <c r="V1500" i="1"/>
  <c r="T1500" i="1" s="1"/>
  <c r="V1501" i="1"/>
  <c r="T1501" i="1" s="1"/>
  <c r="V1502" i="1"/>
  <c r="T1502" i="1" s="1"/>
  <c r="V1503" i="1"/>
  <c r="T1503" i="1" s="1"/>
  <c r="V1504" i="1"/>
  <c r="T1504" i="1" s="1"/>
  <c r="V1505" i="1"/>
  <c r="T1505" i="1" s="1"/>
  <c r="V1506" i="1"/>
  <c r="T1506" i="1" s="1"/>
  <c r="V1507" i="1"/>
  <c r="T1507" i="1" s="1"/>
  <c r="V1508" i="1"/>
  <c r="T1508" i="1" s="1"/>
  <c r="V1509" i="1"/>
  <c r="T1509" i="1" s="1"/>
  <c r="V1510" i="1"/>
  <c r="T1510" i="1" s="1"/>
  <c r="V1511" i="1"/>
  <c r="T1511" i="1" s="1"/>
  <c r="V1512" i="1"/>
  <c r="T1512" i="1" s="1"/>
  <c r="V1513" i="1"/>
  <c r="T1513" i="1" s="1"/>
  <c r="V1514" i="1"/>
  <c r="T1514" i="1" s="1"/>
  <c r="V1515" i="1"/>
  <c r="T1515" i="1" s="1"/>
  <c r="V1516" i="1"/>
  <c r="T1516" i="1" s="1"/>
  <c r="V1517" i="1"/>
  <c r="T1517" i="1" s="1"/>
  <c r="V1518" i="1"/>
  <c r="T1518" i="1" s="1"/>
  <c r="V1519" i="1"/>
  <c r="T1519" i="1" s="1"/>
  <c r="V1520" i="1"/>
  <c r="T1520" i="1" s="1"/>
  <c r="V1521" i="1"/>
  <c r="T1521" i="1" s="1"/>
  <c r="V1522" i="1"/>
  <c r="T1522" i="1" s="1"/>
  <c r="V1523" i="1"/>
  <c r="T1523" i="1" s="1"/>
  <c r="V1524" i="1"/>
  <c r="T1524" i="1" s="1"/>
  <c r="V1525" i="1"/>
  <c r="T1525" i="1" s="1"/>
  <c r="V1526" i="1"/>
  <c r="T1526" i="1" s="1"/>
  <c r="V1527" i="1"/>
  <c r="T1527" i="1" s="1"/>
  <c r="V1528" i="1"/>
  <c r="T1528" i="1" s="1"/>
  <c r="V1529" i="1"/>
  <c r="T1529" i="1" s="1"/>
  <c r="V1530" i="1"/>
  <c r="T1530" i="1" s="1"/>
  <c r="V1531" i="1"/>
  <c r="T1531" i="1" s="1"/>
  <c r="V1532" i="1"/>
  <c r="T1532" i="1" s="1"/>
  <c r="V1533" i="1"/>
  <c r="T1533" i="1" s="1"/>
  <c r="V1534" i="1"/>
  <c r="T1534" i="1" s="1"/>
  <c r="V1535" i="1"/>
  <c r="T1535" i="1" s="1"/>
  <c r="V1536" i="1"/>
  <c r="T1536" i="1" s="1"/>
  <c r="V1537" i="1"/>
  <c r="T1537" i="1" s="1"/>
  <c r="V1538" i="1"/>
  <c r="T1538" i="1" s="1"/>
  <c r="V1539" i="1"/>
  <c r="T1539" i="1" s="1"/>
  <c r="V1540" i="1"/>
  <c r="T1540" i="1" s="1"/>
  <c r="V1541" i="1"/>
  <c r="T1541" i="1" s="1"/>
  <c r="V1542" i="1"/>
  <c r="T1542" i="1" s="1"/>
  <c r="V1543" i="1"/>
  <c r="T1543" i="1" s="1"/>
  <c r="V1544" i="1"/>
  <c r="T1544" i="1" s="1"/>
  <c r="V1545" i="1"/>
  <c r="T1545" i="1" s="1"/>
  <c r="V1546" i="1"/>
  <c r="T1546" i="1" s="1"/>
  <c r="V1547" i="1"/>
  <c r="T1547" i="1" s="1"/>
  <c r="V1548" i="1"/>
  <c r="T1548" i="1" s="1"/>
  <c r="V1549" i="1"/>
  <c r="T1549" i="1" s="1"/>
  <c r="V1550" i="1"/>
  <c r="T1550" i="1" s="1"/>
  <c r="V1551" i="1"/>
  <c r="T1551" i="1" s="1"/>
  <c r="V1552" i="1"/>
  <c r="T1552" i="1" s="1"/>
  <c r="V1553" i="1"/>
  <c r="T1553" i="1" s="1"/>
  <c r="V1554" i="1"/>
  <c r="T1554" i="1" s="1"/>
  <c r="V1555" i="1"/>
  <c r="T1555" i="1" s="1"/>
  <c r="V1556" i="1"/>
  <c r="T1556" i="1" s="1"/>
  <c r="V1557" i="1"/>
  <c r="T1557" i="1" s="1"/>
  <c r="V1558" i="1"/>
  <c r="T1558" i="1" s="1"/>
  <c r="V1559" i="1"/>
  <c r="T1559" i="1" s="1"/>
  <c r="V1560" i="1"/>
  <c r="T1560" i="1" s="1"/>
  <c r="V1561" i="1"/>
  <c r="T1561" i="1" s="1"/>
  <c r="V1562" i="1"/>
  <c r="T1562" i="1" s="1"/>
  <c r="V1563" i="1"/>
  <c r="T1563" i="1" s="1"/>
  <c r="V1564" i="1"/>
  <c r="T1564" i="1" s="1"/>
  <c r="V1565" i="1"/>
  <c r="T1565" i="1" s="1"/>
  <c r="V1566" i="1"/>
  <c r="T1566" i="1" s="1"/>
  <c r="V1567" i="1"/>
  <c r="T1567" i="1" s="1"/>
  <c r="V1568" i="1"/>
  <c r="T1568" i="1" s="1"/>
  <c r="V1569" i="1"/>
  <c r="T1569" i="1" s="1"/>
  <c r="V1570" i="1"/>
  <c r="T1570" i="1" s="1"/>
  <c r="V1571" i="1"/>
  <c r="T1571" i="1" s="1"/>
  <c r="V1572" i="1"/>
  <c r="T1572" i="1" s="1"/>
  <c r="V1573" i="1"/>
  <c r="T1573" i="1" s="1"/>
  <c r="V1574" i="1"/>
  <c r="T1574" i="1" s="1"/>
  <c r="V1575" i="1"/>
  <c r="T1575" i="1" s="1"/>
  <c r="V1576" i="1"/>
  <c r="T1576" i="1" s="1"/>
  <c r="V1577" i="1"/>
  <c r="T1577" i="1" s="1"/>
  <c r="V1578" i="1"/>
  <c r="T1578" i="1" s="1"/>
  <c r="V1579" i="1"/>
  <c r="T1579" i="1" s="1"/>
  <c r="V1580" i="1"/>
  <c r="T1580" i="1" s="1"/>
  <c r="V1581" i="1"/>
  <c r="T1581" i="1" s="1"/>
  <c r="V1582" i="1"/>
  <c r="T1582" i="1" s="1"/>
  <c r="V1583" i="1"/>
  <c r="T1583" i="1" s="1"/>
  <c r="V1584" i="1"/>
  <c r="T1584" i="1" s="1"/>
  <c r="V1585" i="1"/>
  <c r="T1585" i="1" s="1"/>
  <c r="V1586" i="1"/>
  <c r="T1586" i="1" s="1"/>
  <c r="V1587" i="1"/>
  <c r="T1587" i="1" s="1"/>
  <c r="V1588" i="1"/>
  <c r="T1588" i="1" s="1"/>
  <c r="V1589" i="1"/>
  <c r="T1589" i="1" s="1"/>
  <c r="V1590" i="1"/>
  <c r="T1590" i="1" s="1"/>
  <c r="V1591" i="1"/>
  <c r="T1591" i="1" s="1"/>
  <c r="V1592" i="1"/>
  <c r="T1592" i="1" s="1"/>
  <c r="V1593" i="1"/>
  <c r="T1593" i="1" s="1"/>
  <c r="V1594" i="1"/>
  <c r="T1594" i="1" s="1"/>
  <c r="V1595" i="1"/>
  <c r="T1595" i="1" s="1"/>
  <c r="V1596" i="1"/>
  <c r="T1596" i="1" s="1"/>
  <c r="V1597" i="1"/>
  <c r="T1597" i="1" s="1"/>
  <c r="V1598" i="1"/>
  <c r="T1598" i="1" s="1"/>
  <c r="V1599" i="1"/>
  <c r="T1599" i="1" s="1"/>
  <c r="V1600" i="1"/>
  <c r="T1600" i="1" s="1"/>
  <c r="V1601" i="1"/>
  <c r="T1601" i="1" s="1"/>
  <c r="V1602" i="1"/>
  <c r="T1602" i="1" s="1"/>
  <c r="V1603" i="1"/>
  <c r="T1603" i="1" s="1"/>
  <c r="V1604" i="1"/>
  <c r="T1604" i="1" s="1"/>
  <c r="V1605" i="1"/>
  <c r="T1605" i="1" s="1"/>
  <c r="V1606" i="1"/>
  <c r="T1606" i="1" s="1"/>
  <c r="V1607" i="1"/>
  <c r="T1607" i="1" s="1"/>
  <c r="V1608" i="1"/>
  <c r="T1608" i="1" s="1"/>
  <c r="V1609" i="1"/>
  <c r="T1609" i="1" s="1"/>
  <c r="V1610" i="1"/>
  <c r="T1610" i="1" s="1"/>
  <c r="V1611" i="1"/>
  <c r="T1611" i="1" s="1"/>
  <c r="V1612" i="1"/>
  <c r="T1612" i="1" s="1"/>
  <c r="V1613" i="1"/>
  <c r="T1613" i="1" s="1"/>
  <c r="V1614" i="1"/>
  <c r="T1614" i="1" s="1"/>
  <c r="V1615" i="1"/>
  <c r="T1615" i="1" s="1"/>
  <c r="V1616" i="1"/>
  <c r="T1616" i="1" s="1"/>
  <c r="V1617" i="1"/>
  <c r="T1617" i="1" s="1"/>
  <c r="V1618" i="1"/>
  <c r="T1618" i="1" s="1"/>
  <c r="V1619" i="1"/>
  <c r="T1619" i="1" s="1"/>
  <c r="V1620" i="1"/>
  <c r="T1620" i="1" s="1"/>
  <c r="V1621" i="1"/>
  <c r="T1621" i="1" s="1"/>
  <c r="V1622" i="1"/>
  <c r="T1622" i="1" s="1"/>
  <c r="V1623" i="1"/>
  <c r="T1623" i="1" s="1"/>
  <c r="V1624" i="1"/>
  <c r="T1624" i="1" s="1"/>
  <c r="V1625" i="1"/>
  <c r="T1625" i="1" s="1"/>
  <c r="V1626" i="1"/>
  <c r="T1626" i="1" s="1"/>
  <c r="V1627" i="1"/>
  <c r="T1627" i="1" s="1"/>
  <c r="V1628" i="1"/>
  <c r="T1628" i="1" s="1"/>
  <c r="V1629" i="1"/>
  <c r="T1629" i="1" s="1"/>
  <c r="V1630" i="1"/>
  <c r="T1630" i="1" s="1"/>
  <c r="V1631" i="1"/>
  <c r="T1631" i="1" s="1"/>
  <c r="V1632" i="1"/>
  <c r="T1632" i="1" s="1"/>
  <c r="V1633" i="1"/>
  <c r="T1633" i="1" s="1"/>
  <c r="V1634" i="1"/>
  <c r="T1634" i="1" s="1"/>
  <c r="V1635" i="1"/>
  <c r="T1635" i="1" s="1"/>
  <c r="V1636" i="1"/>
  <c r="T1636" i="1" s="1"/>
  <c r="V1637" i="1"/>
  <c r="T1637" i="1" s="1"/>
  <c r="V1638" i="1"/>
  <c r="T1638" i="1" s="1"/>
  <c r="V1639" i="1"/>
  <c r="T1639" i="1" s="1"/>
  <c r="V1640" i="1"/>
  <c r="T1640" i="1" s="1"/>
  <c r="V1641" i="1"/>
  <c r="T1641" i="1" s="1"/>
  <c r="V1642" i="1"/>
  <c r="T1642" i="1" s="1"/>
  <c r="V1643" i="1"/>
  <c r="T1643" i="1" s="1"/>
  <c r="V1644" i="1"/>
  <c r="T1644" i="1" s="1"/>
  <c r="V1645" i="1"/>
  <c r="T1645" i="1" s="1"/>
  <c r="V1646" i="1"/>
  <c r="T1646" i="1" s="1"/>
  <c r="V1647" i="1"/>
  <c r="T1647" i="1" s="1"/>
  <c r="V1648" i="1"/>
  <c r="T1648" i="1" s="1"/>
  <c r="V1649" i="1"/>
  <c r="T1649" i="1" s="1"/>
  <c r="V1650" i="1"/>
  <c r="T1650" i="1" s="1"/>
  <c r="V1651" i="1"/>
  <c r="T1651" i="1" s="1"/>
  <c r="V1652" i="1"/>
  <c r="T1652" i="1" s="1"/>
  <c r="V1653" i="1"/>
  <c r="T1653" i="1" s="1"/>
  <c r="V1654" i="1"/>
  <c r="T1654" i="1" s="1"/>
  <c r="V1655" i="1"/>
  <c r="T1655" i="1" s="1"/>
  <c r="V1656" i="1"/>
  <c r="T1656" i="1" s="1"/>
  <c r="V1657" i="1"/>
  <c r="T1657" i="1" s="1"/>
  <c r="V1658" i="1"/>
  <c r="T1658" i="1" s="1"/>
  <c r="V1659" i="1"/>
  <c r="T1659" i="1" s="1"/>
  <c r="V1660" i="1"/>
  <c r="T1660" i="1" s="1"/>
  <c r="V1661" i="1"/>
  <c r="T1661" i="1" s="1"/>
  <c r="V1662" i="1"/>
  <c r="T1662" i="1" s="1"/>
  <c r="V1663" i="1"/>
  <c r="T1663" i="1" s="1"/>
  <c r="V1664" i="1"/>
  <c r="T1664" i="1" s="1"/>
  <c r="V1665" i="1"/>
  <c r="T1665" i="1" s="1"/>
  <c r="V1666" i="1"/>
  <c r="T1666" i="1" s="1"/>
  <c r="V1667" i="1"/>
  <c r="T1667" i="1" s="1"/>
  <c r="V1668" i="1"/>
  <c r="T1668" i="1" s="1"/>
  <c r="V1669" i="1"/>
  <c r="T1669" i="1" s="1"/>
  <c r="V1670" i="1"/>
  <c r="T1670" i="1" s="1"/>
  <c r="V1671" i="1"/>
  <c r="T1671" i="1" s="1"/>
  <c r="V1672" i="1"/>
  <c r="T1672" i="1" s="1"/>
  <c r="V1673" i="1"/>
  <c r="T1673" i="1" s="1"/>
  <c r="V1674" i="1"/>
  <c r="T1674" i="1" s="1"/>
  <c r="V1675" i="1"/>
  <c r="T1675" i="1" s="1"/>
  <c r="V1676" i="1"/>
  <c r="T1676" i="1" s="1"/>
  <c r="V1677" i="1"/>
  <c r="T1677" i="1" s="1"/>
  <c r="V1678" i="1"/>
  <c r="T1678" i="1" s="1"/>
  <c r="V1679" i="1"/>
  <c r="T1679" i="1" s="1"/>
  <c r="V1680" i="1"/>
  <c r="T1680" i="1" s="1"/>
  <c r="V1681" i="1"/>
  <c r="T1681" i="1" s="1"/>
  <c r="V1682" i="1"/>
  <c r="T1682" i="1" s="1"/>
  <c r="V1683" i="1"/>
  <c r="T1683" i="1" s="1"/>
  <c r="V1684" i="1"/>
  <c r="T1684" i="1" s="1"/>
  <c r="V1685" i="1"/>
  <c r="T1685" i="1" s="1"/>
  <c r="V1686" i="1"/>
  <c r="T1686" i="1" s="1"/>
  <c r="V1687" i="1"/>
  <c r="T1687" i="1" s="1"/>
  <c r="V1688" i="1"/>
  <c r="T1688" i="1" s="1"/>
  <c r="V1689" i="1"/>
  <c r="T1689" i="1" s="1"/>
  <c r="V1690" i="1"/>
  <c r="T1690" i="1" s="1"/>
  <c r="V1691" i="1"/>
  <c r="T1691" i="1" s="1"/>
  <c r="V1692" i="1"/>
  <c r="T1692" i="1" s="1"/>
  <c r="V1693" i="1"/>
  <c r="T1693" i="1" s="1"/>
  <c r="V1694" i="1"/>
  <c r="T1694" i="1" s="1"/>
  <c r="V1695" i="1"/>
  <c r="T1695" i="1" s="1"/>
  <c r="V1696" i="1"/>
  <c r="T1696" i="1" s="1"/>
  <c r="V1697" i="1"/>
  <c r="T1697" i="1" s="1"/>
  <c r="V1698" i="1"/>
  <c r="T1698" i="1" s="1"/>
  <c r="V1699" i="1"/>
  <c r="T1699" i="1" s="1"/>
  <c r="V1700" i="1"/>
  <c r="T1700" i="1" s="1"/>
  <c r="V1701" i="1"/>
  <c r="T1701" i="1" s="1"/>
  <c r="V1702" i="1"/>
  <c r="T1702" i="1" s="1"/>
  <c r="V1703" i="1"/>
  <c r="T1703" i="1" s="1"/>
  <c r="V1704" i="1"/>
  <c r="T1704" i="1" s="1"/>
  <c r="V1705" i="1"/>
  <c r="T1705" i="1" s="1"/>
  <c r="V1706" i="1"/>
  <c r="T1706" i="1" s="1"/>
  <c r="V1707" i="1"/>
  <c r="T1707" i="1" s="1"/>
  <c r="V1708" i="1"/>
  <c r="T1708" i="1" s="1"/>
  <c r="V1709" i="1"/>
  <c r="T1709" i="1" s="1"/>
  <c r="V1710" i="1"/>
  <c r="T1710" i="1" s="1"/>
  <c r="V1711" i="1"/>
  <c r="T1711" i="1" s="1"/>
  <c r="V1712" i="1"/>
  <c r="T1712" i="1" s="1"/>
  <c r="V1713" i="1"/>
  <c r="T1713" i="1" s="1"/>
  <c r="V1714" i="1"/>
  <c r="T1714" i="1" s="1"/>
  <c r="V1715" i="1"/>
  <c r="T1715" i="1" s="1"/>
  <c r="V1716" i="1"/>
  <c r="T1716" i="1" s="1"/>
  <c r="V1717" i="1"/>
  <c r="T1717" i="1" s="1"/>
  <c r="V1718" i="1"/>
  <c r="T1718" i="1" s="1"/>
  <c r="V1719" i="1"/>
  <c r="T1719" i="1" s="1"/>
  <c r="V1720" i="1"/>
  <c r="T1720" i="1" s="1"/>
  <c r="V1721" i="1"/>
  <c r="T1721" i="1" s="1"/>
  <c r="V1722" i="1"/>
  <c r="T1722" i="1" s="1"/>
  <c r="V1723" i="1"/>
  <c r="T1723" i="1" s="1"/>
  <c r="V1724" i="1"/>
  <c r="T1724" i="1" s="1"/>
  <c r="V1725" i="1"/>
  <c r="T1725" i="1" s="1"/>
  <c r="V1726" i="1"/>
  <c r="T1726" i="1" s="1"/>
  <c r="V1727" i="1"/>
  <c r="T1727" i="1" s="1"/>
  <c r="V1728" i="1"/>
  <c r="T1728" i="1" s="1"/>
  <c r="V1729" i="1"/>
  <c r="T1729" i="1" s="1"/>
  <c r="V1730" i="1"/>
  <c r="T1730" i="1" s="1"/>
  <c r="V1731" i="1"/>
  <c r="T1731" i="1" s="1"/>
  <c r="V1732" i="1"/>
  <c r="T1732" i="1" s="1"/>
  <c r="V1733" i="1"/>
  <c r="T1733" i="1" s="1"/>
  <c r="V1734" i="1"/>
  <c r="T1734" i="1" s="1"/>
  <c r="V1735" i="1"/>
  <c r="T1735" i="1" s="1"/>
  <c r="V1736" i="1"/>
  <c r="T1736" i="1" s="1"/>
  <c r="V1737" i="1"/>
  <c r="T1737" i="1" s="1"/>
  <c r="V1738" i="1"/>
  <c r="T1738" i="1" s="1"/>
  <c r="V1739" i="1"/>
  <c r="T1739" i="1" s="1"/>
  <c r="V1740" i="1"/>
  <c r="T1740" i="1" s="1"/>
  <c r="V1741" i="1"/>
  <c r="T1741" i="1" s="1"/>
  <c r="V1742" i="1"/>
  <c r="T1742" i="1" s="1"/>
  <c r="V1743" i="1"/>
  <c r="T1743" i="1" s="1"/>
  <c r="V1744" i="1"/>
  <c r="T1744" i="1" s="1"/>
  <c r="V1745" i="1"/>
  <c r="T1745" i="1" s="1"/>
  <c r="V1746" i="1"/>
  <c r="T1746" i="1" s="1"/>
  <c r="V1747" i="1"/>
  <c r="T1747" i="1" s="1"/>
  <c r="V1748" i="1"/>
  <c r="T1748" i="1" s="1"/>
  <c r="V1749" i="1"/>
  <c r="T1749" i="1" s="1"/>
  <c r="V1750" i="1"/>
  <c r="T1750" i="1" s="1"/>
  <c r="V1751" i="1"/>
  <c r="T1751" i="1" s="1"/>
  <c r="V1752" i="1"/>
  <c r="T1752" i="1" s="1"/>
  <c r="V1753" i="1"/>
  <c r="T1753" i="1" s="1"/>
  <c r="V1754" i="1"/>
  <c r="T1754" i="1" s="1"/>
  <c r="V1755" i="1"/>
  <c r="T1755" i="1" s="1"/>
  <c r="V1756" i="1"/>
  <c r="T1756" i="1" s="1"/>
  <c r="V1757" i="1"/>
  <c r="T1757" i="1" s="1"/>
  <c r="V1758" i="1"/>
  <c r="T1758" i="1" s="1"/>
  <c r="V1759" i="1"/>
  <c r="T1759" i="1" s="1"/>
  <c r="V1760" i="1"/>
  <c r="T1760" i="1" s="1"/>
  <c r="V1761" i="1"/>
  <c r="T1761" i="1" s="1"/>
  <c r="V1762" i="1"/>
  <c r="T1762" i="1" s="1"/>
  <c r="V1763" i="1"/>
  <c r="T1763" i="1" s="1"/>
  <c r="V1764" i="1"/>
  <c r="T1764" i="1" s="1"/>
  <c r="V1765" i="1"/>
  <c r="T1765" i="1" s="1"/>
  <c r="V1766" i="1"/>
  <c r="T1766" i="1" s="1"/>
  <c r="V1767" i="1"/>
  <c r="T1767" i="1" s="1"/>
  <c r="V1768" i="1"/>
  <c r="T1768" i="1" s="1"/>
  <c r="V1769" i="1"/>
  <c r="T1769" i="1" s="1"/>
  <c r="V1770" i="1"/>
  <c r="T1770" i="1" s="1"/>
  <c r="V1771" i="1"/>
  <c r="T1771" i="1" s="1"/>
  <c r="V1772" i="1"/>
  <c r="T1772" i="1" s="1"/>
  <c r="V1773" i="1"/>
  <c r="T1773" i="1" s="1"/>
  <c r="V1774" i="1"/>
  <c r="T1774" i="1" s="1"/>
  <c r="V1775" i="1"/>
  <c r="T1775" i="1" s="1"/>
  <c r="V1776" i="1"/>
  <c r="T1776" i="1" s="1"/>
  <c r="V1777" i="1"/>
  <c r="T1777" i="1" s="1"/>
  <c r="V1778" i="1"/>
  <c r="T1778" i="1" s="1"/>
  <c r="V1779" i="1"/>
  <c r="T1779" i="1" s="1"/>
  <c r="V1780" i="1"/>
  <c r="T1780" i="1" s="1"/>
  <c r="V1781" i="1"/>
  <c r="T1781" i="1" s="1"/>
  <c r="V1782" i="1"/>
  <c r="T1782" i="1" s="1"/>
  <c r="V1783" i="1"/>
  <c r="T1783" i="1" s="1"/>
  <c r="V1784" i="1"/>
  <c r="T1784" i="1" s="1"/>
  <c r="V1785" i="1"/>
  <c r="T1785" i="1" s="1"/>
  <c r="V1786" i="1"/>
  <c r="T1786" i="1" s="1"/>
  <c r="V1787" i="1"/>
  <c r="T1787" i="1" s="1"/>
  <c r="V1788" i="1"/>
  <c r="T1788" i="1" s="1"/>
  <c r="V1789" i="1"/>
  <c r="T1789" i="1" s="1"/>
  <c r="V1790" i="1"/>
  <c r="T1790" i="1" s="1"/>
  <c r="V1791" i="1"/>
  <c r="T1791" i="1" s="1"/>
  <c r="V1792" i="1"/>
  <c r="T1792" i="1" s="1"/>
  <c r="V1793" i="1"/>
  <c r="T1793" i="1" s="1"/>
  <c r="V1794" i="1"/>
  <c r="T1794" i="1" s="1"/>
  <c r="V1795" i="1"/>
  <c r="T1795" i="1" s="1"/>
  <c r="V1796" i="1"/>
  <c r="T1796" i="1" s="1"/>
  <c r="V1797" i="1"/>
  <c r="T1797" i="1" s="1"/>
  <c r="V1798" i="1"/>
  <c r="T1798" i="1" s="1"/>
  <c r="V1799" i="1"/>
  <c r="T1799" i="1" s="1"/>
  <c r="V1800" i="1"/>
  <c r="T1800" i="1" s="1"/>
  <c r="V1801" i="1"/>
  <c r="T1801" i="1" s="1"/>
  <c r="V1802" i="1"/>
  <c r="T1802" i="1" s="1"/>
  <c r="V1803" i="1"/>
  <c r="T1803" i="1" s="1"/>
  <c r="V1804" i="1"/>
  <c r="T1804" i="1" s="1"/>
  <c r="V1805" i="1"/>
  <c r="T1805" i="1" s="1"/>
  <c r="V1806" i="1"/>
  <c r="T1806" i="1" s="1"/>
  <c r="V1807" i="1"/>
  <c r="T1807" i="1" s="1"/>
  <c r="V1808" i="1"/>
  <c r="T1808" i="1" s="1"/>
  <c r="V1809" i="1"/>
  <c r="T1809" i="1" s="1"/>
  <c r="V1810" i="1"/>
  <c r="T1810" i="1" s="1"/>
  <c r="V1811" i="1"/>
  <c r="T1811" i="1" s="1"/>
  <c r="V1812" i="1"/>
  <c r="T1812" i="1" s="1"/>
  <c r="V1813" i="1"/>
  <c r="T1813" i="1" s="1"/>
  <c r="V1814" i="1"/>
  <c r="T1814" i="1" s="1"/>
  <c r="V1815" i="1"/>
  <c r="T1815" i="1" s="1"/>
  <c r="V1816" i="1"/>
  <c r="T1816" i="1" s="1"/>
  <c r="V1817" i="1"/>
  <c r="T1817" i="1" s="1"/>
  <c r="V1818" i="1"/>
  <c r="T1818" i="1" s="1"/>
  <c r="V1819" i="1"/>
  <c r="T1819" i="1" s="1"/>
  <c r="V1820" i="1"/>
  <c r="T1820" i="1" s="1"/>
  <c r="V1821" i="1"/>
  <c r="T1821" i="1" s="1"/>
  <c r="V1822" i="1"/>
  <c r="T1822" i="1" s="1"/>
  <c r="V1823" i="1"/>
  <c r="T1823" i="1" s="1"/>
  <c r="V1824" i="1"/>
  <c r="T1824" i="1" s="1"/>
  <c r="V1825" i="1"/>
  <c r="T1825" i="1" s="1"/>
  <c r="V1826" i="1"/>
  <c r="T1826" i="1" s="1"/>
  <c r="V1827" i="1"/>
  <c r="T1827" i="1" s="1"/>
  <c r="V1828" i="1"/>
  <c r="T1828" i="1" s="1"/>
  <c r="V1829" i="1"/>
  <c r="T1829" i="1" s="1"/>
  <c r="V1830" i="1"/>
  <c r="T1830" i="1" s="1"/>
  <c r="V1831" i="1"/>
  <c r="T1831" i="1" s="1"/>
  <c r="V1832" i="1"/>
  <c r="T1832" i="1" s="1"/>
  <c r="V1833" i="1"/>
  <c r="T1833" i="1" s="1"/>
  <c r="V1834" i="1"/>
  <c r="T1834" i="1" s="1"/>
  <c r="V1835" i="1"/>
  <c r="T1835" i="1" s="1"/>
  <c r="V1836" i="1"/>
  <c r="T1836" i="1" s="1"/>
  <c r="V1837" i="1"/>
  <c r="T1837" i="1" s="1"/>
  <c r="V1838" i="1"/>
  <c r="T1838" i="1" s="1"/>
  <c r="V1839" i="1"/>
  <c r="T1839" i="1" s="1"/>
  <c r="V1840" i="1"/>
  <c r="T1840" i="1" s="1"/>
  <c r="V1841" i="1"/>
  <c r="T1841" i="1" s="1"/>
  <c r="V1842" i="1"/>
  <c r="T1842" i="1" s="1"/>
  <c r="V1843" i="1"/>
  <c r="T1843" i="1" s="1"/>
  <c r="V1844" i="1"/>
  <c r="T1844" i="1" s="1"/>
  <c r="V1845" i="1"/>
  <c r="T1845" i="1" s="1"/>
  <c r="V1846" i="1"/>
  <c r="T1846" i="1" s="1"/>
  <c r="V1847" i="1"/>
  <c r="T1847" i="1" s="1"/>
  <c r="V1848" i="1"/>
  <c r="T1848" i="1" s="1"/>
  <c r="V1849" i="1"/>
  <c r="T1849" i="1" s="1"/>
  <c r="V1850" i="1"/>
  <c r="T1850" i="1" s="1"/>
  <c r="V1851" i="1"/>
  <c r="T1851" i="1" s="1"/>
  <c r="V1852" i="1"/>
  <c r="T1852" i="1" s="1"/>
  <c r="V1853" i="1"/>
  <c r="T1853" i="1" s="1"/>
  <c r="V1854" i="1"/>
  <c r="T1854" i="1" s="1"/>
  <c r="V1855" i="1"/>
  <c r="T1855" i="1" s="1"/>
  <c r="V1856" i="1"/>
  <c r="T1856" i="1" s="1"/>
  <c r="V1857" i="1"/>
  <c r="T1857" i="1" s="1"/>
  <c r="V1858" i="1"/>
  <c r="T1858" i="1" s="1"/>
  <c r="V1859" i="1"/>
  <c r="T1859" i="1" s="1"/>
  <c r="V1860" i="1"/>
  <c r="T1860" i="1" s="1"/>
  <c r="V1861" i="1"/>
  <c r="T1861" i="1" s="1"/>
  <c r="V1862" i="1"/>
  <c r="T1862" i="1" s="1"/>
  <c r="V1863" i="1"/>
  <c r="T1863" i="1" s="1"/>
  <c r="V1864" i="1"/>
  <c r="T1864" i="1" s="1"/>
  <c r="V1865" i="1"/>
  <c r="T1865" i="1" s="1"/>
  <c r="V1866" i="1"/>
  <c r="T1866" i="1" s="1"/>
  <c r="V1867" i="1"/>
  <c r="T1867" i="1" s="1"/>
  <c r="V1868" i="1"/>
  <c r="T1868" i="1" s="1"/>
  <c r="V1869" i="1"/>
  <c r="T1869" i="1" s="1"/>
  <c r="V1870" i="1"/>
  <c r="T1870" i="1" s="1"/>
  <c r="V1871" i="1"/>
  <c r="T1871" i="1" s="1"/>
  <c r="V1872" i="1"/>
  <c r="T1872" i="1" s="1"/>
  <c r="V1873" i="1"/>
  <c r="T1873" i="1" s="1"/>
  <c r="V1874" i="1"/>
  <c r="T1874" i="1" s="1"/>
  <c r="V1875" i="1"/>
  <c r="T1875" i="1" s="1"/>
  <c r="V1876" i="1"/>
  <c r="T1876" i="1" s="1"/>
  <c r="V1877" i="1"/>
  <c r="T1877" i="1" s="1"/>
  <c r="V1878" i="1"/>
  <c r="T1878" i="1" s="1"/>
  <c r="V1879" i="1"/>
  <c r="T1879" i="1" s="1"/>
  <c r="V1880" i="1"/>
  <c r="T1880" i="1" s="1"/>
  <c r="V1881" i="1"/>
  <c r="T1881" i="1" s="1"/>
  <c r="V1882" i="1"/>
  <c r="T1882" i="1" s="1"/>
  <c r="V1883" i="1"/>
  <c r="T1883" i="1" s="1"/>
  <c r="V1884" i="1"/>
  <c r="T1884" i="1" s="1"/>
  <c r="V1885" i="1"/>
  <c r="T1885" i="1" s="1"/>
  <c r="V1886" i="1"/>
  <c r="T1886" i="1" s="1"/>
  <c r="V1887" i="1"/>
  <c r="T1887" i="1" s="1"/>
  <c r="V1888" i="1"/>
  <c r="T1888" i="1" s="1"/>
  <c r="V1889" i="1"/>
  <c r="T1889" i="1" s="1"/>
  <c r="V1890" i="1"/>
  <c r="T1890" i="1" s="1"/>
  <c r="V1891" i="1"/>
  <c r="T1891" i="1" s="1"/>
  <c r="V1892" i="1"/>
  <c r="T1892" i="1" s="1"/>
  <c r="V1893" i="1"/>
  <c r="T1893" i="1" s="1"/>
  <c r="V1894" i="1"/>
  <c r="T1894" i="1" s="1"/>
  <c r="V1895" i="1"/>
  <c r="T1895" i="1" s="1"/>
  <c r="V1896" i="1"/>
  <c r="T1896" i="1" s="1"/>
  <c r="V1897" i="1"/>
  <c r="T1897" i="1" s="1"/>
  <c r="V1898" i="1"/>
  <c r="T1898" i="1" s="1"/>
  <c r="V1899" i="1"/>
  <c r="T1899" i="1" s="1"/>
  <c r="V1900" i="1"/>
  <c r="T1900" i="1" s="1"/>
  <c r="V1901" i="1"/>
  <c r="T1901" i="1" s="1"/>
  <c r="V1902" i="1"/>
  <c r="T1902" i="1" s="1"/>
  <c r="V1903" i="1"/>
  <c r="T1903" i="1" s="1"/>
  <c r="V1904" i="1"/>
  <c r="T1904" i="1" s="1"/>
  <c r="V1905" i="1"/>
  <c r="T1905" i="1" s="1"/>
  <c r="V1906" i="1"/>
  <c r="T1906" i="1" s="1"/>
  <c r="V1907" i="1"/>
  <c r="T1907" i="1" s="1"/>
  <c r="V1908" i="1"/>
  <c r="T1908" i="1" s="1"/>
  <c r="V1909" i="1"/>
  <c r="T1909" i="1" s="1"/>
  <c r="V1910" i="1"/>
  <c r="T1910" i="1" s="1"/>
  <c r="V1911" i="1"/>
  <c r="T1911" i="1" s="1"/>
  <c r="V1912" i="1"/>
  <c r="T1912" i="1" s="1"/>
  <c r="V1913" i="1"/>
  <c r="T1913" i="1" s="1"/>
  <c r="V1914" i="1"/>
  <c r="T1914" i="1" s="1"/>
  <c r="V1915" i="1"/>
  <c r="T1915" i="1" s="1"/>
  <c r="V1916" i="1"/>
  <c r="T1916" i="1" s="1"/>
  <c r="V1917" i="1"/>
  <c r="T1917" i="1" s="1"/>
  <c r="V1918" i="1"/>
  <c r="T1918" i="1" s="1"/>
  <c r="V1919" i="1"/>
  <c r="T1919" i="1" s="1"/>
  <c r="V1920" i="1"/>
  <c r="T1920" i="1" s="1"/>
  <c r="V1921" i="1"/>
  <c r="T1921" i="1" s="1"/>
  <c r="V1922" i="1"/>
  <c r="T1922" i="1" s="1"/>
  <c r="V1923" i="1"/>
  <c r="T1923" i="1" s="1"/>
  <c r="V1924" i="1"/>
  <c r="T1924" i="1" s="1"/>
  <c r="V1925" i="1"/>
  <c r="T1925" i="1" s="1"/>
  <c r="V1926" i="1"/>
  <c r="T1926" i="1" s="1"/>
  <c r="V1927" i="1"/>
  <c r="T1927" i="1" s="1"/>
  <c r="V1928" i="1"/>
  <c r="T1928" i="1" s="1"/>
  <c r="V1929" i="1"/>
  <c r="T1929" i="1" s="1"/>
  <c r="V1930" i="1"/>
  <c r="T1930" i="1" s="1"/>
  <c r="V1931" i="1"/>
  <c r="T1931" i="1" s="1"/>
  <c r="V1932" i="1"/>
  <c r="T1932" i="1" s="1"/>
  <c r="V1933" i="1"/>
  <c r="T1933" i="1" s="1"/>
  <c r="V1934" i="1"/>
  <c r="T1934" i="1" s="1"/>
  <c r="V1935" i="1"/>
  <c r="T1935" i="1" s="1"/>
  <c r="V1936" i="1"/>
  <c r="T1936" i="1" s="1"/>
  <c r="V1937" i="1"/>
  <c r="T1937" i="1" s="1"/>
  <c r="V1938" i="1"/>
  <c r="T1938" i="1" s="1"/>
  <c r="V1939" i="1"/>
  <c r="T1939" i="1" s="1"/>
  <c r="V1940" i="1"/>
  <c r="T1940" i="1" s="1"/>
  <c r="V1941" i="1"/>
  <c r="T1941" i="1" s="1"/>
  <c r="V1942" i="1"/>
  <c r="T1942" i="1" s="1"/>
  <c r="V1943" i="1"/>
  <c r="T1943" i="1" s="1"/>
  <c r="V1944" i="1"/>
  <c r="T1944" i="1" s="1"/>
  <c r="V1945" i="1"/>
  <c r="T1945" i="1" s="1"/>
  <c r="V1946" i="1"/>
  <c r="T1946" i="1" s="1"/>
  <c r="V1947" i="1"/>
  <c r="T1947" i="1" s="1"/>
  <c r="V1948" i="1"/>
  <c r="T1948" i="1" s="1"/>
  <c r="V1949" i="1"/>
  <c r="T1949" i="1" s="1"/>
  <c r="V1950" i="1"/>
  <c r="T1950" i="1" s="1"/>
  <c r="V1951" i="1"/>
  <c r="T1951" i="1" s="1"/>
  <c r="V1952" i="1"/>
  <c r="T1952" i="1" s="1"/>
  <c r="V1953" i="1"/>
  <c r="T1953" i="1" s="1"/>
  <c r="V1954" i="1"/>
  <c r="T1954" i="1" s="1"/>
  <c r="V1955" i="1"/>
  <c r="T1955" i="1" s="1"/>
  <c r="V1956" i="1"/>
  <c r="T1956" i="1" s="1"/>
  <c r="V1957" i="1"/>
  <c r="T1957" i="1" s="1"/>
  <c r="V1958" i="1"/>
  <c r="T1958" i="1" s="1"/>
  <c r="V1959" i="1"/>
  <c r="T1959" i="1" s="1"/>
  <c r="V1960" i="1"/>
  <c r="T1960" i="1" s="1"/>
  <c r="V1961" i="1"/>
  <c r="T1961" i="1" s="1"/>
  <c r="V1962" i="1"/>
  <c r="T1962" i="1" s="1"/>
  <c r="V1963" i="1"/>
  <c r="T1963" i="1" s="1"/>
  <c r="V1964" i="1"/>
  <c r="T1964" i="1" s="1"/>
  <c r="V1965" i="1"/>
  <c r="T1965" i="1" s="1"/>
  <c r="V1966" i="1"/>
  <c r="T1966" i="1" s="1"/>
  <c r="V1967" i="1"/>
  <c r="T1967" i="1" s="1"/>
  <c r="V1968" i="1"/>
  <c r="T1968" i="1" s="1"/>
  <c r="V1969" i="1"/>
  <c r="T1969" i="1" s="1"/>
  <c r="V1970" i="1"/>
  <c r="T1970" i="1" s="1"/>
  <c r="V1971" i="1"/>
  <c r="T1971" i="1" s="1"/>
  <c r="V1972" i="1"/>
  <c r="T1972" i="1" s="1"/>
  <c r="V1973" i="1"/>
  <c r="T1973" i="1" s="1"/>
  <c r="V1974" i="1"/>
  <c r="T1974" i="1" s="1"/>
  <c r="V1975" i="1"/>
  <c r="T1975" i="1" s="1"/>
  <c r="V1976" i="1"/>
  <c r="T1976" i="1" s="1"/>
  <c r="V1977" i="1"/>
  <c r="T1977" i="1" s="1"/>
  <c r="V1978" i="1"/>
  <c r="T1978" i="1" s="1"/>
  <c r="V1979" i="1"/>
  <c r="T1979" i="1" s="1"/>
  <c r="V1980" i="1"/>
  <c r="T1980" i="1" s="1"/>
  <c r="V1981" i="1"/>
  <c r="T1981" i="1" s="1"/>
  <c r="V1982" i="1"/>
  <c r="T1982" i="1" s="1"/>
  <c r="V1983" i="1"/>
  <c r="T1983" i="1" s="1"/>
  <c r="V1984" i="1"/>
  <c r="T1984" i="1" s="1"/>
  <c r="V1985" i="1"/>
  <c r="T1985" i="1" s="1"/>
  <c r="V1986" i="1"/>
  <c r="T1986" i="1" s="1"/>
  <c r="V1987" i="1"/>
  <c r="T1987" i="1" s="1"/>
  <c r="V1988" i="1"/>
  <c r="T1988" i="1" s="1"/>
  <c r="V1989" i="1"/>
  <c r="T1989" i="1" s="1"/>
  <c r="V1990" i="1"/>
  <c r="T1990" i="1" s="1"/>
  <c r="V1991" i="1"/>
  <c r="T1991" i="1" s="1"/>
  <c r="V1992" i="1"/>
  <c r="T1992" i="1" s="1"/>
  <c r="V1993" i="1"/>
  <c r="T1993" i="1" s="1"/>
  <c r="V1994" i="1"/>
  <c r="T1994" i="1" s="1"/>
  <c r="V1995" i="1"/>
  <c r="T1995" i="1" s="1"/>
  <c r="V1996" i="1"/>
  <c r="T1996" i="1" s="1"/>
  <c r="V1997" i="1"/>
  <c r="T1997" i="1" s="1"/>
  <c r="V1998" i="1"/>
  <c r="T1998" i="1" s="1"/>
  <c r="V1999" i="1"/>
  <c r="T1999" i="1" s="1"/>
  <c r="V2000" i="1"/>
  <c r="T2000" i="1" s="1"/>
  <c r="V2001" i="1"/>
  <c r="T2001" i="1" s="1"/>
  <c r="V2002" i="1"/>
  <c r="T2002" i="1" s="1"/>
  <c r="V2003" i="1"/>
  <c r="T2003" i="1" s="1"/>
  <c r="V2004" i="1"/>
  <c r="T2004" i="1" s="1"/>
  <c r="V2005" i="1"/>
  <c r="T2005" i="1" s="1"/>
  <c r="V2006" i="1"/>
  <c r="T2006" i="1" s="1"/>
  <c r="V2007" i="1"/>
  <c r="T2007" i="1" s="1"/>
  <c r="V2008" i="1"/>
  <c r="T2008" i="1" s="1"/>
  <c r="V2009" i="1"/>
  <c r="T2009" i="1" s="1"/>
  <c r="V2010" i="1"/>
  <c r="T2010" i="1" s="1"/>
  <c r="V2011" i="1"/>
  <c r="T2011" i="1" s="1"/>
  <c r="V2012" i="1"/>
  <c r="T2012" i="1" s="1"/>
  <c r="V2013" i="1"/>
  <c r="T2013" i="1" s="1"/>
  <c r="V2014" i="1"/>
  <c r="T2014" i="1" s="1"/>
  <c r="V2015" i="1"/>
  <c r="T2015" i="1" s="1"/>
  <c r="V2016" i="1"/>
  <c r="T2016" i="1" s="1"/>
  <c r="V2017" i="1"/>
  <c r="T2017" i="1" s="1"/>
  <c r="V2018" i="1"/>
  <c r="T2018" i="1" s="1"/>
  <c r="V2019" i="1"/>
  <c r="T2019" i="1" s="1"/>
  <c r="V2020" i="1"/>
  <c r="T2020" i="1" s="1"/>
  <c r="V2021" i="1"/>
  <c r="T2021" i="1" s="1"/>
  <c r="V2022" i="1"/>
  <c r="T2022" i="1" s="1"/>
  <c r="V2023" i="1"/>
  <c r="T2023" i="1" s="1"/>
  <c r="V2024" i="1"/>
  <c r="T2024" i="1" s="1"/>
  <c r="V2025" i="1"/>
  <c r="T2025" i="1" s="1"/>
  <c r="V2026" i="1"/>
  <c r="T2026" i="1" s="1"/>
  <c r="V2027" i="1"/>
  <c r="T2027" i="1" s="1"/>
  <c r="V2028" i="1"/>
  <c r="T2028" i="1" s="1"/>
  <c r="V2029" i="1"/>
  <c r="T2029" i="1" s="1"/>
  <c r="V2030" i="1"/>
  <c r="T2030" i="1" s="1"/>
  <c r="V2031" i="1"/>
  <c r="T2031" i="1" s="1"/>
  <c r="V2032" i="1"/>
  <c r="T2032" i="1" s="1"/>
  <c r="V2033" i="1"/>
  <c r="T2033" i="1" s="1"/>
  <c r="V2034" i="1"/>
  <c r="T2034" i="1" s="1"/>
  <c r="V2035" i="1"/>
  <c r="T2035" i="1" s="1"/>
  <c r="V2036" i="1"/>
  <c r="T2036" i="1" s="1"/>
  <c r="V2037" i="1"/>
  <c r="T2037" i="1" s="1"/>
  <c r="V2038" i="1"/>
  <c r="T2038" i="1" s="1"/>
  <c r="V2039" i="1"/>
  <c r="T2039" i="1" s="1"/>
  <c r="V2040" i="1"/>
  <c r="T2040" i="1" s="1"/>
  <c r="V2041" i="1"/>
  <c r="T2041" i="1" s="1"/>
  <c r="V2042" i="1"/>
  <c r="T2042" i="1" s="1"/>
  <c r="V2043" i="1"/>
  <c r="T2043" i="1" s="1"/>
  <c r="V2044" i="1"/>
  <c r="T2044" i="1" s="1"/>
  <c r="V2045" i="1"/>
  <c r="T2045" i="1" s="1"/>
  <c r="V2046" i="1"/>
  <c r="T2046" i="1" s="1"/>
  <c r="V2047" i="1"/>
  <c r="T2047" i="1" s="1"/>
  <c r="V2048" i="1"/>
  <c r="T2048" i="1" s="1"/>
  <c r="V2049" i="1"/>
  <c r="T2049" i="1" s="1"/>
  <c r="V2050" i="1"/>
  <c r="T2050" i="1" s="1"/>
  <c r="V2051" i="1"/>
  <c r="T2051" i="1" s="1"/>
  <c r="V2052" i="1"/>
  <c r="T2052" i="1" s="1"/>
  <c r="V2053" i="1"/>
  <c r="T2053" i="1" s="1"/>
  <c r="V2054" i="1"/>
  <c r="T2054" i="1" s="1"/>
  <c r="V2055" i="1"/>
  <c r="T2055" i="1" s="1"/>
  <c r="V2056" i="1"/>
  <c r="T2056" i="1" s="1"/>
  <c r="V2057" i="1"/>
  <c r="T2057" i="1" s="1"/>
  <c r="V2058" i="1"/>
  <c r="T2058" i="1" s="1"/>
  <c r="V2059" i="1"/>
  <c r="T2059" i="1" s="1"/>
  <c r="V2060" i="1"/>
  <c r="T2060" i="1" s="1"/>
  <c r="V2061" i="1"/>
  <c r="T2061" i="1" s="1"/>
  <c r="V2062" i="1"/>
  <c r="T2062" i="1" s="1"/>
  <c r="V2063" i="1"/>
  <c r="T2063" i="1" s="1"/>
  <c r="V2064" i="1"/>
  <c r="T2064" i="1" s="1"/>
  <c r="V2065" i="1"/>
  <c r="T2065" i="1" s="1"/>
  <c r="V2066" i="1"/>
  <c r="T2066" i="1" s="1"/>
  <c r="V2067" i="1"/>
  <c r="T2067" i="1" s="1"/>
  <c r="V2068" i="1"/>
  <c r="T2068" i="1" s="1"/>
  <c r="V2069" i="1"/>
  <c r="T2069" i="1" s="1"/>
  <c r="V2070" i="1"/>
  <c r="T2070" i="1" s="1"/>
  <c r="V2071" i="1"/>
  <c r="T2071" i="1" s="1"/>
  <c r="V2072" i="1"/>
  <c r="T2072" i="1" s="1"/>
  <c r="V2073" i="1"/>
  <c r="T2073" i="1" s="1"/>
  <c r="V2074" i="1"/>
  <c r="T2074" i="1" s="1"/>
  <c r="V2075" i="1"/>
  <c r="T2075" i="1" s="1"/>
  <c r="V2076" i="1"/>
  <c r="T2076" i="1" s="1"/>
  <c r="V2077" i="1"/>
  <c r="T2077" i="1" s="1"/>
  <c r="V2078" i="1"/>
  <c r="T2078" i="1" s="1"/>
  <c r="V2079" i="1"/>
  <c r="T2079" i="1" s="1"/>
  <c r="V2080" i="1"/>
  <c r="T2080" i="1" s="1"/>
  <c r="V2081" i="1"/>
  <c r="T2081" i="1" s="1"/>
  <c r="V2082" i="1"/>
  <c r="T2082" i="1" s="1"/>
  <c r="V2083" i="1"/>
  <c r="T2083" i="1" s="1"/>
  <c r="V2084" i="1"/>
  <c r="T2084" i="1" s="1"/>
  <c r="V2085" i="1"/>
  <c r="T2085" i="1" s="1"/>
  <c r="V2086" i="1"/>
  <c r="T2086" i="1" s="1"/>
  <c r="V2087" i="1"/>
  <c r="T2087" i="1" s="1"/>
  <c r="V2088" i="1"/>
  <c r="T2088" i="1" s="1"/>
  <c r="V2089" i="1"/>
  <c r="T2089" i="1" s="1"/>
  <c r="V2090" i="1"/>
  <c r="T2090" i="1" s="1"/>
  <c r="V2091" i="1"/>
  <c r="T2091" i="1" s="1"/>
  <c r="V2092" i="1"/>
  <c r="T2092" i="1" s="1"/>
  <c r="V2093" i="1"/>
  <c r="T2093" i="1" s="1"/>
  <c r="V2094" i="1"/>
  <c r="T2094" i="1" s="1"/>
  <c r="V2095" i="1"/>
  <c r="T2095" i="1" s="1"/>
  <c r="V2096" i="1"/>
  <c r="T2096" i="1" s="1"/>
  <c r="V2097" i="1"/>
  <c r="T2097" i="1" s="1"/>
  <c r="V2098" i="1"/>
  <c r="T2098" i="1" s="1"/>
  <c r="V2099" i="1"/>
  <c r="T2099" i="1" s="1"/>
  <c r="V2100" i="1"/>
  <c r="T2100" i="1" s="1"/>
  <c r="V2101" i="1"/>
  <c r="T2101" i="1" s="1"/>
  <c r="V2102" i="1"/>
  <c r="T2102" i="1" s="1"/>
  <c r="V2103" i="1"/>
  <c r="T2103" i="1" s="1"/>
  <c r="V2104" i="1"/>
  <c r="T2104" i="1" s="1"/>
  <c r="V2105" i="1"/>
  <c r="T2105" i="1" s="1"/>
  <c r="V2106" i="1"/>
  <c r="T2106" i="1" s="1"/>
  <c r="V2107" i="1"/>
  <c r="T2107" i="1" s="1"/>
  <c r="V2108" i="1"/>
  <c r="T2108" i="1" s="1"/>
  <c r="V2109" i="1"/>
  <c r="T2109" i="1" s="1"/>
  <c r="V2110" i="1"/>
  <c r="T2110" i="1" s="1"/>
  <c r="V2111" i="1"/>
  <c r="T2111" i="1" s="1"/>
  <c r="V2112" i="1"/>
  <c r="T2112" i="1" s="1"/>
  <c r="V2113" i="1"/>
  <c r="T2113" i="1" s="1"/>
  <c r="V2114" i="1"/>
  <c r="T2114" i="1" s="1"/>
  <c r="V2115" i="1"/>
  <c r="T2115" i="1" s="1"/>
  <c r="V2116" i="1"/>
  <c r="T2116" i="1" s="1"/>
  <c r="V2117" i="1"/>
  <c r="T2117" i="1" s="1"/>
  <c r="V2118" i="1"/>
  <c r="T2118" i="1" s="1"/>
  <c r="V2119" i="1"/>
  <c r="T2119" i="1" s="1"/>
  <c r="V2120" i="1"/>
  <c r="T2120" i="1" s="1"/>
  <c r="V2121" i="1"/>
  <c r="T2121" i="1" s="1"/>
  <c r="V2122" i="1"/>
  <c r="T2122" i="1" s="1"/>
  <c r="V2123" i="1"/>
  <c r="T2123" i="1" s="1"/>
  <c r="V2124" i="1"/>
  <c r="T2124" i="1" s="1"/>
  <c r="V2125" i="1"/>
  <c r="T2125" i="1" s="1"/>
  <c r="V2126" i="1"/>
  <c r="T2126" i="1" s="1"/>
  <c r="V2127" i="1"/>
  <c r="T2127" i="1" s="1"/>
  <c r="V2128" i="1"/>
  <c r="T2128" i="1" s="1"/>
  <c r="V2129" i="1"/>
  <c r="T2129" i="1" s="1"/>
  <c r="V2130" i="1"/>
  <c r="T2130" i="1" s="1"/>
  <c r="V2131" i="1"/>
  <c r="T2131" i="1" s="1"/>
  <c r="V2132" i="1"/>
  <c r="T2132" i="1" s="1"/>
  <c r="V2133" i="1"/>
  <c r="T2133" i="1" s="1"/>
  <c r="V2134" i="1"/>
  <c r="T2134" i="1" s="1"/>
  <c r="V2135" i="1"/>
  <c r="T2135" i="1" s="1"/>
  <c r="V2136" i="1"/>
  <c r="T2136" i="1" s="1"/>
  <c r="V2137" i="1"/>
  <c r="T2137" i="1" s="1"/>
  <c r="V2138" i="1"/>
  <c r="T2138" i="1" s="1"/>
  <c r="V2139" i="1"/>
  <c r="T2139" i="1" s="1"/>
  <c r="V2140" i="1"/>
  <c r="T2140" i="1" s="1"/>
  <c r="V2141" i="1"/>
  <c r="T2141" i="1" s="1"/>
  <c r="V2142" i="1"/>
  <c r="T2142" i="1" s="1"/>
  <c r="V2143" i="1"/>
  <c r="T2143" i="1" s="1"/>
  <c r="V2144" i="1"/>
  <c r="T2144" i="1" s="1"/>
  <c r="V2145" i="1"/>
  <c r="T2145" i="1" s="1"/>
  <c r="V2146" i="1"/>
  <c r="T2146" i="1" s="1"/>
  <c r="V2147" i="1"/>
  <c r="T2147" i="1" s="1"/>
  <c r="V2148" i="1"/>
  <c r="T2148" i="1" s="1"/>
  <c r="V2149" i="1"/>
  <c r="T2149" i="1" s="1"/>
  <c r="V2150" i="1"/>
  <c r="T2150" i="1" s="1"/>
  <c r="V2151" i="1"/>
  <c r="T2151" i="1" s="1"/>
  <c r="V2152" i="1"/>
  <c r="T2152" i="1" s="1"/>
  <c r="V2153" i="1"/>
  <c r="T2153" i="1" s="1"/>
  <c r="V2154" i="1"/>
  <c r="T2154" i="1" s="1"/>
  <c r="V2155" i="1"/>
  <c r="T2155" i="1" s="1"/>
  <c r="V2156" i="1"/>
  <c r="T2156" i="1" s="1"/>
  <c r="V2157" i="1"/>
  <c r="T2157" i="1" s="1"/>
  <c r="V2158" i="1"/>
  <c r="T2158" i="1" s="1"/>
  <c r="V2159" i="1"/>
  <c r="T2159" i="1" s="1"/>
  <c r="V2160" i="1"/>
  <c r="T2160" i="1" s="1"/>
  <c r="V2161" i="1"/>
  <c r="T2161" i="1" s="1"/>
  <c r="V2162" i="1"/>
  <c r="T2162" i="1" s="1"/>
  <c r="V2163" i="1"/>
  <c r="T2163" i="1" s="1"/>
  <c r="V2164" i="1"/>
  <c r="T2164" i="1" s="1"/>
  <c r="V2165" i="1"/>
  <c r="T2165" i="1" s="1"/>
  <c r="V2166" i="1"/>
  <c r="T2166" i="1" s="1"/>
  <c r="V2167" i="1"/>
  <c r="T2167" i="1" s="1"/>
  <c r="V2168" i="1"/>
  <c r="T2168" i="1" s="1"/>
  <c r="V2169" i="1"/>
  <c r="T2169" i="1" s="1"/>
  <c r="V2170" i="1"/>
  <c r="T2170" i="1" s="1"/>
  <c r="V2171" i="1"/>
  <c r="T2171" i="1" s="1"/>
  <c r="V2172" i="1"/>
  <c r="T2172" i="1" s="1"/>
  <c r="V2173" i="1"/>
  <c r="T2173" i="1" s="1"/>
  <c r="V2174" i="1"/>
  <c r="T2174" i="1" s="1"/>
  <c r="V2175" i="1"/>
  <c r="T2175" i="1" s="1"/>
  <c r="V2176" i="1"/>
  <c r="T2176" i="1" s="1"/>
  <c r="V2177" i="1"/>
  <c r="T2177" i="1" s="1"/>
  <c r="V2178" i="1"/>
  <c r="T2178" i="1" s="1"/>
  <c r="V2179" i="1"/>
  <c r="T2179" i="1" s="1"/>
  <c r="V2180" i="1"/>
  <c r="T2180" i="1" s="1"/>
  <c r="V2181" i="1"/>
  <c r="T2181" i="1" s="1"/>
  <c r="V2182" i="1"/>
  <c r="T2182" i="1" s="1"/>
  <c r="V2183" i="1"/>
  <c r="T2183" i="1" s="1"/>
  <c r="V2184" i="1"/>
  <c r="T2184" i="1" s="1"/>
  <c r="V2185" i="1"/>
  <c r="T2185" i="1" s="1"/>
  <c r="V2186" i="1"/>
  <c r="T2186" i="1" s="1"/>
  <c r="V2187" i="1"/>
  <c r="T2187" i="1" s="1"/>
  <c r="V2188" i="1"/>
  <c r="T2188" i="1" s="1"/>
  <c r="V2189" i="1"/>
  <c r="T2189" i="1" s="1"/>
  <c r="V2190" i="1"/>
  <c r="T2190" i="1" s="1"/>
  <c r="V2191" i="1"/>
  <c r="T2191" i="1" s="1"/>
  <c r="V2192" i="1"/>
  <c r="T2192" i="1" s="1"/>
  <c r="V2193" i="1"/>
  <c r="T2193" i="1" s="1"/>
  <c r="V2194" i="1"/>
  <c r="T2194" i="1" s="1"/>
  <c r="V2195" i="1"/>
  <c r="T2195" i="1" s="1"/>
  <c r="V2196" i="1"/>
  <c r="T2196" i="1" s="1"/>
  <c r="V2197" i="1"/>
  <c r="T2197" i="1" s="1"/>
  <c r="V2198" i="1"/>
  <c r="T2198" i="1" s="1"/>
  <c r="V2199" i="1"/>
  <c r="T2199" i="1" s="1"/>
  <c r="V2200" i="1"/>
  <c r="T2200" i="1" s="1"/>
  <c r="V2201" i="1"/>
  <c r="T2201" i="1" s="1"/>
  <c r="V2202" i="1"/>
  <c r="T2202" i="1" s="1"/>
  <c r="V2203" i="1"/>
  <c r="T2203" i="1" s="1"/>
  <c r="V2204" i="1"/>
  <c r="T2204" i="1" s="1"/>
  <c r="V2205" i="1"/>
  <c r="T2205" i="1" s="1"/>
  <c r="V2206" i="1"/>
  <c r="T2206" i="1" s="1"/>
  <c r="V2207" i="1"/>
  <c r="T2207" i="1" s="1"/>
  <c r="V2208" i="1"/>
  <c r="T2208" i="1" s="1"/>
  <c r="V2209" i="1"/>
  <c r="T2209" i="1" s="1"/>
  <c r="V2210" i="1"/>
  <c r="T2210" i="1" s="1"/>
  <c r="V2211" i="1"/>
  <c r="T2211" i="1" s="1"/>
  <c r="V2212" i="1"/>
  <c r="T2212" i="1" s="1"/>
  <c r="V2213" i="1"/>
  <c r="T2213" i="1" s="1"/>
  <c r="V2214" i="1"/>
  <c r="T2214" i="1" s="1"/>
  <c r="V2215" i="1"/>
  <c r="T2215" i="1" s="1"/>
  <c r="V2216" i="1"/>
  <c r="T2216" i="1" s="1"/>
  <c r="V2217" i="1"/>
  <c r="T2217" i="1" s="1"/>
  <c r="V2218" i="1"/>
  <c r="T2218" i="1" s="1"/>
  <c r="V2219" i="1"/>
  <c r="T2219" i="1" s="1"/>
  <c r="V2220" i="1"/>
  <c r="T2220" i="1" s="1"/>
  <c r="V2221" i="1"/>
  <c r="T2221" i="1" s="1"/>
  <c r="V2222" i="1"/>
  <c r="T2222" i="1" s="1"/>
  <c r="V2223" i="1"/>
  <c r="T2223" i="1" s="1"/>
  <c r="V2224" i="1"/>
  <c r="T2224" i="1" s="1"/>
  <c r="V2225" i="1"/>
  <c r="T2225" i="1" s="1"/>
  <c r="V2226" i="1"/>
  <c r="T2226" i="1" s="1"/>
  <c r="V2227" i="1"/>
  <c r="T2227" i="1" s="1"/>
  <c r="V2228" i="1"/>
  <c r="T2228" i="1" s="1"/>
  <c r="V2229" i="1"/>
  <c r="T2229" i="1" s="1"/>
  <c r="V2230" i="1"/>
  <c r="T2230" i="1" s="1"/>
  <c r="V2231" i="1"/>
  <c r="T2231" i="1" s="1"/>
  <c r="V2232" i="1"/>
  <c r="T2232" i="1" s="1"/>
  <c r="V2233" i="1"/>
  <c r="T2233" i="1" s="1"/>
  <c r="V2234" i="1"/>
  <c r="T2234" i="1" s="1"/>
  <c r="V2235" i="1"/>
  <c r="T2235" i="1" s="1"/>
  <c r="V2236" i="1"/>
  <c r="T2236" i="1" s="1"/>
  <c r="V2237" i="1"/>
  <c r="T2237" i="1" s="1"/>
  <c r="V2238" i="1"/>
  <c r="T2238" i="1" s="1"/>
  <c r="V2239" i="1"/>
  <c r="T2239" i="1" s="1"/>
  <c r="V2240" i="1"/>
  <c r="T2240" i="1" s="1"/>
  <c r="V2241" i="1"/>
  <c r="T2241" i="1" s="1"/>
  <c r="V2242" i="1"/>
  <c r="T2242" i="1" s="1"/>
  <c r="V2243" i="1"/>
  <c r="T2243" i="1" s="1"/>
  <c r="V2244" i="1"/>
  <c r="T2244" i="1" s="1"/>
  <c r="V2245" i="1"/>
  <c r="T2245" i="1" s="1"/>
  <c r="V2246" i="1"/>
  <c r="T2246" i="1" s="1"/>
  <c r="V2247" i="1"/>
  <c r="T2247" i="1" s="1"/>
  <c r="V2248" i="1"/>
  <c r="T2248" i="1" s="1"/>
  <c r="V2249" i="1"/>
  <c r="T2249" i="1" s="1"/>
  <c r="V2250" i="1"/>
  <c r="T2250" i="1" s="1"/>
  <c r="V2251" i="1"/>
  <c r="T2251" i="1" s="1"/>
  <c r="V2252" i="1"/>
  <c r="T2252" i="1" s="1"/>
  <c r="V2253" i="1"/>
  <c r="T2253" i="1" s="1"/>
  <c r="V2254" i="1"/>
  <c r="T2254" i="1" s="1"/>
  <c r="V2255" i="1"/>
  <c r="T2255" i="1" s="1"/>
  <c r="V2256" i="1"/>
  <c r="T2256" i="1" s="1"/>
  <c r="V2257" i="1"/>
  <c r="T2257" i="1" s="1"/>
  <c r="V2258" i="1"/>
  <c r="T2258" i="1" s="1"/>
  <c r="V2259" i="1"/>
  <c r="T2259" i="1" s="1"/>
  <c r="V2260" i="1"/>
  <c r="T2260" i="1" s="1"/>
  <c r="V2261" i="1"/>
  <c r="T2261" i="1" s="1"/>
  <c r="V2262" i="1"/>
  <c r="T2262" i="1" s="1"/>
  <c r="V2263" i="1"/>
  <c r="T2263" i="1" s="1"/>
  <c r="V2264" i="1"/>
  <c r="T2264" i="1" s="1"/>
  <c r="V2265" i="1"/>
  <c r="T2265" i="1" s="1"/>
  <c r="V2266" i="1"/>
  <c r="T2266" i="1" s="1"/>
  <c r="V2267" i="1"/>
  <c r="T2267" i="1" s="1"/>
  <c r="V2268" i="1"/>
  <c r="T2268" i="1" s="1"/>
  <c r="V2269" i="1"/>
  <c r="T2269" i="1" s="1"/>
  <c r="V2270" i="1"/>
  <c r="T2270" i="1" s="1"/>
  <c r="V2271" i="1"/>
  <c r="T2271" i="1" s="1"/>
  <c r="V2272" i="1"/>
  <c r="T2272" i="1" s="1"/>
  <c r="V2273" i="1"/>
  <c r="T2273" i="1" s="1"/>
  <c r="V2274" i="1"/>
  <c r="T2274" i="1" s="1"/>
  <c r="V2275" i="1"/>
  <c r="T2275" i="1" s="1"/>
  <c r="V2276" i="1"/>
  <c r="T2276" i="1" s="1"/>
  <c r="V2277" i="1"/>
  <c r="T2277" i="1" s="1"/>
  <c r="V2278" i="1"/>
  <c r="T2278" i="1" s="1"/>
  <c r="V2279" i="1"/>
  <c r="T2279" i="1" s="1"/>
  <c r="V2280" i="1"/>
  <c r="T2280" i="1" s="1"/>
  <c r="V2281" i="1"/>
  <c r="T2281" i="1" s="1"/>
  <c r="V2282" i="1"/>
  <c r="T2282" i="1" s="1"/>
  <c r="V2283" i="1"/>
  <c r="T2283" i="1" s="1"/>
  <c r="V2284" i="1"/>
  <c r="T2284" i="1" s="1"/>
  <c r="V2285" i="1"/>
  <c r="T2285" i="1" s="1"/>
  <c r="V2286" i="1"/>
  <c r="T2286" i="1" s="1"/>
  <c r="V2287" i="1"/>
  <c r="T2287" i="1" s="1"/>
  <c r="V2288" i="1"/>
  <c r="T2288" i="1" s="1"/>
  <c r="V2289" i="1"/>
  <c r="T2289" i="1" s="1"/>
  <c r="V2290" i="1"/>
  <c r="T2290" i="1" s="1"/>
  <c r="V2291" i="1"/>
  <c r="T2291" i="1" s="1"/>
  <c r="V2292" i="1"/>
  <c r="T2292" i="1" s="1"/>
  <c r="V2293" i="1"/>
  <c r="T2293" i="1" s="1"/>
  <c r="V2294" i="1"/>
  <c r="T2294" i="1" s="1"/>
  <c r="V2295" i="1"/>
  <c r="T2295" i="1" s="1"/>
  <c r="V2296" i="1"/>
  <c r="T2296" i="1" s="1"/>
  <c r="V2297" i="1"/>
  <c r="T2297" i="1" s="1"/>
  <c r="V2298" i="1"/>
  <c r="T2298" i="1" s="1"/>
  <c r="V2299" i="1"/>
  <c r="T2299" i="1" s="1"/>
  <c r="V2300" i="1"/>
  <c r="T2300" i="1" s="1"/>
  <c r="V2301" i="1"/>
  <c r="T2301" i="1" s="1"/>
  <c r="V2302" i="1"/>
  <c r="T2302" i="1" s="1"/>
  <c r="V2303" i="1"/>
  <c r="T2303" i="1" s="1"/>
  <c r="V2304" i="1"/>
  <c r="T2304" i="1" s="1"/>
  <c r="V2305" i="1"/>
  <c r="T2305" i="1" s="1"/>
  <c r="V2306" i="1"/>
  <c r="T2306" i="1" s="1"/>
  <c r="V2307" i="1"/>
  <c r="T2307" i="1" s="1"/>
  <c r="V2308" i="1"/>
  <c r="T2308" i="1" s="1"/>
  <c r="V2309" i="1"/>
  <c r="T2309" i="1" s="1"/>
  <c r="V2310" i="1"/>
  <c r="T2310" i="1" s="1"/>
  <c r="V2311" i="1"/>
  <c r="T2311" i="1" s="1"/>
  <c r="V2312" i="1"/>
  <c r="T2312" i="1" s="1"/>
  <c r="V2313" i="1"/>
  <c r="T2313" i="1" s="1"/>
  <c r="V2314" i="1"/>
  <c r="T2314" i="1" s="1"/>
  <c r="V2315" i="1"/>
  <c r="T2315" i="1" s="1"/>
  <c r="V2316" i="1"/>
  <c r="T2316" i="1" s="1"/>
  <c r="V2317" i="1"/>
  <c r="T2317" i="1" s="1"/>
  <c r="V2318" i="1"/>
  <c r="T2318" i="1" s="1"/>
  <c r="V2319" i="1"/>
  <c r="T2319" i="1" s="1"/>
  <c r="V2320" i="1"/>
  <c r="T2320" i="1" s="1"/>
  <c r="V2321" i="1"/>
  <c r="T2321" i="1" s="1"/>
  <c r="V2322" i="1"/>
  <c r="T2322" i="1" s="1"/>
  <c r="V2323" i="1"/>
  <c r="T2323" i="1" s="1"/>
  <c r="V2324" i="1"/>
  <c r="T2324" i="1" s="1"/>
  <c r="V2325" i="1"/>
  <c r="T2325" i="1" s="1"/>
  <c r="V2326" i="1"/>
  <c r="T2326" i="1" s="1"/>
  <c r="V2327" i="1"/>
  <c r="T2327" i="1" s="1"/>
  <c r="V2328" i="1"/>
  <c r="T2328" i="1" s="1"/>
  <c r="V2329" i="1"/>
  <c r="T2329" i="1" s="1"/>
  <c r="V2330" i="1"/>
  <c r="T2330" i="1" s="1"/>
  <c r="V2331" i="1"/>
  <c r="T2331" i="1" s="1"/>
  <c r="V2332" i="1"/>
  <c r="T2332" i="1" s="1"/>
  <c r="V2333" i="1"/>
  <c r="T2333" i="1" s="1"/>
  <c r="V2334" i="1"/>
  <c r="T2334" i="1" s="1"/>
  <c r="V2335" i="1"/>
  <c r="T2335" i="1" s="1"/>
  <c r="V2336" i="1"/>
  <c r="T2336" i="1" s="1"/>
  <c r="V2337" i="1"/>
  <c r="T2337" i="1" s="1"/>
  <c r="V2338" i="1"/>
  <c r="T2338" i="1" s="1"/>
  <c r="V2339" i="1"/>
  <c r="T2339" i="1" s="1"/>
  <c r="V2340" i="1"/>
  <c r="T2340" i="1" s="1"/>
  <c r="V2341" i="1"/>
  <c r="T2341" i="1" s="1"/>
  <c r="V2342" i="1"/>
  <c r="T2342" i="1" s="1"/>
  <c r="V2343" i="1"/>
  <c r="T2343" i="1" s="1"/>
  <c r="V2344" i="1"/>
  <c r="T2344" i="1" s="1"/>
  <c r="V2345" i="1"/>
  <c r="T2345" i="1" s="1"/>
  <c r="V2346" i="1"/>
  <c r="T2346" i="1" s="1"/>
  <c r="V2347" i="1"/>
  <c r="T2347" i="1" s="1"/>
  <c r="V2348" i="1"/>
  <c r="T2348" i="1" s="1"/>
  <c r="V2349" i="1"/>
  <c r="T2349" i="1" s="1"/>
  <c r="V2350" i="1"/>
  <c r="T2350" i="1" s="1"/>
  <c r="V2351" i="1"/>
  <c r="T2351" i="1" s="1"/>
  <c r="V2352" i="1"/>
  <c r="T2352" i="1" s="1"/>
  <c r="V2353" i="1"/>
  <c r="T2353" i="1" s="1"/>
  <c r="V2354" i="1"/>
  <c r="T2354" i="1" s="1"/>
  <c r="V2355" i="1"/>
  <c r="T2355" i="1" s="1"/>
  <c r="V2356" i="1"/>
  <c r="T2356" i="1" s="1"/>
  <c r="V2357" i="1"/>
  <c r="T2357" i="1" s="1"/>
  <c r="V2358" i="1"/>
  <c r="T2358" i="1" s="1"/>
  <c r="V2359" i="1"/>
  <c r="T2359" i="1" s="1"/>
  <c r="V2360" i="1"/>
  <c r="T2360" i="1" s="1"/>
  <c r="V2361" i="1"/>
  <c r="T2361" i="1" s="1"/>
  <c r="V2362" i="1"/>
  <c r="T2362" i="1" s="1"/>
  <c r="V2363" i="1"/>
  <c r="T2363" i="1" s="1"/>
  <c r="V2364" i="1"/>
  <c r="T2364" i="1" s="1"/>
  <c r="V2365" i="1"/>
  <c r="T2365" i="1" s="1"/>
  <c r="V2366" i="1"/>
  <c r="T2366" i="1" s="1"/>
  <c r="V2367" i="1"/>
  <c r="T2367" i="1" s="1"/>
  <c r="V2368" i="1"/>
  <c r="T2368" i="1" s="1"/>
  <c r="V2369" i="1"/>
  <c r="T2369" i="1" s="1"/>
  <c r="V2370" i="1"/>
  <c r="T2370" i="1" s="1"/>
  <c r="V2371" i="1"/>
  <c r="T2371" i="1" s="1"/>
  <c r="V2372" i="1"/>
  <c r="T2372" i="1" s="1"/>
  <c r="V2373" i="1"/>
  <c r="T2373" i="1" s="1"/>
  <c r="V2374" i="1"/>
  <c r="T2374" i="1" s="1"/>
  <c r="V2375" i="1"/>
  <c r="T2375" i="1" s="1"/>
  <c r="V2376" i="1"/>
  <c r="T2376" i="1" s="1"/>
  <c r="V2377" i="1"/>
  <c r="T2377" i="1" s="1"/>
  <c r="V2378" i="1"/>
  <c r="T2378" i="1" s="1"/>
  <c r="V2379" i="1"/>
  <c r="T2379" i="1" s="1"/>
  <c r="V2380" i="1"/>
  <c r="T2380" i="1" s="1"/>
  <c r="V2381" i="1"/>
  <c r="T2381" i="1" s="1"/>
  <c r="V2382" i="1"/>
  <c r="T2382" i="1" s="1"/>
  <c r="V2383" i="1"/>
  <c r="T2383" i="1" s="1"/>
  <c r="V2384" i="1"/>
  <c r="T2384" i="1" s="1"/>
  <c r="V2385" i="1"/>
  <c r="T2385" i="1" s="1"/>
  <c r="V2386" i="1"/>
  <c r="T2386" i="1" s="1"/>
  <c r="V2387" i="1"/>
  <c r="T2387" i="1" s="1"/>
  <c r="V2388" i="1"/>
  <c r="T2388" i="1" s="1"/>
  <c r="V2389" i="1"/>
  <c r="T2389" i="1" s="1"/>
  <c r="V2390" i="1"/>
  <c r="T2390" i="1" s="1"/>
  <c r="V2391" i="1"/>
  <c r="T2391" i="1" s="1"/>
  <c r="V2392" i="1"/>
  <c r="T2392" i="1" s="1"/>
  <c r="V2393" i="1"/>
  <c r="T2393" i="1" s="1"/>
  <c r="V2394" i="1"/>
  <c r="T2394" i="1" s="1"/>
  <c r="V2395" i="1"/>
  <c r="T2395" i="1" s="1"/>
  <c r="V2396" i="1"/>
  <c r="T2396" i="1" s="1"/>
  <c r="V2397" i="1"/>
  <c r="T2397" i="1" s="1"/>
  <c r="V2398" i="1"/>
  <c r="T2398" i="1" s="1"/>
  <c r="V2399" i="1"/>
  <c r="T2399" i="1" s="1"/>
  <c r="V2400" i="1"/>
  <c r="T2400" i="1" s="1"/>
  <c r="V2401" i="1"/>
  <c r="T2401" i="1" s="1"/>
  <c r="V2402" i="1"/>
  <c r="T2402" i="1" s="1"/>
  <c r="V2403" i="1"/>
  <c r="T2403" i="1" s="1"/>
  <c r="V2404" i="1"/>
  <c r="T2404" i="1" s="1"/>
  <c r="V2405" i="1"/>
  <c r="T2405" i="1" s="1"/>
  <c r="V2406" i="1"/>
  <c r="T2406" i="1" s="1"/>
  <c r="V2407" i="1"/>
  <c r="T2407" i="1" s="1"/>
  <c r="V2408" i="1"/>
  <c r="T2408" i="1" s="1"/>
  <c r="V2409" i="1"/>
  <c r="T2409" i="1" s="1"/>
  <c r="V2410" i="1"/>
  <c r="T2410" i="1" s="1"/>
  <c r="V2411" i="1"/>
  <c r="T2411" i="1" s="1"/>
  <c r="V2412" i="1"/>
  <c r="T2412" i="1" s="1"/>
  <c r="V2413" i="1"/>
  <c r="T2413" i="1" s="1"/>
  <c r="V2414" i="1"/>
  <c r="T2414" i="1" s="1"/>
  <c r="V2415" i="1"/>
  <c r="T2415" i="1" s="1"/>
  <c r="V2416" i="1"/>
  <c r="T2416" i="1" s="1"/>
  <c r="V2417" i="1"/>
  <c r="T2417" i="1" s="1"/>
  <c r="V2418" i="1"/>
  <c r="T2418" i="1" s="1"/>
  <c r="V2419" i="1"/>
  <c r="T2419" i="1" s="1"/>
  <c r="V2420" i="1"/>
  <c r="T2420" i="1" s="1"/>
  <c r="V2421" i="1"/>
  <c r="T2421" i="1" s="1"/>
  <c r="V2422" i="1"/>
  <c r="T2422" i="1" s="1"/>
  <c r="V2423" i="1"/>
  <c r="T2423" i="1" s="1"/>
  <c r="V2424" i="1"/>
  <c r="T2424" i="1" s="1"/>
  <c r="V2425" i="1"/>
  <c r="T2425" i="1" s="1"/>
  <c r="V2426" i="1"/>
  <c r="T2426" i="1" s="1"/>
  <c r="V2427" i="1"/>
  <c r="T2427" i="1" s="1"/>
  <c r="V2428" i="1"/>
  <c r="T2428" i="1" s="1"/>
  <c r="V2429" i="1"/>
  <c r="T2429" i="1" s="1"/>
  <c r="V2430" i="1"/>
  <c r="T2430" i="1" s="1"/>
  <c r="V2431" i="1"/>
  <c r="T2431" i="1" s="1"/>
  <c r="V2432" i="1"/>
  <c r="T2432" i="1" s="1"/>
  <c r="V2433" i="1"/>
  <c r="T2433" i="1" s="1"/>
  <c r="V2434" i="1"/>
  <c r="T2434" i="1" s="1"/>
  <c r="V2435" i="1"/>
  <c r="T2435" i="1" s="1"/>
  <c r="V2436" i="1"/>
  <c r="T2436" i="1" s="1"/>
  <c r="V2437" i="1"/>
  <c r="T2437" i="1" s="1"/>
  <c r="V2438" i="1"/>
  <c r="T2438" i="1" s="1"/>
  <c r="V2439" i="1"/>
  <c r="T2439" i="1" s="1"/>
  <c r="V2440" i="1"/>
  <c r="T2440" i="1" s="1"/>
  <c r="V2441" i="1"/>
  <c r="T2441" i="1" s="1"/>
  <c r="V2442" i="1"/>
  <c r="T2442" i="1" s="1"/>
  <c r="V2443" i="1"/>
  <c r="T2443" i="1" s="1"/>
  <c r="V2444" i="1"/>
  <c r="T2444" i="1" s="1"/>
  <c r="V2445" i="1"/>
  <c r="T2445" i="1" s="1"/>
  <c r="V2446" i="1"/>
  <c r="T2446" i="1" s="1"/>
  <c r="V2447" i="1"/>
  <c r="T2447" i="1" s="1"/>
  <c r="V2448" i="1"/>
  <c r="T2448" i="1" s="1"/>
  <c r="V2449" i="1"/>
  <c r="T2449" i="1" s="1"/>
  <c r="V2450" i="1"/>
  <c r="T2450" i="1" s="1"/>
  <c r="V2451" i="1"/>
  <c r="T2451" i="1" s="1"/>
  <c r="V2452" i="1"/>
  <c r="T2452" i="1" s="1"/>
  <c r="V2453" i="1"/>
  <c r="T2453" i="1" s="1"/>
  <c r="V2454" i="1"/>
  <c r="T2454" i="1" s="1"/>
  <c r="V2455" i="1"/>
  <c r="T2455" i="1" s="1"/>
  <c r="V2456" i="1"/>
  <c r="T2456" i="1" s="1"/>
  <c r="V2457" i="1"/>
  <c r="T2457" i="1" s="1"/>
  <c r="V2458" i="1"/>
  <c r="T2458" i="1" s="1"/>
  <c r="V2459" i="1"/>
  <c r="T2459" i="1" s="1"/>
  <c r="V2460" i="1"/>
  <c r="T2460" i="1" s="1"/>
  <c r="V2461" i="1"/>
  <c r="T2461" i="1" s="1"/>
  <c r="V2462" i="1"/>
  <c r="T2462" i="1" s="1"/>
  <c r="V2463" i="1"/>
  <c r="T2463" i="1" s="1"/>
  <c r="V2464" i="1"/>
  <c r="T2464" i="1" s="1"/>
  <c r="V2465" i="1"/>
  <c r="T2465" i="1" s="1"/>
  <c r="V2466" i="1"/>
  <c r="T2466" i="1" s="1"/>
  <c r="V2467" i="1"/>
  <c r="T2467" i="1" s="1"/>
  <c r="V2468" i="1"/>
  <c r="T2468" i="1" s="1"/>
  <c r="V2469" i="1"/>
  <c r="T2469" i="1" s="1"/>
  <c r="V2470" i="1"/>
  <c r="T2470" i="1" s="1"/>
  <c r="V2471" i="1"/>
  <c r="T2471" i="1" s="1"/>
  <c r="V2472" i="1"/>
  <c r="T2472" i="1" s="1"/>
  <c r="V2473" i="1"/>
  <c r="T2473" i="1" s="1"/>
  <c r="V2474" i="1"/>
  <c r="T2474" i="1" s="1"/>
  <c r="V2475" i="1"/>
  <c r="T2475" i="1" s="1"/>
  <c r="V2476" i="1"/>
  <c r="T2476" i="1" s="1"/>
  <c r="V2477" i="1"/>
  <c r="T2477" i="1" s="1"/>
  <c r="V2478" i="1"/>
  <c r="T2478" i="1" s="1"/>
  <c r="V2479" i="1"/>
  <c r="T2479" i="1" s="1"/>
  <c r="V2480" i="1"/>
  <c r="T2480" i="1" s="1"/>
  <c r="V2481" i="1"/>
  <c r="T2481" i="1" s="1"/>
  <c r="V2482" i="1"/>
  <c r="T2482" i="1" s="1"/>
  <c r="V2483" i="1"/>
  <c r="T2483" i="1" s="1"/>
  <c r="V2484" i="1"/>
  <c r="T2484" i="1" s="1"/>
  <c r="V2485" i="1"/>
  <c r="T2485" i="1" s="1"/>
  <c r="V2486" i="1"/>
  <c r="T2486" i="1" s="1"/>
  <c r="V2487" i="1"/>
  <c r="T2487" i="1" s="1"/>
  <c r="V2488" i="1"/>
  <c r="T2488" i="1" s="1"/>
  <c r="V2489" i="1"/>
  <c r="T2489" i="1" s="1"/>
  <c r="V2490" i="1"/>
  <c r="T2490" i="1" s="1"/>
  <c r="V2491" i="1"/>
  <c r="T2491" i="1" s="1"/>
  <c r="V2492" i="1"/>
  <c r="T2492" i="1" s="1"/>
  <c r="V2493" i="1"/>
  <c r="T2493" i="1" s="1"/>
  <c r="V2494" i="1"/>
  <c r="T2494" i="1" s="1"/>
  <c r="V2495" i="1"/>
  <c r="T2495" i="1" s="1"/>
  <c r="V2496" i="1"/>
  <c r="T2496" i="1" s="1"/>
  <c r="V2497" i="1"/>
  <c r="T2497" i="1" s="1"/>
  <c r="V2498" i="1"/>
  <c r="T2498" i="1" s="1"/>
  <c r="V2499" i="1"/>
  <c r="T2499" i="1" s="1"/>
  <c r="V2500" i="1"/>
  <c r="T2500" i="1" s="1"/>
  <c r="V2501" i="1"/>
  <c r="T2501" i="1" s="1"/>
  <c r="V2502" i="1"/>
  <c r="T2502" i="1" s="1"/>
  <c r="V2503" i="1"/>
  <c r="T2503" i="1" s="1"/>
  <c r="V2504" i="1"/>
  <c r="T2504" i="1" s="1"/>
  <c r="V2505" i="1"/>
  <c r="T2505" i="1" s="1"/>
  <c r="V2506" i="1"/>
  <c r="T2506" i="1" s="1"/>
  <c r="V2507" i="1"/>
  <c r="T2507" i="1" s="1"/>
  <c r="V2508" i="1"/>
  <c r="T2508" i="1" s="1"/>
  <c r="V2509" i="1"/>
  <c r="T2509" i="1" s="1"/>
  <c r="V2510" i="1"/>
  <c r="T2510" i="1" s="1"/>
  <c r="V2511" i="1"/>
  <c r="T2511" i="1" s="1"/>
  <c r="V2512" i="1"/>
  <c r="T2512" i="1" s="1"/>
  <c r="V2513" i="1"/>
  <c r="T2513" i="1" s="1"/>
  <c r="V2514" i="1"/>
  <c r="T2514" i="1" s="1"/>
  <c r="V2515" i="1"/>
  <c r="T2515" i="1" s="1"/>
  <c r="V2516" i="1"/>
  <c r="T2516" i="1" s="1"/>
  <c r="V2517" i="1"/>
  <c r="T2517" i="1" s="1"/>
  <c r="V2518" i="1"/>
  <c r="T2518" i="1" s="1"/>
  <c r="V2519" i="1"/>
  <c r="T2519" i="1" s="1"/>
  <c r="V2520" i="1"/>
  <c r="T2520" i="1" s="1"/>
  <c r="V2521" i="1"/>
  <c r="T2521" i="1" s="1"/>
  <c r="V2522" i="1"/>
  <c r="T2522" i="1" s="1"/>
  <c r="V2523" i="1"/>
  <c r="T2523" i="1" s="1"/>
  <c r="V2524" i="1"/>
  <c r="T2524" i="1" s="1"/>
  <c r="V2525" i="1"/>
  <c r="T2525" i="1" s="1"/>
  <c r="V2526" i="1"/>
  <c r="T2526" i="1" s="1"/>
  <c r="V2527" i="1"/>
  <c r="T2527" i="1" s="1"/>
  <c r="V2528" i="1"/>
  <c r="T2528" i="1" s="1"/>
  <c r="V2529" i="1"/>
  <c r="T2529" i="1" s="1"/>
  <c r="V2530" i="1"/>
  <c r="T2530" i="1" s="1"/>
  <c r="V2531" i="1"/>
  <c r="T2531" i="1" s="1"/>
  <c r="V2532" i="1"/>
  <c r="T2532" i="1" s="1"/>
  <c r="V2533" i="1"/>
  <c r="T2533" i="1" s="1"/>
  <c r="V2534" i="1"/>
  <c r="T2534" i="1" s="1"/>
  <c r="V2535" i="1"/>
  <c r="T2535" i="1" s="1"/>
  <c r="V2536" i="1"/>
  <c r="T2536" i="1" s="1"/>
  <c r="V2537" i="1"/>
  <c r="T2537" i="1" s="1"/>
  <c r="V2538" i="1"/>
  <c r="T2538" i="1" s="1"/>
  <c r="V2539" i="1"/>
  <c r="T2539" i="1" s="1"/>
  <c r="V2540" i="1"/>
  <c r="T2540" i="1" s="1"/>
  <c r="V2541" i="1"/>
  <c r="T2541" i="1" s="1"/>
  <c r="V2542" i="1"/>
  <c r="T2542" i="1" s="1"/>
  <c r="V2543" i="1"/>
  <c r="T2543" i="1" s="1"/>
  <c r="V2544" i="1"/>
  <c r="T2544" i="1" s="1"/>
  <c r="V2545" i="1"/>
  <c r="T2545" i="1" s="1"/>
  <c r="V2546" i="1"/>
  <c r="T2546" i="1" s="1"/>
  <c r="V2547" i="1"/>
  <c r="T2547" i="1" s="1"/>
  <c r="V2548" i="1"/>
  <c r="T2548" i="1" s="1"/>
  <c r="V2549" i="1"/>
  <c r="T2549" i="1" s="1"/>
  <c r="V2550" i="1"/>
  <c r="T2550" i="1" s="1"/>
  <c r="V2551" i="1"/>
  <c r="T2551" i="1" s="1"/>
  <c r="V2552" i="1"/>
  <c r="T2552" i="1" s="1"/>
  <c r="V2553" i="1"/>
  <c r="T2553" i="1" s="1"/>
  <c r="V2554" i="1"/>
  <c r="T2554" i="1" s="1"/>
  <c r="V2555" i="1"/>
  <c r="T2555" i="1" s="1"/>
  <c r="V2556" i="1"/>
  <c r="T2556" i="1" s="1"/>
  <c r="V2557" i="1"/>
  <c r="T2557" i="1" s="1"/>
  <c r="V2558" i="1"/>
  <c r="T2558" i="1" s="1"/>
  <c r="V2559" i="1"/>
  <c r="T2559" i="1" s="1"/>
  <c r="V2560" i="1"/>
  <c r="T2560" i="1" s="1"/>
  <c r="V2561" i="1"/>
  <c r="T2561" i="1" s="1"/>
  <c r="V2562" i="1"/>
  <c r="T2562" i="1" s="1"/>
  <c r="V2563" i="1"/>
  <c r="T2563" i="1" s="1"/>
  <c r="V2564" i="1"/>
  <c r="T2564" i="1" s="1"/>
  <c r="V2565" i="1"/>
  <c r="T2565" i="1" s="1"/>
  <c r="V2566" i="1"/>
  <c r="T2566" i="1" s="1"/>
  <c r="V2567" i="1"/>
  <c r="T2567" i="1" s="1"/>
  <c r="V2568" i="1"/>
  <c r="T2568" i="1" s="1"/>
  <c r="V2569" i="1"/>
  <c r="T2569" i="1" s="1"/>
  <c r="V2570" i="1"/>
  <c r="T2570" i="1" s="1"/>
  <c r="V2571" i="1"/>
  <c r="T2571" i="1" s="1"/>
  <c r="V2572" i="1"/>
  <c r="T2572" i="1" s="1"/>
  <c r="V2573" i="1"/>
  <c r="T2573" i="1" s="1"/>
  <c r="V2574" i="1"/>
  <c r="T2574" i="1" s="1"/>
  <c r="V2575" i="1"/>
  <c r="T2575" i="1" s="1"/>
  <c r="V2576" i="1"/>
  <c r="T2576" i="1" s="1"/>
  <c r="V2577" i="1"/>
  <c r="T2577" i="1" s="1"/>
  <c r="V2578" i="1"/>
  <c r="T2578" i="1" s="1"/>
  <c r="V2579" i="1"/>
  <c r="T2579" i="1" s="1"/>
  <c r="V2580" i="1"/>
  <c r="T2580" i="1" s="1"/>
  <c r="V2581" i="1"/>
  <c r="T2581" i="1" s="1"/>
  <c r="V2582" i="1"/>
  <c r="T2582" i="1" s="1"/>
  <c r="V2583" i="1"/>
  <c r="T2583" i="1" s="1"/>
  <c r="V2584" i="1"/>
  <c r="T2584" i="1" s="1"/>
  <c r="V2585" i="1"/>
  <c r="T2585" i="1" s="1"/>
  <c r="V2586" i="1"/>
  <c r="T2586" i="1" s="1"/>
  <c r="V2587" i="1"/>
  <c r="T2587" i="1" s="1"/>
  <c r="V2588" i="1"/>
  <c r="T2588" i="1" s="1"/>
  <c r="V2589" i="1"/>
  <c r="T2589" i="1" s="1"/>
  <c r="V2590" i="1"/>
  <c r="T2590" i="1" s="1"/>
  <c r="V2591" i="1"/>
  <c r="T2591" i="1" s="1"/>
  <c r="V2592" i="1"/>
  <c r="T2592" i="1" s="1"/>
  <c r="V2593" i="1"/>
  <c r="T2593" i="1" s="1"/>
  <c r="V2594" i="1"/>
  <c r="T2594" i="1" s="1"/>
  <c r="V2595" i="1"/>
  <c r="T2595" i="1" s="1"/>
  <c r="V2596" i="1"/>
  <c r="T2596" i="1" s="1"/>
  <c r="V2597" i="1"/>
  <c r="T2597" i="1" s="1"/>
  <c r="V2598" i="1"/>
  <c r="T2598" i="1" s="1"/>
  <c r="V2599" i="1"/>
  <c r="T2599" i="1" s="1"/>
  <c r="V2600" i="1"/>
  <c r="T2600" i="1" s="1"/>
  <c r="V2601" i="1"/>
  <c r="T2601" i="1" s="1"/>
  <c r="V2602" i="1"/>
  <c r="T2602" i="1" s="1"/>
  <c r="V2603" i="1"/>
  <c r="T2603" i="1" s="1"/>
  <c r="V2604" i="1"/>
  <c r="T2604" i="1" s="1"/>
  <c r="V2605" i="1"/>
  <c r="T2605" i="1" s="1"/>
  <c r="V2606" i="1"/>
  <c r="T2606" i="1" s="1"/>
  <c r="V2607" i="1"/>
  <c r="T2607" i="1" s="1"/>
  <c r="V2608" i="1"/>
  <c r="T2608" i="1" s="1"/>
  <c r="V2609" i="1"/>
  <c r="T2609" i="1" s="1"/>
  <c r="V2610" i="1"/>
  <c r="T2610" i="1" s="1"/>
  <c r="V2611" i="1"/>
  <c r="T2611" i="1" s="1"/>
  <c r="V2612" i="1"/>
  <c r="T2612" i="1" s="1"/>
  <c r="V2613" i="1"/>
  <c r="T2613" i="1" s="1"/>
  <c r="V2614" i="1"/>
  <c r="T2614" i="1" s="1"/>
  <c r="V2615" i="1"/>
  <c r="T2615" i="1" s="1"/>
  <c r="V2616" i="1"/>
  <c r="T2616" i="1" s="1"/>
  <c r="V2617" i="1"/>
  <c r="T2617" i="1" s="1"/>
  <c r="V2618" i="1"/>
  <c r="T2618" i="1" s="1"/>
  <c r="V2619" i="1"/>
  <c r="T2619" i="1" s="1"/>
  <c r="V2620" i="1"/>
  <c r="T2620" i="1" s="1"/>
  <c r="V2621" i="1"/>
  <c r="T2621" i="1" s="1"/>
  <c r="V2622" i="1"/>
  <c r="T2622" i="1" s="1"/>
  <c r="V2623" i="1"/>
  <c r="T2623" i="1" s="1"/>
  <c r="V2624" i="1"/>
  <c r="T2624" i="1" s="1"/>
  <c r="V2625" i="1"/>
  <c r="T2625" i="1" s="1"/>
  <c r="V2626" i="1"/>
  <c r="T2626" i="1" s="1"/>
  <c r="V2627" i="1"/>
  <c r="T2627" i="1" s="1"/>
  <c r="V2628" i="1"/>
  <c r="T2628" i="1" s="1"/>
  <c r="V2629" i="1"/>
  <c r="T2629" i="1" s="1"/>
  <c r="V2630" i="1"/>
  <c r="T2630" i="1" s="1"/>
  <c r="V2631" i="1"/>
  <c r="T2631" i="1" s="1"/>
  <c r="V2632" i="1"/>
  <c r="T2632" i="1" s="1"/>
  <c r="V2633" i="1"/>
  <c r="T2633" i="1" s="1"/>
  <c r="V2634" i="1"/>
  <c r="T2634" i="1" s="1"/>
  <c r="V2635" i="1"/>
  <c r="T2635" i="1" s="1"/>
  <c r="V2636" i="1"/>
  <c r="T2636" i="1" s="1"/>
  <c r="V2637" i="1"/>
  <c r="T2637" i="1" s="1"/>
  <c r="V2638" i="1"/>
  <c r="T2638" i="1" s="1"/>
  <c r="V2639" i="1"/>
  <c r="T2639" i="1" s="1"/>
  <c r="V2640" i="1"/>
  <c r="T2640" i="1" s="1"/>
  <c r="V2641" i="1"/>
  <c r="T2641" i="1" s="1"/>
  <c r="V2642" i="1"/>
  <c r="T2642" i="1" s="1"/>
  <c r="V2643" i="1"/>
  <c r="T2643" i="1" s="1"/>
  <c r="V2644" i="1"/>
  <c r="T2644" i="1" s="1"/>
  <c r="V2645" i="1"/>
  <c r="T2645" i="1" s="1"/>
  <c r="V2646" i="1"/>
  <c r="T2646" i="1" s="1"/>
  <c r="V2647" i="1"/>
  <c r="T2647" i="1" s="1"/>
  <c r="V2648" i="1"/>
  <c r="T2648" i="1" s="1"/>
  <c r="V2649" i="1"/>
  <c r="T2649" i="1" s="1"/>
  <c r="V2650" i="1"/>
  <c r="T2650" i="1" s="1"/>
  <c r="V2651" i="1"/>
  <c r="T2651" i="1" s="1"/>
  <c r="V2652" i="1"/>
  <c r="T2652" i="1" s="1"/>
  <c r="V2653" i="1"/>
  <c r="T2653" i="1" s="1"/>
  <c r="V2654" i="1"/>
  <c r="T2654" i="1" s="1"/>
  <c r="V2655" i="1"/>
  <c r="T2655" i="1" s="1"/>
  <c r="V2656" i="1"/>
  <c r="T2656" i="1" s="1"/>
  <c r="V2657" i="1"/>
  <c r="T2657" i="1" s="1"/>
  <c r="V2658" i="1"/>
  <c r="T2658" i="1" s="1"/>
  <c r="V2659" i="1"/>
  <c r="T2659" i="1" s="1"/>
  <c r="V2660" i="1"/>
  <c r="T2660" i="1" s="1"/>
  <c r="V2661" i="1"/>
  <c r="T2661" i="1" s="1"/>
  <c r="V2662" i="1"/>
  <c r="T2662" i="1" s="1"/>
  <c r="V2663" i="1"/>
  <c r="T2663" i="1" s="1"/>
  <c r="V2664" i="1"/>
  <c r="T2664" i="1" s="1"/>
  <c r="V2665" i="1"/>
  <c r="T2665" i="1" s="1"/>
  <c r="V2666" i="1"/>
  <c r="T2666" i="1" s="1"/>
  <c r="V2667" i="1"/>
  <c r="T2667" i="1" s="1"/>
  <c r="V2668" i="1"/>
  <c r="T2668" i="1" s="1"/>
  <c r="V2669" i="1"/>
  <c r="T2669" i="1" s="1"/>
  <c r="V2670" i="1"/>
  <c r="T2670" i="1" s="1"/>
  <c r="V2671" i="1"/>
  <c r="T2671" i="1" s="1"/>
  <c r="V2672" i="1"/>
  <c r="T2672" i="1" s="1"/>
  <c r="V2673" i="1"/>
  <c r="T2673" i="1" s="1"/>
  <c r="V2674" i="1"/>
  <c r="T2674" i="1" s="1"/>
  <c r="V2675" i="1"/>
  <c r="T2675" i="1" s="1"/>
  <c r="V2676" i="1"/>
  <c r="T2676" i="1" s="1"/>
  <c r="V2677" i="1"/>
  <c r="T2677" i="1" s="1"/>
  <c r="V2678" i="1"/>
  <c r="T2678" i="1" s="1"/>
  <c r="V2679" i="1"/>
  <c r="T2679" i="1" s="1"/>
  <c r="V2680" i="1"/>
  <c r="T2680" i="1" s="1"/>
  <c r="V2681" i="1"/>
  <c r="T2681" i="1" s="1"/>
  <c r="V2682" i="1"/>
  <c r="T2682" i="1" s="1"/>
  <c r="V2683" i="1"/>
  <c r="T2683" i="1" s="1"/>
  <c r="V2684" i="1"/>
  <c r="T2684" i="1" s="1"/>
  <c r="V2685" i="1"/>
  <c r="T2685" i="1" s="1"/>
  <c r="V2686" i="1"/>
  <c r="T2686" i="1" s="1"/>
  <c r="V2687" i="1"/>
  <c r="T2687" i="1" s="1"/>
  <c r="V2688" i="1"/>
  <c r="T2688" i="1" s="1"/>
  <c r="V2689" i="1"/>
  <c r="T2689" i="1" s="1"/>
  <c r="V2690" i="1"/>
  <c r="T2690" i="1" s="1"/>
  <c r="V2691" i="1"/>
  <c r="T2691" i="1" s="1"/>
  <c r="V2692" i="1"/>
  <c r="T2692" i="1" s="1"/>
  <c r="V2693" i="1"/>
  <c r="T2693" i="1" s="1"/>
  <c r="V2694" i="1"/>
  <c r="T2694" i="1" s="1"/>
  <c r="V2695" i="1"/>
  <c r="T2695" i="1" s="1"/>
  <c r="V2696" i="1"/>
  <c r="T2696" i="1" s="1"/>
  <c r="V2697" i="1"/>
  <c r="T2697" i="1" s="1"/>
  <c r="V2698" i="1"/>
  <c r="T2698" i="1" s="1"/>
  <c r="V2699" i="1"/>
  <c r="T2699" i="1" s="1"/>
  <c r="V2700" i="1"/>
  <c r="T2700" i="1" s="1"/>
  <c r="V2701" i="1"/>
  <c r="T2701" i="1" s="1"/>
  <c r="V2702" i="1"/>
  <c r="T2702" i="1" s="1"/>
  <c r="V2703" i="1"/>
  <c r="T2703" i="1" s="1"/>
  <c r="V2704" i="1"/>
  <c r="T2704" i="1" s="1"/>
  <c r="V2705" i="1"/>
  <c r="T2705" i="1" s="1"/>
  <c r="V2706" i="1"/>
  <c r="T2706" i="1" s="1"/>
  <c r="V2707" i="1"/>
  <c r="T2707" i="1" s="1"/>
  <c r="V2708" i="1"/>
  <c r="T2708" i="1" s="1"/>
  <c r="V2709" i="1"/>
  <c r="T2709" i="1" s="1"/>
  <c r="V2710" i="1"/>
  <c r="T2710" i="1" s="1"/>
  <c r="V2711" i="1"/>
  <c r="T2711" i="1" s="1"/>
  <c r="V2712" i="1"/>
  <c r="T2712" i="1" s="1"/>
  <c r="V2713" i="1"/>
  <c r="T2713" i="1" s="1"/>
  <c r="V2714" i="1"/>
  <c r="T2714" i="1" s="1"/>
  <c r="V2715" i="1"/>
  <c r="T2715" i="1" s="1"/>
  <c r="V2716" i="1"/>
  <c r="T2716" i="1" s="1"/>
  <c r="V2717" i="1"/>
  <c r="T2717" i="1" s="1"/>
  <c r="V2718" i="1"/>
  <c r="T2718" i="1" s="1"/>
  <c r="V2719" i="1"/>
  <c r="T2719" i="1" s="1"/>
  <c r="V2720" i="1"/>
  <c r="T2720" i="1" s="1"/>
  <c r="V2721" i="1"/>
  <c r="T2721" i="1" s="1"/>
  <c r="V2722" i="1"/>
  <c r="T2722" i="1" s="1"/>
  <c r="V2723" i="1"/>
  <c r="T2723" i="1" s="1"/>
  <c r="V2724" i="1"/>
  <c r="T2724" i="1" s="1"/>
  <c r="V2725" i="1"/>
  <c r="T2725" i="1" s="1"/>
  <c r="V2726" i="1"/>
  <c r="T2726" i="1" s="1"/>
  <c r="V2727" i="1"/>
  <c r="T2727" i="1" s="1"/>
  <c r="V2728" i="1"/>
  <c r="T2728" i="1" s="1"/>
  <c r="V2729" i="1"/>
  <c r="T2729" i="1" s="1"/>
  <c r="V2730" i="1"/>
  <c r="T2730" i="1" s="1"/>
  <c r="V2731" i="1"/>
  <c r="T2731" i="1" s="1"/>
  <c r="V2732" i="1"/>
  <c r="T2732" i="1" s="1"/>
  <c r="V2733" i="1"/>
  <c r="T2733" i="1" s="1"/>
  <c r="V2734" i="1"/>
  <c r="T2734" i="1" s="1"/>
  <c r="V2735" i="1"/>
  <c r="T2735" i="1" s="1"/>
  <c r="V2736" i="1"/>
  <c r="T2736" i="1" s="1"/>
  <c r="V2737" i="1"/>
  <c r="T2737" i="1" s="1"/>
  <c r="V2738" i="1"/>
  <c r="T2738" i="1" s="1"/>
  <c r="V2739" i="1"/>
  <c r="T2739" i="1" s="1"/>
  <c r="V2740" i="1"/>
  <c r="T2740" i="1" s="1"/>
  <c r="V2741" i="1"/>
  <c r="T2741" i="1" s="1"/>
  <c r="V2742" i="1"/>
  <c r="T2742" i="1" s="1"/>
  <c r="V2743" i="1"/>
  <c r="T2743" i="1" s="1"/>
  <c r="V2744" i="1"/>
  <c r="T2744" i="1" s="1"/>
  <c r="V2745" i="1"/>
  <c r="T2745" i="1" s="1"/>
  <c r="V2746" i="1"/>
  <c r="T2746" i="1" s="1"/>
  <c r="V2747" i="1"/>
  <c r="T2747" i="1" s="1"/>
  <c r="V2748" i="1"/>
  <c r="T2748" i="1" s="1"/>
  <c r="V2749" i="1"/>
  <c r="T2749" i="1" s="1"/>
  <c r="V2750" i="1"/>
  <c r="T2750" i="1" s="1"/>
  <c r="V2751" i="1"/>
  <c r="T2751" i="1" s="1"/>
  <c r="V2752" i="1"/>
  <c r="T2752" i="1" s="1"/>
  <c r="V2753" i="1"/>
  <c r="T2753" i="1" s="1"/>
  <c r="V2754" i="1"/>
  <c r="T2754" i="1" s="1"/>
  <c r="V2755" i="1"/>
  <c r="T2755" i="1" s="1"/>
  <c r="V2756" i="1"/>
  <c r="T2756" i="1" s="1"/>
  <c r="V2757" i="1"/>
  <c r="T2757" i="1" s="1"/>
  <c r="V2758" i="1"/>
  <c r="T2758" i="1" s="1"/>
  <c r="V2759" i="1"/>
  <c r="T2759" i="1" s="1"/>
  <c r="V2760" i="1"/>
  <c r="T2760" i="1" s="1"/>
  <c r="V2761" i="1"/>
  <c r="T2761" i="1" s="1"/>
  <c r="V2762" i="1"/>
  <c r="T2762" i="1" s="1"/>
  <c r="V2763" i="1"/>
  <c r="T2763" i="1" s="1"/>
  <c r="V2764" i="1"/>
  <c r="T2764" i="1" s="1"/>
  <c r="V2765" i="1"/>
  <c r="T2765" i="1" s="1"/>
  <c r="V2766" i="1"/>
  <c r="T2766" i="1" s="1"/>
  <c r="V2767" i="1"/>
  <c r="T2767" i="1" s="1"/>
  <c r="V2768" i="1"/>
  <c r="T2768" i="1" s="1"/>
  <c r="V2769" i="1"/>
  <c r="T2769" i="1" s="1"/>
  <c r="V2770" i="1"/>
  <c r="T2770" i="1" s="1"/>
  <c r="V2771" i="1"/>
  <c r="T2771" i="1" s="1"/>
  <c r="V2772" i="1"/>
  <c r="T2772" i="1" s="1"/>
  <c r="V2773" i="1"/>
  <c r="T2773" i="1" s="1"/>
  <c r="V2774" i="1"/>
  <c r="T2774" i="1" s="1"/>
  <c r="V2775" i="1"/>
  <c r="T2775" i="1" s="1"/>
  <c r="V2776" i="1"/>
  <c r="T2776" i="1" s="1"/>
  <c r="V2777" i="1"/>
  <c r="T2777" i="1" s="1"/>
  <c r="V2778" i="1"/>
  <c r="T2778" i="1" s="1"/>
  <c r="V2779" i="1"/>
  <c r="T2779" i="1" s="1"/>
  <c r="V2780" i="1"/>
  <c r="T2780" i="1" s="1"/>
  <c r="V2781" i="1"/>
  <c r="T2781" i="1" s="1"/>
  <c r="V2782" i="1"/>
  <c r="T2782" i="1" s="1"/>
  <c r="V2783" i="1"/>
  <c r="T2783" i="1" s="1"/>
  <c r="V2784" i="1"/>
  <c r="T2784" i="1" s="1"/>
  <c r="V2785" i="1"/>
  <c r="T2785" i="1" s="1"/>
  <c r="V2786" i="1"/>
  <c r="T2786" i="1" s="1"/>
  <c r="V2787" i="1"/>
  <c r="T2787" i="1" s="1"/>
  <c r="V2788" i="1"/>
  <c r="T2788" i="1" s="1"/>
  <c r="V2789" i="1"/>
  <c r="T2789" i="1" s="1"/>
  <c r="V2790" i="1"/>
  <c r="T2790" i="1" s="1"/>
  <c r="V2791" i="1"/>
  <c r="T2791" i="1" s="1"/>
  <c r="V2792" i="1"/>
  <c r="T2792" i="1" s="1"/>
  <c r="V2793" i="1"/>
  <c r="T2793" i="1" s="1"/>
  <c r="V2794" i="1"/>
  <c r="T2794" i="1" s="1"/>
  <c r="V2795" i="1"/>
  <c r="T2795" i="1" s="1"/>
  <c r="V2796" i="1"/>
  <c r="T2796" i="1" s="1"/>
  <c r="V2797" i="1"/>
  <c r="T2797" i="1" s="1"/>
  <c r="V2798" i="1"/>
  <c r="T2798" i="1" s="1"/>
  <c r="V2799" i="1"/>
  <c r="T2799" i="1" s="1"/>
  <c r="V2800" i="1"/>
  <c r="T2800" i="1" s="1"/>
  <c r="V2801" i="1"/>
  <c r="T2801" i="1" s="1"/>
  <c r="V2802" i="1"/>
  <c r="T2802" i="1" s="1"/>
  <c r="V2803" i="1"/>
  <c r="T2803" i="1" s="1"/>
  <c r="V2804" i="1"/>
  <c r="T2804" i="1" s="1"/>
  <c r="V2805" i="1"/>
  <c r="T2805" i="1" s="1"/>
  <c r="V2806" i="1"/>
  <c r="T2806" i="1" s="1"/>
  <c r="V2807" i="1"/>
  <c r="T2807" i="1" s="1"/>
  <c r="V2808" i="1"/>
  <c r="T2808" i="1" s="1"/>
  <c r="V2809" i="1"/>
  <c r="T2809" i="1" s="1"/>
  <c r="V2810" i="1"/>
  <c r="T2810" i="1" s="1"/>
  <c r="V2811" i="1"/>
  <c r="T2811" i="1" s="1"/>
  <c r="V2812" i="1"/>
  <c r="T2812" i="1" s="1"/>
  <c r="V2813" i="1"/>
  <c r="T2813" i="1" s="1"/>
  <c r="V2814" i="1"/>
  <c r="T2814" i="1" s="1"/>
  <c r="V2815" i="1"/>
  <c r="T2815" i="1" s="1"/>
  <c r="V2816" i="1"/>
  <c r="T2816" i="1" s="1"/>
  <c r="V2817" i="1"/>
  <c r="T2817" i="1" s="1"/>
  <c r="V2818" i="1"/>
  <c r="T2818" i="1" s="1"/>
  <c r="V2819" i="1"/>
  <c r="T2819" i="1" s="1"/>
  <c r="V2820" i="1"/>
  <c r="T2820" i="1" s="1"/>
  <c r="V2821" i="1"/>
  <c r="T2821" i="1" s="1"/>
  <c r="V2822" i="1"/>
  <c r="T2822" i="1" s="1"/>
  <c r="V2823" i="1"/>
  <c r="T2823" i="1" s="1"/>
  <c r="V2824" i="1"/>
  <c r="T2824" i="1" s="1"/>
  <c r="V2825" i="1"/>
  <c r="T2825" i="1" s="1"/>
  <c r="V2826" i="1"/>
  <c r="T2826" i="1" s="1"/>
  <c r="V2827" i="1"/>
  <c r="T2827" i="1" s="1"/>
  <c r="V2828" i="1"/>
  <c r="T2828" i="1" s="1"/>
  <c r="V2829" i="1"/>
  <c r="T2829" i="1" s="1"/>
  <c r="V2830" i="1"/>
  <c r="T2830" i="1" s="1"/>
  <c r="V2831" i="1"/>
  <c r="T2831" i="1" s="1"/>
  <c r="V2832" i="1"/>
  <c r="T2832" i="1" s="1"/>
  <c r="V2833" i="1"/>
  <c r="T2833" i="1" s="1"/>
  <c r="V2834" i="1"/>
  <c r="T2834" i="1" s="1"/>
  <c r="V2835" i="1"/>
  <c r="T2835" i="1" s="1"/>
  <c r="V2836" i="1"/>
  <c r="T2836" i="1" s="1"/>
  <c r="V2837" i="1"/>
  <c r="T2837" i="1" s="1"/>
  <c r="V2838" i="1"/>
  <c r="T2838" i="1" s="1"/>
  <c r="V2839" i="1"/>
  <c r="T2839" i="1" s="1"/>
  <c r="V2840" i="1"/>
  <c r="T2840" i="1" s="1"/>
  <c r="V2841" i="1"/>
  <c r="T2841" i="1" s="1"/>
  <c r="V2842" i="1"/>
  <c r="T2842" i="1" s="1"/>
  <c r="V2843" i="1"/>
  <c r="T2843" i="1" s="1"/>
  <c r="V2844" i="1"/>
  <c r="T2844" i="1" s="1"/>
  <c r="V2845" i="1"/>
  <c r="T2845" i="1" s="1"/>
  <c r="V2846" i="1"/>
  <c r="T2846" i="1" s="1"/>
  <c r="V2847" i="1"/>
  <c r="T2847" i="1" s="1"/>
  <c r="V2848" i="1"/>
  <c r="T2848" i="1" s="1"/>
  <c r="V2849" i="1"/>
  <c r="T2849" i="1" s="1"/>
  <c r="V2850" i="1"/>
  <c r="T2850" i="1" s="1"/>
  <c r="V2851" i="1"/>
  <c r="T2851" i="1" s="1"/>
  <c r="V2852" i="1"/>
  <c r="T2852" i="1" s="1"/>
  <c r="V2853" i="1"/>
  <c r="T2853" i="1" s="1"/>
  <c r="V2854" i="1"/>
  <c r="T2854" i="1" s="1"/>
  <c r="V2855" i="1"/>
  <c r="T2855" i="1" s="1"/>
  <c r="V2856" i="1"/>
  <c r="T2856" i="1" s="1"/>
  <c r="V2857" i="1"/>
  <c r="T2857" i="1" s="1"/>
  <c r="V2858" i="1"/>
  <c r="T2858" i="1" s="1"/>
  <c r="V2859" i="1"/>
  <c r="T2859" i="1" s="1"/>
  <c r="V2860" i="1"/>
  <c r="T2860" i="1" s="1"/>
  <c r="V2861" i="1"/>
  <c r="T2861" i="1" s="1"/>
  <c r="V2862" i="1"/>
  <c r="T2862" i="1" s="1"/>
  <c r="V2863" i="1"/>
  <c r="T2863" i="1" s="1"/>
  <c r="V2864" i="1"/>
  <c r="T2864" i="1" s="1"/>
  <c r="V2865" i="1"/>
  <c r="T2865" i="1" s="1"/>
  <c r="V2866" i="1"/>
  <c r="T2866" i="1" s="1"/>
  <c r="V2867" i="1"/>
  <c r="T2867" i="1" s="1"/>
  <c r="V2868" i="1"/>
  <c r="T2868" i="1" s="1"/>
  <c r="V2869" i="1"/>
  <c r="T2869" i="1" s="1"/>
  <c r="V2870" i="1"/>
  <c r="T2870" i="1" s="1"/>
  <c r="V2871" i="1"/>
  <c r="T2871" i="1" s="1"/>
  <c r="V2872" i="1"/>
  <c r="T2872" i="1" s="1"/>
  <c r="V2873" i="1"/>
  <c r="T2873" i="1" s="1"/>
  <c r="V2874" i="1"/>
  <c r="T2874" i="1" s="1"/>
  <c r="V2875" i="1"/>
  <c r="T2875" i="1" s="1"/>
  <c r="V2876" i="1"/>
  <c r="T2876" i="1" s="1"/>
  <c r="V2877" i="1"/>
  <c r="T2877" i="1" s="1"/>
  <c r="V2878" i="1"/>
  <c r="T2878" i="1" s="1"/>
  <c r="V2879" i="1"/>
  <c r="T2879" i="1" s="1"/>
  <c r="V2880" i="1"/>
  <c r="T2880" i="1" s="1"/>
  <c r="V2881" i="1"/>
  <c r="T2881" i="1" s="1"/>
  <c r="V2882" i="1"/>
  <c r="T2882" i="1" s="1"/>
  <c r="V2883" i="1"/>
  <c r="T2883" i="1" s="1"/>
  <c r="V2884" i="1"/>
  <c r="T2884" i="1" s="1"/>
  <c r="V2885" i="1"/>
  <c r="T2885" i="1" s="1"/>
  <c r="V2886" i="1"/>
  <c r="T2886" i="1" s="1"/>
  <c r="V2887" i="1"/>
  <c r="T2887" i="1" s="1"/>
  <c r="V2888" i="1"/>
  <c r="T2888" i="1" s="1"/>
  <c r="V2889" i="1"/>
  <c r="T2889" i="1" s="1"/>
  <c r="V2890" i="1"/>
  <c r="T2890" i="1" s="1"/>
  <c r="V2891" i="1"/>
  <c r="T2891" i="1" s="1"/>
  <c r="V2892" i="1"/>
  <c r="T2892" i="1" s="1"/>
  <c r="V2893" i="1"/>
  <c r="T2893" i="1" s="1"/>
  <c r="V2894" i="1"/>
  <c r="T2894" i="1" s="1"/>
  <c r="V2895" i="1"/>
  <c r="T2895" i="1" s="1"/>
  <c r="V2896" i="1"/>
  <c r="T2896" i="1" s="1"/>
  <c r="V2897" i="1"/>
  <c r="T2897" i="1" s="1"/>
  <c r="V2898" i="1"/>
  <c r="T2898" i="1" s="1"/>
  <c r="V2899" i="1"/>
  <c r="T2899" i="1" s="1"/>
  <c r="V2900" i="1"/>
  <c r="T2900" i="1" s="1"/>
  <c r="V2901" i="1"/>
  <c r="T2901" i="1" s="1"/>
  <c r="V2902" i="1"/>
  <c r="T2902" i="1" s="1"/>
  <c r="V2903" i="1"/>
  <c r="T2903" i="1" s="1"/>
  <c r="V2904" i="1"/>
  <c r="T2904" i="1" s="1"/>
  <c r="V2905" i="1"/>
  <c r="T2905" i="1" s="1"/>
  <c r="V2906" i="1"/>
  <c r="T2906" i="1" s="1"/>
  <c r="V2907" i="1"/>
  <c r="T2907" i="1" s="1"/>
  <c r="V2908" i="1"/>
  <c r="T2908" i="1" s="1"/>
  <c r="V2909" i="1"/>
  <c r="T2909" i="1" s="1"/>
  <c r="V2910" i="1"/>
  <c r="T2910" i="1" s="1"/>
  <c r="V2911" i="1"/>
  <c r="T2911" i="1" s="1"/>
  <c r="V2912" i="1"/>
  <c r="T2912" i="1" s="1"/>
  <c r="V2913" i="1"/>
  <c r="T2913" i="1" s="1"/>
  <c r="V2914" i="1"/>
  <c r="T2914" i="1" s="1"/>
  <c r="V2915" i="1"/>
  <c r="T2915" i="1" s="1"/>
  <c r="V2916" i="1"/>
  <c r="T2916" i="1" s="1"/>
  <c r="V2917" i="1"/>
  <c r="T2917" i="1" s="1"/>
  <c r="V2918" i="1"/>
  <c r="T2918" i="1" s="1"/>
  <c r="V2919" i="1"/>
  <c r="T2919" i="1" s="1"/>
  <c r="V2920" i="1"/>
  <c r="T2920" i="1" s="1"/>
  <c r="V2921" i="1"/>
  <c r="T2921" i="1" s="1"/>
  <c r="V2922" i="1"/>
  <c r="T2922" i="1" s="1"/>
  <c r="V2923" i="1"/>
  <c r="T2923" i="1" s="1"/>
  <c r="V2924" i="1"/>
  <c r="T2924" i="1" s="1"/>
  <c r="V2925" i="1"/>
  <c r="T2925" i="1" s="1"/>
  <c r="V2926" i="1"/>
  <c r="T2926" i="1" s="1"/>
  <c r="V2927" i="1"/>
  <c r="T2927" i="1" s="1"/>
  <c r="V2928" i="1"/>
  <c r="T2928" i="1" s="1"/>
  <c r="V2929" i="1"/>
  <c r="T2929" i="1" s="1"/>
  <c r="V2930" i="1"/>
  <c r="T2930" i="1" s="1"/>
  <c r="V2931" i="1"/>
  <c r="T2931" i="1" s="1"/>
  <c r="V2932" i="1"/>
  <c r="T2932" i="1" s="1"/>
  <c r="V2933" i="1"/>
  <c r="T2933" i="1" s="1"/>
  <c r="V2934" i="1"/>
  <c r="T2934" i="1" s="1"/>
  <c r="V2935" i="1"/>
  <c r="T2935" i="1" s="1"/>
  <c r="V2936" i="1"/>
  <c r="T2936" i="1" s="1"/>
  <c r="V2937" i="1"/>
  <c r="T2937" i="1" s="1"/>
  <c r="V2938" i="1"/>
  <c r="T2938" i="1" s="1"/>
  <c r="V2939" i="1"/>
  <c r="T2939" i="1" s="1"/>
  <c r="V2940" i="1"/>
  <c r="T2940" i="1" s="1"/>
  <c r="V2941" i="1"/>
  <c r="T2941" i="1" s="1"/>
  <c r="V2942" i="1"/>
  <c r="T2942" i="1" s="1"/>
  <c r="V2943" i="1"/>
  <c r="T2943" i="1" s="1"/>
  <c r="V2944" i="1"/>
  <c r="T2944" i="1" s="1"/>
  <c r="V2945" i="1"/>
  <c r="T2945" i="1" s="1"/>
  <c r="V2946" i="1"/>
  <c r="T2946" i="1" s="1"/>
  <c r="V2947" i="1"/>
  <c r="T2947" i="1" s="1"/>
  <c r="V2948" i="1"/>
  <c r="T2948" i="1" s="1"/>
  <c r="V2949" i="1"/>
  <c r="T2949" i="1" s="1"/>
  <c r="V2950" i="1"/>
  <c r="T2950" i="1" s="1"/>
  <c r="V2951" i="1"/>
  <c r="T2951" i="1" s="1"/>
  <c r="V2952" i="1"/>
  <c r="T2952" i="1" s="1"/>
  <c r="V2953" i="1"/>
  <c r="T2953" i="1" s="1"/>
  <c r="V2954" i="1"/>
  <c r="T2954" i="1" s="1"/>
  <c r="V2955" i="1"/>
  <c r="T2955" i="1" s="1"/>
  <c r="V2956" i="1"/>
  <c r="T2956" i="1" s="1"/>
  <c r="V2957" i="1"/>
  <c r="T2957" i="1" s="1"/>
  <c r="V2958" i="1"/>
  <c r="T2958" i="1" s="1"/>
  <c r="V2959" i="1"/>
  <c r="T2959" i="1" s="1"/>
  <c r="V2960" i="1"/>
  <c r="T2960" i="1" s="1"/>
  <c r="V2961" i="1"/>
  <c r="T2961" i="1" s="1"/>
  <c r="V2962" i="1"/>
  <c r="T2962" i="1" s="1"/>
  <c r="V2963" i="1"/>
  <c r="T2963" i="1" s="1"/>
  <c r="V2964" i="1"/>
  <c r="T2964" i="1" s="1"/>
  <c r="V2965" i="1"/>
  <c r="T2965" i="1" s="1"/>
  <c r="V2966" i="1"/>
  <c r="T2966" i="1" s="1"/>
  <c r="V2967" i="1"/>
  <c r="T2967" i="1" s="1"/>
  <c r="V2968" i="1"/>
  <c r="T2968" i="1" s="1"/>
  <c r="V2969" i="1"/>
  <c r="T2969" i="1" s="1"/>
  <c r="V2970" i="1"/>
  <c r="T2970" i="1" s="1"/>
  <c r="V2971" i="1"/>
  <c r="T2971" i="1" s="1"/>
  <c r="V2972" i="1"/>
  <c r="T2972" i="1" s="1"/>
  <c r="V2973" i="1"/>
  <c r="T2973" i="1" s="1"/>
  <c r="V2974" i="1"/>
  <c r="T2974" i="1" s="1"/>
  <c r="V2975" i="1"/>
  <c r="T2975" i="1" s="1"/>
  <c r="V2976" i="1"/>
  <c r="T2976" i="1" s="1"/>
  <c r="V2977" i="1"/>
  <c r="T2977" i="1" s="1"/>
  <c r="V2978" i="1"/>
  <c r="T2978" i="1" s="1"/>
  <c r="V2979" i="1"/>
  <c r="T2979" i="1" s="1"/>
  <c r="V2980" i="1"/>
  <c r="T2980" i="1" s="1"/>
  <c r="V2981" i="1"/>
  <c r="T2981" i="1" s="1"/>
  <c r="V2982" i="1"/>
  <c r="T2982" i="1" s="1"/>
  <c r="V2983" i="1"/>
  <c r="T2983" i="1" s="1"/>
  <c r="V2984" i="1"/>
  <c r="T2984" i="1" s="1"/>
  <c r="V2985" i="1"/>
  <c r="T2985" i="1" s="1"/>
  <c r="V2986" i="1"/>
  <c r="T2986" i="1" s="1"/>
  <c r="V2987" i="1"/>
  <c r="T2987" i="1" s="1"/>
  <c r="V2988" i="1"/>
  <c r="T2988" i="1" s="1"/>
  <c r="V2989" i="1"/>
  <c r="T2989" i="1" s="1"/>
  <c r="V2990" i="1"/>
  <c r="T2990" i="1" s="1"/>
  <c r="V2991" i="1"/>
  <c r="T2991" i="1" s="1"/>
  <c r="V2992" i="1"/>
  <c r="T2992" i="1" s="1"/>
  <c r="V2993" i="1"/>
  <c r="T2993" i="1" s="1"/>
  <c r="V2994" i="1"/>
  <c r="T2994" i="1" s="1"/>
  <c r="V2995" i="1"/>
  <c r="T2995" i="1" s="1"/>
  <c r="V2996" i="1"/>
  <c r="T2996" i="1" s="1"/>
  <c r="V2997" i="1"/>
  <c r="T2997" i="1" s="1"/>
  <c r="V2998" i="1"/>
  <c r="T2998" i="1" s="1"/>
  <c r="V2999" i="1"/>
  <c r="T2999" i="1" s="1"/>
  <c r="V3000" i="1"/>
  <c r="T3000" i="1" s="1"/>
  <c r="V3001" i="1"/>
  <c r="T3001" i="1" s="1"/>
  <c r="V3002" i="1"/>
  <c r="T3002" i="1" s="1"/>
  <c r="V3003" i="1"/>
  <c r="T3003" i="1" s="1"/>
  <c r="V3004" i="1"/>
  <c r="T3004" i="1" s="1"/>
  <c r="V3005" i="1"/>
  <c r="T3005" i="1" s="1"/>
  <c r="V3006" i="1"/>
  <c r="T3006" i="1" s="1"/>
  <c r="V3007" i="1"/>
  <c r="T3007" i="1" s="1"/>
  <c r="V3008" i="1"/>
  <c r="T3008" i="1" s="1"/>
  <c r="V3009" i="1"/>
  <c r="T3009" i="1" s="1"/>
  <c r="V3010" i="1"/>
  <c r="T3010" i="1" s="1"/>
  <c r="V3011" i="1"/>
  <c r="T3011" i="1" s="1"/>
  <c r="V3012" i="1"/>
  <c r="T3012" i="1" s="1"/>
  <c r="V3013" i="1"/>
  <c r="T3013" i="1" s="1"/>
  <c r="V3014" i="1"/>
  <c r="T3014" i="1" s="1"/>
  <c r="V3015" i="1"/>
  <c r="T3015" i="1" s="1"/>
  <c r="V3016" i="1"/>
  <c r="T3016" i="1" s="1"/>
  <c r="V3017" i="1"/>
  <c r="T3017" i="1" s="1"/>
  <c r="V3018" i="1"/>
  <c r="T3018" i="1" s="1"/>
  <c r="V3019" i="1"/>
  <c r="T3019" i="1" s="1"/>
  <c r="V3020" i="1"/>
  <c r="T3020" i="1" s="1"/>
  <c r="V3021" i="1"/>
  <c r="T3021" i="1" s="1"/>
  <c r="V3022" i="1"/>
  <c r="T3022" i="1" s="1"/>
  <c r="V3023" i="1"/>
  <c r="T3023" i="1" s="1"/>
  <c r="V3024" i="1"/>
  <c r="T3024" i="1" s="1"/>
  <c r="V3025" i="1"/>
  <c r="T3025" i="1" s="1"/>
  <c r="V3026" i="1"/>
  <c r="T3026" i="1" s="1"/>
  <c r="V3027" i="1"/>
  <c r="T3027" i="1" s="1"/>
  <c r="V3028" i="1"/>
  <c r="T3028" i="1" s="1"/>
  <c r="V3029" i="1"/>
  <c r="T3029" i="1" s="1"/>
  <c r="V3030" i="1"/>
  <c r="T3030" i="1" s="1"/>
  <c r="V3031" i="1"/>
  <c r="T3031" i="1" s="1"/>
  <c r="V3032" i="1"/>
  <c r="T3032" i="1" s="1"/>
  <c r="V3033" i="1"/>
  <c r="T3033" i="1" s="1"/>
  <c r="V3034" i="1"/>
  <c r="T3034" i="1" s="1"/>
  <c r="V3035" i="1"/>
  <c r="T3035" i="1" s="1"/>
  <c r="V3036" i="1"/>
  <c r="T3036" i="1" s="1"/>
  <c r="V3037" i="1"/>
  <c r="T3037" i="1" s="1"/>
  <c r="V3038" i="1"/>
  <c r="T3038" i="1" s="1"/>
  <c r="V3039" i="1"/>
  <c r="T3039" i="1" s="1"/>
  <c r="V3040" i="1"/>
  <c r="T3040" i="1" s="1"/>
  <c r="V3041" i="1"/>
  <c r="T3041" i="1" s="1"/>
  <c r="V3042" i="1"/>
  <c r="T3042" i="1" s="1"/>
  <c r="V3043" i="1"/>
  <c r="T3043" i="1" s="1"/>
  <c r="V3044" i="1"/>
  <c r="T3044" i="1" s="1"/>
  <c r="V3045" i="1"/>
  <c r="T3045" i="1" s="1"/>
  <c r="V3046" i="1"/>
  <c r="T3046" i="1" s="1"/>
  <c r="V3047" i="1"/>
  <c r="T3047" i="1" s="1"/>
  <c r="V3048" i="1"/>
  <c r="T3048" i="1" s="1"/>
  <c r="V3049" i="1"/>
  <c r="T3049" i="1" s="1"/>
  <c r="V3050" i="1"/>
  <c r="T3050" i="1" s="1"/>
  <c r="V3051" i="1"/>
  <c r="T3051" i="1" s="1"/>
  <c r="V3052" i="1"/>
  <c r="T3052" i="1" s="1"/>
  <c r="V3053" i="1"/>
  <c r="T3053" i="1" s="1"/>
  <c r="V3054" i="1"/>
  <c r="T3054" i="1" s="1"/>
  <c r="V3055" i="1"/>
  <c r="T3055" i="1" s="1"/>
  <c r="V3056" i="1"/>
  <c r="T3056" i="1" s="1"/>
  <c r="V3057" i="1"/>
  <c r="T3057" i="1" s="1"/>
  <c r="V3058" i="1"/>
  <c r="T3058" i="1" s="1"/>
  <c r="V3059" i="1"/>
  <c r="T3059" i="1" s="1"/>
  <c r="V3060" i="1"/>
  <c r="T3060" i="1" s="1"/>
  <c r="V3061" i="1"/>
  <c r="T3061" i="1" s="1"/>
  <c r="V3062" i="1"/>
  <c r="T3062" i="1" s="1"/>
  <c r="V3063" i="1"/>
  <c r="T3063" i="1" s="1"/>
  <c r="V3064" i="1"/>
  <c r="T3064" i="1" s="1"/>
  <c r="V3065" i="1"/>
  <c r="T3065" i="1" s="1"/>
  <c r="V3066" i="1"/>
  <c r="T3066" i="1" s="1"/>
  <c r="V3067" i="1"/>
  <c r="T3067" i="1" s="1"/>
  <c r="V3068" i="1"/>
  <c r="T3068" i="1" s="1"/>
  <c r="V3069" i="1"/>
  <c r="T3069" i="1" s="1"/>
  <c r="V3070" i="1"/>
  <c r="T3070" i="1" s="1"/>
  <c r="V3071" i="1"/>
  <c r="T3071" i="1" s="1"/>
  <c r="V3072" i="1"/>
  <c r="T3072" i="1" s="1"/>
  <c r="V3073" i="1"/>
  <c r="T3073" i="1" s="1"/>
  <c r="V3074" i="1"/>
  <c r="T3074" i="1" s="1"/>
  <c r="V3075" i="1"/>
  <c r="T3075" i="1" s="1"/>
  <c r="V3076" i="1"/>
  <c r="T3076" i="1" s="1"/>
  <c r="V3077" i="1"/>
  <c r="T3077" i="1" s="1"/>
  <c r="V3078" i="1"/>
  <c r="T3078" i="1" s="1"/>
  <c r="V3079" i="1"/>
  <c r="T3079" i="1" s="1"/>
  <c r="V3080" i="1"/>
  <c r="T3080" i="1" s="1"/>
  <c r="V3081" i="1"/>
  <c r="T3081" i="1" s="1"/>
  <c r="V3082" i="1"/>
  <c r="T3082" i="1" s="1"/>
  <c r="V3083" i="1"/>
  <c r="T3083" i="1" s="1"/>
  <c r="V3084" i="1"/>
  <c r="T3084" i="1" s="1"/>
  <c r="V3085" i="1"/>
  <c r="T3085" i="1" s="1"/>
  <c r="V3086" i="1"/>
  <c r="T3086" i="1" s="1"/>
  <c r="V3087" i="1"/>
  <c r="T3087" i="1" s="1"/>
  <c r="V3088" i="1"/>
  <c r="T3088" i="1" s="1"/>
  <c r="V3089" i="1"/>
  <c r="T3089" i="1" s="1"/>
  <c r="V3090" i="1"/>
  <c r="T3090" i="1" s="1"/>
  <c r="V3091" i="1"/>
  <c r="T3091" i="1" s="1"/>
  <c r="V3092" i="1"/>
  <c r="T3092" i="1" s="1"/>
  <c r="V3093" i="1"/>
  <c r="T3093" i="1" s="1"/>
  <c r="V3094" i="1"/>
  <c r="T3094" i="1" s="1"/>
  <c r="V3095" i="1"/>
  <c r="T3095" i="1" s="1"/>
  <c r="V3096" i="1"/>
  <c r="T3096" i="1" s="1"/>
  <c r="V3097" i="1"/>
  <c r="T3097" i="1" s="1"/>
  <c r="V3098" i="1"/>
  <c r="T3098" i="1" s="1"/>
  <c r="V3099" i="1"/>
  <c r="T3099" i="1" s="1"/>
  <c r="V3100" i="1"/>
  <c r="T3100" i="1" s="1"/>
  <c r="V3101" i="1"/>
  <c r="T3101" i="1" s="1"/>
  <c r="V3102" i="1"/>
  <c r="T3102" i="1" s="1"/>
  <c r="V3103" i="1"/>
  <c r="T3103" i="1" s="1"/>
  <c r="V3104" i="1"/>
  <c r="T3104" i="1" s="1"/>
  <c r="V3105" i="1"/>
  <c r="T3105" i="1" s="1"/>
  <c r="V3106" i="1"/>
  <c r="T3106" i="1" s="1"/>
  <c r="V3107" i="1"/>
  <c r="T3107" i="1" s="1"/>
  <c r="V3108" i="1"/>
  <c r="T3108" i="1" s="1"/>
  <c r="V3109" i="1"/>
  <c r="T3109" i="1" s="1"/>
  <c r="V3110" i="1"/>
  <c r="T3110" i="1" s="1"/>
  <c r="V3111" i="1"/>
  <c r="T3111" i="1" s="1"/>
  <c r="V3112" i="1"/>
  <c r="T3112" i="1" s="1"/>
  <c r="V3113" i="1"/>
  <c r="T3113" i="1" s="1"/>
  <c r="V3114" i="1"/>
  <c r="T3114" i="1" s="1"/>
  <c r="V3115" i="1"/>
  <c r="T3115" i="1" s="1"/>
  <c r="V3116" i="1"/>
  <c r="T3116" i="1" s="1"/>
  <c r="V3117" i="1"/>
  <c r="T3117" i="1" s="1"/>
  <c r="V3118" i="1"/>
  <c r="T3118" i="1" s="1"/>
  <c r="V3119" i="1"/>
  <c r="T3119" i="1" s="1"/>
  <c r="V3120" i="1"/>
  <c r="T3120" i="1" s="1"/>
  <c r="V3121" i="1"/>
  <c r="T3121" i="1" s="1"/>
  <c r="V3122" i="1"/>
  <c r="T3122" i="1" s="1"/>
  <c r="V3123" i="1"/>
  <c r="T3123" i="1" s="1"/>
  <c r="V3124" i="1"/>
  <c r="T3124" i="1" s="1"/>
  <c r="V3125" i="1"/>
  <c r="T3125" i="1" s="1"/>
  <c r="V3126" i="1"/>
  <c r="T3126" i="1" s="1"/>
  <c r="V3127" i="1"/>
  <c r="T3127" i="1" s="1"/>
  <c r="V3128" i="1"/>
  <c r="T3128" i="1" s="1"/>
  <c r="V3129" i="1"/>
  <c r="T3129" i="1" s="1"/>
  <c r="V3130" i="1"/>
  <c r="T3130" i="1" s="1"/>
  <c r="V3131" i="1"/>
  <c r="T3131" i="1" s="1"/>
  <c r="V3132" i="1"/>
  <c r="T3132" i="1" s="1"/>
  <c r="V3133" i="1"/>
  <c r="T3133" i="1" s="1"/>
  <c r="V3134" i="1"/>
  <c r="T3134" i="1" s="1"/>
  <c r="V3135" i="1"/>
  <c r="T3135" i="1" s="1"/>
  <c r="V3136" i="1"/>
  <c r="T3136" i="1" s="1"/>
  <c r="V3137" i="1"/>
  <c r="T3137" i="1" s="1"/>
  <c r="V3138" i="1"/>
  <c r="T3138" i="1" s="1"/>
  <c r="V3139" i="1"/>
  <c r="T3139" i="1" s="1"/>
  <c r="V3140" i="1"/>
  <c r="T3140" i="1" s="1"/>
  <c r="V3141" i="1"/>
  <c r="T3141" i="1" s="1"/>
  <c r="V3142" i="1"/>
  <c r="T3142" i="1" s="1"/>
  <c r="V3143" i="1"/>
  <c r="T3143" i="1" s="1"/>
  <c r="V3144" i="1"/>
  <c r="T3144" i="1" s="1"/>
  <c r="V3145" i="1"/>
  <c r="T3145" i="1" s="1"/>
  <c r="V3146" i="1"/>
  <c r="T3146" i="1" s="1"/>
  <c r="V3147" i="1"/>
  <c r="T3147" i="1" s="1"/>
  <c r="V3148" i="1"/>
  <c r="T3148" i="1" s="1"/>
  <c r="V3149" i="1"/>
  <c r="T3149" i="1" s="1"/>
  <c r="V3150" i="1"/>
  <c r="T3150" i="1" s="1"/>
  <c r="V3151" i="1"/>
  <c r="T3151" i="1" s="1"/>
  <c r="V3152" i="1"/>
  <c r="T3152" i="1" s="1"/>
  <c r="V3153" i="1"/>
  <c r="T3153" i="1" s="1"/>
  <c r="V3154" i="1"/>
  <c r="T3154" i="1" s="1"/>
  <c r="V3155" i="1"/>
  <c r="T3155" i="1" s="1"/>
  <c r="V3156" i="1"/>
  <c r="T3156" i="1" s="1"/>
  <c r="V3157" i="1"/>
  <c r="T3157" i="1" s="1"/>
  <c r="V3158" i="1"/>
  <c r="T3158" i="1" s="1"/>
  <c r="V3159" i="1"/>
  <c r="T3159" i="1" s="1"/>
  <c r="V3160" i="1"/>
  <c r="T3160" i="1" s="1"/>
  <c r="V3161" i="1"/>
  <c r="T3161" i="1" s="1"/>
  <c r="V3162" i="1"/>
  <c r="T3162" i="1" s="1"/>
  <c r="V3163" i="1"/>
  <c r="T3163" i="1" s="1"/>
  <c r="V3164" i="1"/>
  <c r="T3164" i="1" s="1"/>
  <c r="V3165" i="1"/>
  <c r="T3165" i="1" s="1"/>
  <c r="V3166" i="1"/>
  <c r="T3166" i="1" s="1"/>
  <c r="V3167" i="1"/>
  <c r="T3167" i="1" s="1"/>
  <c r="V3168" i="1"/>
  <c r="T3168" i="1" s="1"/>
  <c r="V3169" i="1"/>
  <c r="T3169" i="1" s="1"/>
  <c r="V3170" i="1"/>
  <c r="T3170" i="1" s="1"/>
  <c r="V3171" i="1"/>
  <c r="T3171" i="1" s="1"/>
  <c r="V3172" i="1"/>
  <c r="T3172" i="1" s="1"/>
  <c r="V3173" i="1"/>
  <c r="T3173" i="1" s="1"/>
  <c r="V3174" i="1"/>
  <c r="T3174" i="1" s="1"/>
  <c r="V3175" i="1"/>
  <c r="T3175" i="1" s="1"/>
  <c r="V3176" i="1"/>
  <c r="T3176" i="1" s="1"/>
  <c r="V3177" i="1"/>
  <c r="T3177" i="1" s="1"/>
  <c r="V3178" i="1"/>
  <c r="T3178" i="1" s="1"/>
  <c r="V3179" i="1"/>
  <c r="T3179" i="1" s="1"/>
  <c r="V3180" i="1"/>
  <c r="T3180" i="1" s="1"/>
  <c r="V3181" i="1"/>
  <c r="T3181" i="1" s="1"/>
  <c r="V3182" i="1"/>
  <c r="T3182" i="1" s="1"/>
  <c r="V3183" i="1"/>
  <c r="T3183" i="1" s="1"/>
  <c r="V3184" i="1"/>
  <c r="T3184" i="1" s="1"/>
  <c r="V3185" i="1"/>
  <c r="T3185" i="1" s="1"/>
  <c r="V3186" i="1"/>
  <c r="T3186" i="1" s="1"/>
  <c r="V3187" i="1"/>
  <c r="T3187" i="1" s="1"/>
  <c r="V3188" i="1"/>
  <c r="T3188" i="1" s="1"/>
  <c r="V3189" i="1"/>
  <c r="T3189" i="1" s="1"/>
  <c r="V3190" i="1"/>
  <c r="T3190" i="1" s="1"/>
  <c r="V3191" i="1"/>
  <c r="T3191" i="1" s="1"/>
  <c r="V3192" i="1"/>
  <c r="T3192" i="1" s="1"/>
  <c r="V3193" i="1"/>
  <c r="T3193" i="1" s="1"/>
  <c r="V3194" i="1"/>
  <c r="T3194" i="1" s="1"/>
  <c r="V3195" i="1"/>
  <c r="T3195" i="1" s="1"/>
  <c r="V3196" i="1"/>
  <c r="T3196" i="1" s="1"/>
  <c r="V3197" i="1"/>
  <c r="T3197" i="1" s="1"/>
  <c r="V3198" i="1"/>
  <c r="T3198" i="1" s="1"/>
  <c r="V3199" i="1"/>
  <c r="T3199" i="1" s="1"/>
  <c r="V3200" i="1"/>
  <c r="T3200" i="1" s="1"/>
  <c r="V3201" i="1"/>
  <c r="T3201" i="1" s="1"/>
  <c r="V3202" i="1"/>
  <c r="T3202" i="1" s="1"/>
  <c r="V3203" i="1"/>
  <c r="T3203" i="1" s="1"/>
  <c r="V3204" i="1"/>
  <c r="T3204" i="1" s="1"/>
  <c r="V3205" i="1"/>
  <c r="T3205" i="1" s="1"/>
  <c r="V3206" i="1"/>
  <c r="T3206" i="1" s="1"/>
  <c r="V3207" i="1"/>
  <c r="T3207" i="1" s="1"/>
  <c r="V3208" i="1"/>
  <c r="T3208" i="1" s="1"/>
  <c r="V3209" i="1"/>
  <c r="T3209" i="1" s="1"/>
  <c r="V3210" i="1"/>
  <c r="T3210" i="1" s="1"/>
  <c r="V3211" i="1"/>
  <c r="T3211" i="1" s="1"/>
  <c r="V3212" i="1"/>
  <c r="T3212" i="1" s="1"/>
  <c r="V3213" i="1"/>
  <c r="T3213" i="1" s="1"/>
  <c r="V3214" i="1"/>
  <c r="T3214" i="1" s="1"/>
  <c r="V3215" i="1"/>
  <c r="T3215" i="1" s="1"/>
  <c r="V3216" i="1"/>
  <c r="T3216" i="1" s="1"/>
  <c r="V3217" i="1"/>
  <c r="T3217" i="1" s="1"/>
  <c r="V3218" i="1"/>
  <c r="T3218" i="1" s="1"/>
  <c r="V3219" i="1"/>
  <c r="T3219" i="1" s="1"/>
  <c r="V3220" i="1"/>
  <c r="T3220" i="1" s="1"/>
  <c r="V3221" i="1"/>
  <c r="T3221" i="1" s="1"/>
  <c r="V3222" i="1"/>
  <c r="T3222" i="1" s="1"/>
  <c r="V3223" i="1"/>
  <c r="T3223" i="1" s="1"/>
  <c r="V3224" i="1"/>
  <c r="T3224" i="1" s="1"/>
  <c r="V3225" i="1"/>
  <c r="T3225" i="1" s="1"/>
  <c r="V3226" i="1"/>
  <c r="T3226" i="1" s="1"/>
  <c r="V3227" i="1"/>
  <c r="T3227" i="1" s="1"/>
  <c r="V3228" i="1"/>
  <c r="T3228" i="1" s="1"/>
  <c r="V3229" i="1"/>
  <c r="T3229" i="1" s="1"/>
  <c r="V3230" i="1"/>
  <c r="T3230" i="1" s="1"/>
  <c r="V3231" i="1"/>
  <c r="T3231" i="1" s="1"/>
  <c r="V3232" i="1"/>
  <c r="T3232" i="1" s="1"/>
  <c r="V3233" i="1"/>
  <c r="T3233" i="1" s="1"/>
  <c r="V3234" i="1"/>
  <c r="T3234" i="1" s="1"/>
  <c r="V3235" i="1"/>
  <c r="T3235" i="1" s="1"/>
  <c r="V3236" i="1"/>
  <c r="T3236" i="1" s="1"/>
  <c r="V3237" i="1"/>
  <c r="T3237" i="1" s="1"/>
  <c r="V3238" i="1"/>
  <c r="T3238" i="1" s="1"/>
  <c r="V3239" i="1"/>
  <c r="T3239" i="1" s="1"/>
  <c r="V3240" i="1"/>
  <c r="T3240" i="1" s="1"/>
  <c r="V3241" i="1"/>
  <c r="T3241" i="1" s="1"/>
  <c r="V3242" i="1"/>
  <c r="T3242" i="1" s="1"/>
  <c r="V3243" i="1"/>
  <c r="T3243" i="1" s="1"/>
  <c r="V3244" i="1"/>
  <c r="T3244" i="1" s="1"/>
  <c r="V3245" i="1"/>
  <c r="T3245" i="1" s="1"/>
  <c r="V3246" i="1"/>
  <c r="T3246" i="1" s="1"/>
  <c r="V3247" i="1"/>
  <c r="T3247" i="1" s="1"/>
  <c r="V3248" i="1"/>
  <c r="T3248" i="1" s="1"/>
  <c r="V3249" i="1"/>
  <c r="T3249" i="1" s="1"/>
  <c r="V3250" i="1"/>
  <c r="T3250" i="1" s="1"/>
  <c r="V3251" i="1"/>
  <c r="T3251" i="1" s="1"/>
  <c r="V3252" i="1"/>
  <c r="T3252" i="1" s="1"/>
  <c r="V3253" i="1"/>
  <c r="T3253" i="1" s="1"/>
  <c r="V3254" i="1"/>
  <c r="T3254" i="1" s="1"/>
  <c r="V3255" i="1"/>
  <c r="T3255" i="1" s="1"/>
  <c r="V3256" i="1"/>
  <c r="T3256" i="1" s="1"/>
  <c r="V3257" i="1"/>
  <c r="T3257" i="1" s="1"/>
  <c r="V3258" i="1"/>
  <c r="T3258" i="1" s="1"/>
  <c r="V3259" i="1"/>
  <c r="T3259" i="1" s="1"/>
  <c r="V3260" i="1"/>
  <c r="T3260" i="1" s="1"/>
  <c r="V3261" i="1"/>
  <c r="T3261" i="1" s="1"/>
  <c r="V3262" i="1"/>
  <c r="T3262" i="1" s="1"/>
  <c r="V3263" i="1"/>
  <c r="T3263" i="1" s="1"/>
  <c r="V3264" i="1"/>
  <c r="T3264" i="1" s="1"/>
  <c r="V3265" i="1"/>
  <c r="T3265" i="1" s="1"/>
  <c r="V3266" i="1"/>
  <c r="T3266" i="1" s="1"/>
  <c r="V3267" i="1"/>
  <c r="T3267" i="1" s="1"/>
  <c r="V3268" i="1"/>
  <c r="T3268" i="1" s="1"/>
  <c r="V3269" i="1"/>
  <c r="T3269" i="1" s="1"/>
  <c r="V3270" i="1"/>
  <c r="T3270" i="1" s="1"/>
  <c r="V3271" i="1"/>
  <c r="T3271" i="1" s="1"/>
  <c r="V3272" i="1"/>
  <c r="T3272" i="1" s="1"/>
  <c r="V3273" i="1"/>
  <c r="T3273" i="1" s="1"/>
  <c r="V3274" i="1"/>
  <c r="T3274" i="1" s="1"/>
  <c r="V3275" i="1"/>
  <c r="T3275" i="1" s="1"/>
  <c r="V3276" i="1"/>
  <c r="T3276" i="1" s="1"/>
  <c r="V3277" i="1"/>
  <c r="T3277" i="1" s="1"/>
  <c r="V3278" i="1"/>
  <c r="T3278" i="1" s="1"/>
  <c r="V3279" i="1"/>
  <c r="T3279" i="1" s="1"/>
  <c r="V3280" i="1"/>
  <c r="T3280" i="1" s="1"/>
  <c r="V3281" i="1"/>
  <c r="T3281" i="1" s="1"/>
  <c r="V3282" i="1"/>
  <c r="T3282" i="1" s="1"/>
  <c r="V3283" i="1"/>
  <c r="T3283" i="1" s="1"/>
  <c r="V3284" i="1"/>
  <c r="T3284" i="1" s="1"/>
  <c r="V3285" i="1"/>
  <c r="T3285" i="1" s="1"/>
  <c r="V3286" i="1"/>
  <c r="T3286" i="1" s="1"/>
  <c r="V3287" i="1"/>
  <c r="T3287" i="1" s="1"/>
  <c r="V3288" i="1"/>
  <c r="T3288" i="1" s="1"/>
  <c r="V3289" i="1"/>
  <c r="T3289" i="1" s="1"/>
  <c r="V3290" i="1"/>
  <c r="T3290" i="1" s="1"/>
  <c r="V3291" i="1"/>
  <c r="T3291" i="1" s="1"/>
  <c r="V3292" i="1"/>
  <c r="T3292" i="1" s="1"/>
  <c r="V3293" i="1"/>
  <c r="T3293" i="1" s="1"/>
  <c r="V3294" i="1"/>
  <c r="T3294" i="1" s="1"/>
  <c r="V3295" i="1"/>
  <c r="T3295" i="1" s="1"/>
  <c r="V3296" i="1"/>
  <c r="T3296" i="1" s="1"/>
  <c r="V3297" i="1"/>
  <c r="T3297" i="1" s="1"/>
  <c r="V3298" i="1"/>
  <c r="T3298" i="1" s="1"/>
  <c r="V3299" i="1"/>
  <c r="T3299" i="1" s="1"/>
  <c r="V3300" i="1"/>
  <c r="T3300" i="1" s="1"/>
  <c r="V3301" i="1"/>
  <c r="T3301" i="1" s="1"/>
  <c r="V3302" i="1"/>
  <c r="T3302" i="1" s="1"/>
  <c r="V3303" i="1"/>
  <c r="T3303" i="1" s="1"/>
  <c r="V3304" i="1"/>
  <c r="T3304" i="1" s="1"/>
  <c r="V3305" i="1"/>
  <c r="T3305" i="1" s="1"/>
  <c r="V3306" i="1"/>
  <c r="T3306" i="1" s="1"/>
  <c r="V3307" i="1"/>
  <c r="T3307" i="1" s="1"/>
  <c r="V3308" i="1"/>
  <c r="T3308" i="1" s="1"/>
  <c r="V3309" i="1"/>
  <c r="T3309" i="1" s="1"/>
  <c r="V3310" i="1"/>
  <c r="T3310" i="1" s="1"/>
  <c r="V3311" i="1"/>
  <c r="T3311" i="1" s="1"/>
  <c r="V3312" i="1"/>
  <c r="T3312" i="1" s="1"/>
  <c r="V3313" i="1"/>
  <c r="T3313" i="1" s="1"/>
  <c r="V3314" i="1"/>
  <c r="T3314" i="1" s="1"/>
  <c r="V3315" i="1"/>
  <c r="T3315" i="1" s="1"/>
  <c r="V3316" i="1"/>
  <c r="T3316" i="1" s="1"/>
  <c r="V3317" i="1"/>
  <c r="T3317" i="1" s="1"/>
  <c r="V3318" i="1"/>
  <c r="T3318" i="1" s="1"/>
  <c r="V3319" i="1"/>
  <c r="T3319" i="1" s="1"/>
  <c r="V3320" i="1"/>
  <c r="T3320" i="1" s="1"/>
  <c r="V3321" i="1"/>
  <c r="T3321" i="1" s="1"/>
  <c r="V3322" i="1"/>
  <c r="T3322" i="1" s="1"/>
  <c r="V3323" i="1"/>
  <c r="T3323" i="1" s="1"/>
  <c r="V3324" i="1"/>
  <c r="T3324" i="1" s="1"/>
  <c r="V3325" i="1"/>
  <c r="T3325" i="1" s="1"/>
  <c r="V3326" i="1"/>
  <c r="T3326" i="1" s="1"/>
  <c r="V3327" i="1"/>
  <c r="T3327" i="1" s="1"/>
  <c r="V3328" i="1"/>
  <c r="T3328" i="1" s="1"/>
  <c r="V3329" i="1"/>
  <c r="T3329" i="1" s="1"/>
  <c r="V3330" i="1"/>
  <c r="T3330" i="1" s="1"/>
  <c r="V3331" i="1"/>
  <c r="T3331" i="1" s="1"/>
  <c r="V3332" i="1"/>
  <c r="T3332" i="1" s="1"/>
  <c r="V3333" i="1"/>
  <c r="T3333" i="1" s="1"/>
  <c r="V3334" i="1"/>
  <c r="T3334" i="1" s="1"/>
  <c r="V3335" i="1"/>
  <c r="T3335" i="1" s="1"/>
  <c r="V3336" i="1"/>
  <c r="T3336" i="1" s="1"/>
  <c r="V3337" i="1"/>
  <c r="T3337" i="1" s="1"/>
  <c r="V3338" i="1"/>
  <c r="T3338" i="1" s="1"/>
  <c r="V3339" i="1"/>
  <c r="T3339" i="1" s="1"/>
  <c r="V3340" i="1"/>
  <c r="T3340" i="1" s="1"/>
  <c r="V3341" i="1"/>
  <c r="T3341" i="1" s="1"/>
  <c r="V3342" i="1"/>
  <c r="T3342" i="1" s="1"/>
  <c r="V3343" i="1"/>
  <c r="T3343" i="1" s="1"/>
  <c r="V3344" i="1"/>
  <c r="T3344" i="1" s="1"/>
  <c r="V3345" i="1"/>
  <c r="T3345" i="1" s="1"/>
  <c r="V3346" i="1"/>
  <c r="T3346" i="1" s="1"/>
  <c r="V3347" i="1"/>
  <c r="T3347" i="1" s="1"/>
  <c r="V3348" i="1"/>
  <c r="T3348" i="1" s="1"/>
  <c r="V3349" i="1"/>
  <c r="T3349" i="1" s="1"/>
  <c r="V3350" i="1"/>
  <c r="T3350" i="1" s="1"/>
  <c r="V3351" i="1"/>
  <c r="T3351" i="1" s="1"/>
  <c r="V3352" i="1"/>
  <c r="T3352" i="1" s="1"/>
  <c r="V3353" i="1"/>
  <c r="T3353" i="1" s="1"/>
  <c r="V3354" i="1"/>
  <c r="T3354" i="1" s="1"/>
  <c r="V3355" i="1"/>
  <c r="T3355" i="1" s="1"/>
  <c r="V3356" i="1"/>
  <c r="T3356" i="1" s="1"/>
  <c r="V3357" i="1"/>
  <c r="T3357" i="1" s="1"/>
  <c r="V3358" i="1"/>
  <c r="T3358" i="1" s="1"/>
  <c r="V3359" i="1"/>
  <c r="T3359" i="1" s="1"/>
  <c r="V3360" i="1"/>
  <c r="T3360" i="1" s="1"/>
  <c r="V3361" i="1"/>
  <c r="T3361" i="1" s="1"/>
  <c r="V3362" i="1"/>
  <c r="T3362" i="1" s="1"/>
  <c r="V3363" i="1"/>
  <c r="T3363" i="1" s="1"/>
  <c r="V3364" i="1"/>
  <c r="T3364" i="1" s="1"/>
  <c r="V3365" i="1"/>
  <c r="T3365" i="1" s="1"/>
  <c r="V3366" i="1"/>
  <c r="T3366" i="1" s="1"/>
  <c r="V3367" i="1"/>
  <c r="T3367" i="1" s="1"/>
  <c r="V3368" i="1"/>
  <c r="T3368" i="1" s="1"/>
  <c r="V3369" i="1"/>
  <c r="T3369" i="1" s="1"/>
  <c r="V3370" i="1"/>
  <c r="T3370" i="1" s="1"/>
  <c r="V3371" i="1"/>
  <c r="T3371" i="1" s="1"/>
  <c r="V3372" i="1"/>
  <c r="T3372" i="1" s="1"/>
  <c r="V3373" i="1"/>
  <c r="T3373" i="1" s="1"/>
  <c r="V3374" i="1"/>
  <c r="T3374" i="1" s="1"/>
  <c r="V3375" i="1"/>
  <c r="T3375" i="1" s="1"/>
  <c r="V3376" i="1"/>
  <c r="T3376" i="1" s="1"/>
  <c r="V3377" i="1"/>
  <c r="T3377" i="1" s="1"/>
  <c r="V3378" i="1"/>
  <c r="T3378" i="1" s="1"/>
  <c r="V3379" i="1"/>
  <c r="T3379" i="1" s="1"/>
  <c r="V3380" i="1"/>
  <c r="T3380" i="1" s="1"/>
  <c r="V3381" i="1"/>
  <c r="T3381" i="1" s="1"/>
  <c r="V3382" i="1"/>
  <c r="T3382" i="1" s="1"/>
  <c r="V3383" i="1"/>
  <c r="T3383" i="1" s="1"/>
  <c r="V3384" i="1"/>
  <c r="T3384" i="1" s="1"/>
  <c r="V3385" i="1"/>
  <c r="T3385" i="1" s="1"/>
  <c r="V3386" i="1"/>
  <c r="T3386" i="1" s="1"/>
  <c r="V3387" i="1"/>
  <c r="T3387" i="1" s="1"/>
  <c r="V3388" i="1"/>
  <c r="T3388" i="1" s="1"/>
  <c r="V3389" i="1"/>
  <c r="T3389" i="1" s="1"/>
  <c r="V3390" i="1"/>
  <c r="T3390" i="1" s="1"/>
  <c r="V3391" i="1"/>
  <c r="T3391" i="1" s="1"/>
  <c r="V3392" i="1"/>
  <c r="T3392" i="1" s="1"/>
  <c r="V3393" i="1"/>
  <c r="T3393" i="1" s="1"/>
  <c r="V3394" i="1"/>
  <c r="T3394" i="1" s="1"/>
  <c r="V3395" i="1"/>
  <c r="T3395" i="1" s="1"/>
  <c r="V3396" i="1"/>
  <c r="T3396" i="1" s="1"/>
  <c r="V3397" i="1"/>
  <c r="T3397" i="1" s="1"/>
  <c r="V3398" i="1"/>
  <c r="T3398" i="1" s="1"/>
  <c r="V3399" i="1"/>
  <c r="T3399" i="1" s="1"/>
  <c r="V3400" i="1"/>
  <c r="T3400" i="1" s="1"/>
  <c r="V3401" i="1"/>
  <c r="T3401" i="1" s="1"/>
  <c r="V3402" i="1"/>
  <c r="T3402" i="1" s="1"/>
  <c r="V3403" i="1"/>
  <c r="T3403" i="1" s="1"/>
  <c r="V3404" i="1"/>
  <c r="T3404" i="1" s="1"/>
  <c r="V3405" i="1"/>
  <c r="T3405" i="1" s="1"/>
  <c r="V3406" i="1"/>
  <c r="T3406" i="1" s="1"/>
  <c r="V3407" i="1"/>
  <c r="T3407" i="1" s="1"/>
  <c r="V3408" i="1"/>
  <c r="T3408" i="1" s="1"/>
  <c r="V3409" i="1"/>
  <c r="T3409" i="1" s="1"/>
  <c r="V3410" i="1"/>
  <c r="T3410" i="1" s="1"/>
  <c r="V3411" i="1"/>
  <c r="T3411" i="1" s="1"/>
  <c r="V3412" i="1"/>
  <c r="T3412" i="1" s="1"/>
  <c r="V3413" i="1"/>
  <c r="T3413" i="1" s="1"/>
  <c r="V3414" i="1"/>
  <c r="T3414" i="1" s="1"/>
  <c r="V3415" i="1"/>
  <c r="T3415" i="1" s="1"/>
  <c r="V3416" i="1"/>
  <c r="T3416" i="1" s="1"/>
  <c r="V3417" i="1"/>
  <c r="T3417" i="1" s="1"/>
  <c r="V3418" i="1"/>
  <c r="T3418" i="1" s="1"/>
  <c r="V3419" i="1"/>
  <c r="T3419" i="1" s="1"/>
  <c r="V3420" i="1"/>
  <c r="T3420" i="1" s="1"/>
  <c r="V3421" i="1"/>
  <c r="T3421" i="1" s="1"/>
  <c r="V3422" i="1"/>
  <c r="T3422" i="1" s="1"/>
  <c r="V3423" i="1"/>
  <c r="T3423" i="1" s="1"/>
  <c r="V3424" i="1"/>
  <c r="T3424" i="1" s="1"/>
  <c r="V3425" i="1"/>
  <c r="T3425" i="1" s="1"/>
  <c r="V3426" i="1"/>
  <c r="T3426" i="1" s="1"/>
  <c r="V3427" i="1"/>
  <c r="T3427" i="1" s="1"/>
  <c r="V3428" i="1"/>
  <c r="T3428" i="1" s="1"/>
  <c r="V3429" i="1"/>
  <c r="T3429" i="1" s="1"/>
  <c r="V3430" i="1"/>
  <c r="T3430" i="1" s="1"/>
  <c r="V3431" i="1"/>
  <c r="T3431" i="1" s="1"/>
  <c r="V3432" i="1"/>
  <c r="T3432" i="1" s="1"/>
  <c r="V3433" i="1"/>
  <c r="T3433" i="1" s="1"/>
  <c r="V3434" i="1"/>
  <c r="T3434" i="1" s="1"/>
  <c r="V3435" i="1"/>
  <c r="T3435" i="1" s="1"/>
  <c r="V3436" i="1"/>
  <c r="T3436" i="1" s="1"/>
  <c r="V3437" i="1"/>
  <c r="T3437" i="1" s="1"/>
  <c r="V3438" i="1"/>
  <c r="T3438" i="1" s="1"/>
  <c r="V3439" i="1"/>
  <c r="T3439" i="1" s="1"/>
  <c r="V3440" i="1"/>
  <c r="T3440" i="1" s="1"/>
  <c r="V3441" i="1"/>
  <c r="T3441" i="1" s="1"/>
  <c r="V3442" i="1"/>
  <c r="T3442" i="1" s="1"/>
  <c r="V3443" i="1"/>
  <c r="T3443" i="1" s="1"/>
  <c r="V3444" i="1"/>
  <c r="T3444" i="1" s="1"/>
  <c r="V3445" i="1"/>
  <c r="T3445" i="1" s="1"/>
  <c r="V3446" i="1"/>
  <c r="T3446" i="1" s="1"/>
  <c r="V3447" i="1"/>
  <c r="T3447" i="1" s="1"/>
  <c r="V3448" i="1"/>
  <c r="T3448" i="1" s="1"/>
  <c r="V3449" i="1"/>
  <c r="T3449" i="1" s="1"/>
  <c r="V3450" i="1"/>
  <c r="T3450" i="1" s="1"/>
  <c r="V3451" i="1"/>
  <c r="T3451" i="1" s="1"/>
  <c r="V3452" i="1"/>
  <c r="T3452" i="1" s="1"/>
  <c r="V3453" i="1"/>
  <c r="T3453" i="1" s="1"/>
  <c r="V3454" i="1"/>
  <c r="T3454" i="1" s="1"/>
  <c r="V3455" i="1"/>
  <c r="T3455" i="1" s="1"/>
  <c r="V3456" i="1"/>
  <c r="T3456" i="1" s="1"/>
  <c r="V3457" i="1"/>
  <c r="T3457" i="1" s="1"/>
  <c r="V3458" i="1"/>
  <c r="T3458" i="1" s="1"/>
  <c r="V3459" i="1"/>
  <c r="T3459" i="1" s="1"/>
  <c r="V3460" i="1"/>
  <c r="T3460" i="1" s="1"/>
  <c r="V3461" i="1"/>
  <c r="T3461" i="1" s="1"/>
  <c r="V3462" i="1"/>
  <c r="T3462" i="1" s="1"/>
  <c r="V3463" i="1"/>
  <c r="T3463" i="1" s="1"/>
  <c r="V3464" i="1"/>
  <c r="T3464" i="1" s="1"/>
  <c r="V3465" i="1"/>
  <c r="T3465" i="1" s="1"/>
  <c r="V3466" i="1"/>
  <c r="T3466" i="1" s="1"/>
  <c r="V3467" i="1"/>
  <c r="T3467" i="1" s="1"/>
  <c r="V3468" i="1"/>
  <c r="T3468" i="1" s="1"/>
  <c r="V3469" i="1"/>
  <c r="T3469" i="1" s="1"/>
  <c r="V3470" i="1"/>
  <c r="T3470" i="1" s="1"/>
  <c r="V3471" i="1"/>
  <c r="T3471" i="1" s="1"/>
  <c r="V3472" i="1"/>
  <c r="T3472" i="1" s="1"/>
  <c r="V3473" i="1"/>
  <c r="T3473" i="1" s="1"/>
  <c r="V3474" i="1"/>
  <c r="T3474" i="1" s="1"/>
  <c r="V3475" i="1"/>
  <c r="T3475" i="1" s="1"/>
  <c r="V3476" i="1"/>
  <c r="T3476" i="1" s="1"/>
  <c r="V3477" i="1"/>
  <c r="T3477" i="1" s="1"/>
  <c r="V3478" i="1"/>
  <c r="T3478" i="1" s="1"/>
  <c r="V3479" i="1"/>
  <c r="T3479" i="1" s="1"/>
  <c r="V3480" i="1"/>
  <c r="T3480" i="1" s="1"/>
  <c r="V3481" i="1"/>
  <c r="T3481" i="1" s="1"/>
  <c r="V3482" i="1"/>
  <c r="T3482" i="1" s="1"/>
  <c r="V3483" i="1"/>
  <c r="T3483" i="1" s="1"/>
  <c r="V3484" i="1"/>
  <c r="T3484" i="1" s="1"/>
  <c r="V3485" i="1"/>
  <c r="T3485" i="1" s="1"/>
  <c r="V3486" i="1"/>
  <c r="T3486" i="1" s="1"/>
  <c r="V3487" i="1"/>
  <c r="T3487" i="1" s="1"/>
  <c r="V3488" i="1"/>
  <c r="T3488" i="1" s="1"/>
  <c r="V3489" i="1"/>
  <c r="T3489" i="1" s="1"/>
  <c r="V3490" i="1"/>
  <c r="T3490" i="1" s="1"/>
  <c r="V3491" i="1"/>
  <c r="T3491" i="1" s="1"/>
  <c r="V3492" i="1"/>
  <c r="T3492" i="1" s="1"/>
  <c r="V3493" i="1"/>
  <c r="T3493" i="1" s="1"/>
  <c r="V3494" i="1"/>
  <c r="T3494" i="1" s="1"/>
  <c r="V3495" i="1"/>
  <c r="T3495" i="1" s="1"/>
  <c r="V3496" i="1"/>
  <c r="T3496" i="1" s="1"/>
  <c r="V3497" i="1"/>
  <c r="T3497" i="1" s="1"/>
  <c r="V3498" i="1"/>
  <c r="T3498" i="1" s="1"/>
  <c r="V3499" i="1"/>
  <c r="T3499" i="1" s="1"/>
  <c r="V3500" i="1"/>
  <c r="T3500" i="1" s="1"/>
  <c r="V3501" i="1"/>
  <c r="T3501" i="1" s="1"/>
  <c r="V3502" i="1"/>
  <c r="T3502" i="1" s="1"/>
  <c r="V3503" i="1"/>
  <c r="T3503" i="1" s="1"/>
  <c r="V3504" i="1"/>
  <c r="T3504" i="1" s="1"/>
  <c r="V3505" i="1"/>
  <c r="T3505" i="1" s="1"/>
  <c r="V3506" i="1"/>
  <c r="T3506" i="1" s="1"/>
  <c r="V3507" i="1"/>
  <c r="T3507" i="1" s="1"/>
  <c r="V3508" i="1"/>
  <c r="T3508" i="1" s="1"/>
  <c r="V3509" i="1"/>
  <c r="T3509" i="1" s="1"/>
  <c r="V3510" i="1"/>
  <c r="T3510" i="1" s="1"/>
  <c r="V3511" i="1"/>
  <c r="T3511" i="1" s="1"/>
  <c r="V3512" i="1"/>
  <c r="T3512" i="1" s="1"/>
  <c r="V3513" i="1"/>
  <c r="T3513" i="1" s="1"/>
  <c r="V3514" i="1"/>
  <c r="T3514" i="1" s="1"/>
  <c r="V3515" i="1"/>
  <c r="T3515" i="1" s="1"/>
  <c r="V3516" i="1"/>
  <c r="T3516" i="1" s="1"/>
  <c r="V3517" i="1"/>
  <c r="T3517" i="1" s="1"/>
  <c r="V3518" i="1"/>
  <c r="T3518" i="1" s="1"/>
  <c r="V3519" i="1"/>
  <c r="T3519" i="1" s="1"/>
  <c r="V3520" i="1"/>
  <c r="T3520" i="1" s="1"/>
  <c r="V3521" i="1"/>
  <c r="T3521" i="1" s="1"/>
  <c r="V3522" i="1"/>
  <c r="T3522" i="1" s="1"/>
  <c r="V3523" i="1"/>
  <c r="T3523" i="1" s="1"/>
  <c r="V3524" i="1"/>
  <c r="T3524" i="1" s="1"/>
  <c r="V3525" i="1"/>
  <c r="T3525" i="1" s="1"/>
  <c r="V3526" i="1"/>
  <c r="T3526" i="1" s="1"/>
  <c r="V3527" i="1"/>
  <c r="T3527" i="1" s="1"/>
  <c r="V3528" i="1"/>
  <c r="T3528" i="1" s="1"/>
  <c r="V3529" i="1"/>
  <c r="T3529" i="1" s="1"/>
  <c r="V3530" i="1"/>
  <c r="T3530" i="1" s="1"/>
  <c r="V3531" i="1"/>
  <c r="T3531" i="1" s="1"/>
  <c r="V3532" i="1"/>
  <c r="T3532" i="1" s="1"/>
  <c r="V3533" i="1"/>
  <c r="T3533" i="1" s="1"/>
  <c r="V3534" i="1"/>
  <c r="T3534" i="1" s="1"/>
  <c r="V3535" i="1"/>
  <c r="T3535" i="1" s="1"/>
  <c r="V3536" i="1"/>
  <c r="T3536" i="1" s="1"/>
  <c r="V3537" i="1"/>
  <c r="T3537" i="1" s="1"/>
  <c r="V3538" i="1"/>
  <c r="T3538" i="1" s="1"/>
  <c r="V3539" i="1"/>
  <c r="T3539" i="1" s="1"/>
  <c r="V3540" i="1"/>
  <c r="T3540" i="1" s="1"/>
  <c r="V3541" i="1"/>
  <c r="T3541" i="1" s="1"/>
  <c r="V3542" i="1"/>
  <c r="T3542" i="1" s="1"/>
  <c r="V3543" i="1"/>
  <c r="T3543" i="1" s="1"/>
  <c r="V3544" i="1"/>
  <c r="T3544" i="1" s="1"/>
  <c r="V3545" i="1"/>
  <c r="T3545" i="1" s="1"/>
  <c r="V3546" i="1"/>
  <c r="T3546" i="1" s="1"/>
  <c r="V3547" i="1"/>
  <c r="T3547" i="1" s="1"/>
  <c r="V3548" i="1"/>
  <c r="T3548" i="1" s="1"/>
  <c r="V3549" i="1"/>
  <c r="T3549" i="1" s="1"/>
  <c r="V3550" i="1"/>
  <c r="T3550" i="1" s="1"/>
  <c r="V3551" i="1"/>
  <c r="T3551" i="1" s="1"/>
  <c r="V3552" i="1"/>
  <c r="T3552" i="1" s="1"/>
  <c r="V3553" i="1"/>
  <c r="T3553" i="1" s="1"/>
  <c r="V3554" i="1"/>
  <c r="T3554" i="1" s="1"/>
  <c r="V3555" i="1"/>
  <c r="T3555" i="1" s="1"/>
  <c r="V3556" i="1"/>
  <c r="T3556" i="1" s="1"/>
  <c r="V3557" i="1"/>
  <c r="T3557" i="1" s="1"/>
  <c r="V3558" i="1"/>
  <c r="T3558" i="1" s="1"/>
  <c r="V3559" i="1"/>
  <c r="T3559" i="1" s="1"/>
  <c r="V3560" i="1"/>
  <c r="T3560" i="1" s="1"/>
  <c r="V3561" i="1"/>
  <c r="T3561" i="1" s="1"/>
  <c r="V3562" i="1"/>
  <c r="T3562" i="1" s="1"/>
  <c r="V3563" i="1"/>
  <c r="T3563" i="1" s="1"/>
  <c r="V3564" i="1"/>
  <c r="T3564" i="1" s="1"/>
  <c r="V3565" i="1"/>
  <c r="T3565" i="1" s="1"/>
  <c r="V3566" i="1"/>
  <c r="T3566" i="1" s="1"/>
  <c r="V3567" i="1"/>
  <c r="T3567" i="1" s="1"/>
  <c r="V3568" i="1"/>
  <c r="T3568" i="1" s="1"/>
  <c r="V3569" i="1"/>
  <c r="T3569" i="1" s="1"/>
  <c r="V3570" i="1"/>
  <c r="T3570" i="1" s="1"/>
  <c r="V3571" i="1"/>
  <c r="T3571" i="1" s="1"/>
  <c r="V3572" i="1"/>
  <c r="T3572" i="1" s="1"/>
  <c r="V3573" i="1"/>
  <c r="T3573" i="1" s="1"/>
  <c r="V3574" i="1"/>
  <c r="T3574" i="1" s="1"/>
  <c r="V3575" i="1"/>
  <c r="T3575" i="1" s="1"/>
  <c r="V3576" i="1"/>
  <c r="T3576" i="1" s="1"/>
  <c r="V3577" i="1"/>
  <c r="T3577" i="1" s="1"/>
  <c r="V3578" i="1"/>
  <c r="T3578" i="1" s="1"/>
  <c r="V3579" i="1"/>
  <c r="T3579" i="1" s="1"/>
  <c r="V3580" i="1"/>
  <c r="T3580" i="1" s="1"/>
  <c r="V3581" i="1"/>
  <c r="T3581" i="1" s="1"/>
  <c r="V3582" i="1"/>
  <c r="T3582" i="1" s="1"/>
  <c r="V3583" i="1"/>
  <c r="T3583" i="1" s="1"/>
  <c r="V3584" i="1"/>
  <c r="T3584" i="1" s="1"/>
  <c r="V3585" i="1"/>
  <c r="T3585" i="1" s="1"/>
  <c r="V3586" i="1"/>
  <c r="T3586" i="1" s="1"/>
  <c r="V3587" i="1"/>
  <c r="T3587" i="1" s="1"/>
  <c r="V3588" i="1"/>
  <c r="T3588" i="1" s="1"/>
  <c r="V3589" i="1"/>
  <c r="T3589" i="1" s="1"/>
  <c r="V3590" i="1"/>
  <c r="T3590" i="1" s="1"/>
  <c r="V3591" i="1"/>
  <c r="T3591" i="1" s="1"/>
  <c r="V3592" i="1"/>
  <c r="T3592" i="1" s="1"/>
  <c r="V3593" i="1"/>
  <c r="T3593" i="1" s="1"/>
  <c r="V3594" i="1"/>
  <c r="T3594" i="1" s="1"/>
  <c r="V3595" i="1"/>
  <c r="T3595" i="1" s="1"/>
  <c r="V3596" i="1"/>
  <c r="T3596" i="1" s="1"/>
  <c r="V3597" i="1"/>
  <c r="T3597" i="1" s="1"/>
  <c r="V3598" i="1"/>
  <c r="T3598" i="1" s="1"/>
  <c r="V3599" i="1"/>
  <c r="T3599" i="1" s="1"/>
  <c r="V3600" i="1"/>
  <c r="T3600" i="1" s="1"/>
  <c r="V3601" i="1"/>
  <c r="T3601" i="1" s="1"/>
  <c r="V3602" i="1"/>
  <c r="T3602" i="1" s="1"/>
  <c r="V3603" i="1"/>
  <c r="T3603" i="1" s="1"/>
  <c r="V3604" i="1"/>
  <c r="T3604" i="1" s="1"/>
  <c r="V3605" i="1"/>
  <c r="T3605" i="1" s="1"/>
  <c r="V3606" i="1"/>
  <c r="T3606" i="1" s="1"/>
  <c r="V3607" i="1"/>
  <c r="T3607" i="1" s="1"/>
  <c r="V3608" i="1"/>
  <c r="T3608" i="1" s="1"/>
  <c r="V3609" i="1"/>
  <c r="T3609" i="1" s="1"/>
  <c r="V3610" i="1"/>
  <c r="T3610" i="1" s="1"/>
  <c r="V3611" i="1"/>
  <c r="T3611" i="1" s="1"/>
  <c r="V3612" i="1"/>
  <c r="T3612" i="1" s="1"/>
  <c r="V3613" i="1"/>
  <c r="T3613" i="1" s="1"/>
  <c r="V3614" i="1"/>
  <c r="T3614" i="1" s="1"/>
  <c r="V3615" i="1"/>
  <c r="T3615" i="1" s="1"/>
  <c r="V3616" i="1"/>
  <c r="T3616" i="1" s="1"/>
  <c r="V3617" i="1"/>
  <c r="T3617" i="1" s="1"/>
  <c r="V3618" i="1"/>
  <c r="T3618" i="1" s="1"/>
  <c r="V3619" i="1"/>
  <c r="T3619" i="1" s="1"/>
  <c r="V3620" i="1"/>
  <c r="T3620" i="1" s="1"/>
  <c r="V3621" i="1"/>
  <c r="T3621" i="1" s="1"/>
  <c r="V3622" i="1"/>
  <c r="T3622" i="1" s="1"/>
  <c r="V3623" i="1"/>
  <c r="T3623" i="1" s="1"/>
  <c r="V3624" i="1"/>
  <c r="T3624" i="1" s="1"/>
  <c r="V3625" i="1"/>
  <c r="T3625" i="1" s="1"/>
  <c r="V3626" i="1"/>
  <c r="T3626" i="1" s="1"/>
  <c r="V3627" i="1"/>
  <c r="T3627" i="1" s="1"/>
  <c r="V3628" i="1"/>
  <c r="T3628" i="1" s="1"/>
  <c r="V3629" i="1"/>
  <c r="T3629" i="1" s="1"/>
  <c r="V3630" i="1"/>
  <c r="T3630" i="1" s="1"/>
  <c r="V3631" i="1"/>
  <c r="T3631" i="1" s="1"/>
  <c r="V3632" i="1"/>
  <c r="T3632" i="1" s="1"/>
  <c r="V3633" i="1"/>
  <c r="T3633" i="1" s="1"/>
  <c r="V3634" i="1"/>
  <c r="T3634" i="1" s="1"/>
  <c r="V3635" i="1"/>
  <c r="T3635" i="1" s="1"/>
  <c r="V3636" i="1"/>
  <c r="T3636" i="1" s="1"/>
  <c r="V3637" i="1"/>
  <c r="T3637" i="1" s="1"/>
  <c r="V3638" i="1"/>
  <c r="T3638" i="1" s="1"/>
  <c r="V3639" i="1"/>
  <c r="T3639" i="1" s="1"/>
  <c r="V3640" i="1"/>
  <c r="T3640" i="1" s="1"/>
  <c r="V3641" i="1"/>
  <c r="T3641" i="1" s="1"/>
  <c r="V3642" i="1"/>
  <c r="T3642" i="1" s="1"/>
  <c r="V3643" i="1"/>
  <c r="T3643" i="1" s="1"/>
  <c r="V3644" i="1"/>
  <c r="T3644" i="1" s="1"/>
  <c r="V3645" i="1"/>
  <c r="T3645" i="1" s="1"/>
  <c r="V3646" i="1"/>
  <c r="T3646" i="1" s="1"/>
  <c r="V3647" i="1"/>
  <c r="T3647" i="1" s="1"/>
  <c r="V3648" i="1"/>
  <c r="T3648" i="1" s="1"/>
  <c r="V3649" i="1"/>
  <c r="T3649" i="1" s="1"/>
  <c r="V3650" i="1"/>
  <c r="T3650" i="1" s="1"/>
  <c r="V3651" i="1"/>
  <c r="T3651" i="1" s="1"/>
  <c r="V3652" i="1"/>
  <c r="T3652" i="1" s="1"/>
  <c r="V3653" i="1"/>
  <c r="T3653" i="1" s="1"/>
  <c r="V3654" i="1"/>
  <c r="T3654" i="1" s="1"/>
  <c r="V3655" i="1"/>
  <c r="T3655" i="1" s="1"/>
  <c r="V3656" i="1"/>
  <c r="T3656" i="1" s="1"/>
  <c r="V3657" i="1"/>
  <c r="T3657" i="1" s="1"/>
  <c r="V3658" i="1"/>
  <c r="T3658" i="1" s="1"/>
  <c r="V3659" i="1"/>
  <c r="T3659" i="1" s="1"/>
  <c r="V3660" i="1"/>
  <c r="T3660" i="1" s="1"/>
  <c r="V3661" i="1"/>
  <c r="T3661" i="1" s="1"/>
  <c r="V3662" i="1"/>
  <c r="T3662" i="1" s="1"/>
  <c r="V3663" i="1"/>
  <c r="T3663" i="1" s="1"/>
  <c r="V3664" i="1"/>
  <c r="T3664" i="1" s="1"/>
  <c r="V3665" i="1"/>
  <c r="T3665" i="1" s="1"/>
  <c r="V3666" i="1"/>
  <c r="T3666" i="1" s="1"/>
  <c r="V3667" i="1"/>
  <c r="T3667" i="1" s="1"/>
  <c r="V3668" i="1"/>
  <c r="T3668" i="1" s="1"/>
  <c r="V3669" i="1"/>
  <c r="T3669" i="1" s="1"/>
  <c r="V3670" i="1"/>
  <c r="T3670" i="1" s="1"/>
  <c r="V3671" i="1"/>
  <c r="T3671" i="1" s="1"/>
  <c r="V3672" i="1"/>
  <c r="T3672" i="1" s="1"/>
  <c r="V3673" i="1"/>
  <c r="T3673" i="1" s="1"/>
  <c r="V3674" i="1"/>
  <c r="T3674" i="1" s="1"/>
  <c r="V3675" i="1"/>
  <c r="T3675" i="1" s="1"/>
  <c r="V3676" i="1"/>
  <c r="T3676" i="1" s="1"/>
  <c r="V3677" i="1"/>
  <c r="T3677" i="1" s="1"/>
  <c r="V3678" i="1"/>
  <c r="T3678" i="1" s="1"/>
  <c r="V3679" i="1"/>
  <c r="T3679" i="1" s="1"/>
  <c r="V3680" i="1"/>
  <c r="T3680" i="1" s="1"/>
  <c r="V3681" i="1"/>
  <c r="T3681" i="1" s="1"/>
  <c r="V3682" i="1"/>
  <c r="T3682" i="1" s="1"/>
  <c r="V3683" i="1"/>
  <c r="T3683" i="1" s="1"/>
  <c r="V3684" i="1"/>
  <c r="T3684" i="1" s="1"/>
  <c r="V3685" i="1"/>
  <c r="T3685" i="1" s="1"/>
  <c r="V3686" i="1"/>
  <c r="T3686" i="1" s="1"/>
  <c r="V3687" i="1"/>
  <c r="T3687" i="1" s="1"/>
  <c r="V3688" i="1"/>
  <c r="T3688" i="1" s="1"/>
  <c r="V3689" i="1"/>
  <c r="T3689" i="1" s="1"/>
  <c r="V3690" i="1"/>
  <c r="T3690" i="1" s="1"/>
  <c r="V3691" i="1"/>
  <c r="T3691" i="1" s="1"/>
  <c r="V3692" i="1"/>
  <c r="T3692" i="1" s="1"/>
  <c r="V3693" i="1"/>
  <c r="T3693" i="1" s="1"/>
  <c r="V3694" i="1"/>
  <c r="T3694" i="1" s="1"/>
  <c r="V3695" i="1"/>
  <c r="T3695" i="1" s="1"/>
  <c r="V3696" i="1"/>
  <c r="T3696" i="1" s="1"/>
  <c r="V3697" i="1"/>
  <c r="T3697" i="1" s="1"/>
  <c r="V3698" i="1"/>
  <c r="T3698" i="1" s="1"/>
  <c r="V3699" i="1"/>
  <c r="T3699" i="1" s="1"/>
  <c r="V3700" i="1"/>
  <c r="T3700" i="1" s="1"/>
  <c r="V3701" i="1"/>
  <c r="T3701" i="1" s="1"/>
  <c r="V3702" i="1"/>
  <c r="T3702" i="1" s="1"/>
  <c r="V3703" i="1"/>
  <c r="T3703" i="1" s="1"/>
  <c r="V3704" i="1"/>
  <c r="T3704" i="1" s="1"/>
  <c r="V3705" i="1"/>
  <c r="T3705" i="1" s="1"/>
  <c r="V3706" i="1"/>
  <c r="T3706" i="1" s="1"/>
  <c r="V3707" i="1"/>
  <c r="T3707" i="1" s="1"/>
  <c r="V3708" i="1"/>
  <c r="T3708" i="1" s="1"/>
  <c r="V3709" i="1"/>
  <c r="T3709" i="1" s="1"/>
  <c r="V3710" i="1"/>
  <c r="T3710" i="1" s="1"/>
  <c r="V3711" i="1"/>
  <c r="T3711" i="1" s="1"/>
  <c r="V3712" i="1"/>
  <c r="T3712" i="1" s="1"/>
  <c r="V3713" i="1"/>
  <c r="T3713" i="1" s="1"/>
  <c r="V3714" i="1"/>
  <c r="T3714" i="1" s="1"/>
  <c r="V3715" i="1"/>
  <c r="T3715" i="1" s="1"/>
  <c r="V3716" i="1"/>
  <c r="T3716" i="1" s="1"/>
  <c r="V3717" i="1"/>
  <c r="T3717" i="1" s="1"/>
  <c r="V3718" i="1"/>
  <c r="T3718" i="1" s="1"/>
  <c r="V3719" i="1"/>
  <c r="T3719" i="1" s="1"/>
  <c r="V3720" i="1"/>
  <c r="T3720" i="1" s="1"/>
  <c r="V3721" i="1"/>
  <c r="T3721" i="1" s="1"/>
  <c r="V3722" i="1"/>
  <c r="T3722" i="1" s="1"/>
  <c r="V3723" i="1"/>
  <c r="T3723" i="1" s="1"/>
  <c r="V3724" i="1"/>
  <c r="T3724" i="1" s="1"/>
  <c r="V3725" i="1"/>
  <c r="T3725" i="1" s="1"/>
  <c r="V3726" i="1"/>
  <c r="T3726" i="1" s="1"/>
  <c r="V3727" i="1"/>
  <c r="T3727" i="1" s="1"/>
  <c r="V3728" i="1"/>
  <c r="T3728" i="1" s="1"/>
  <c r="V3729" i="1"/>
  <c r="T3729" i="1" s="1"/>
  <c r="V3730" i="1"/>
  <c r="T3730" i="1" s="1"/>
  <c r="V3731" i="1"/>
  <c r="T3731" i="1" s="1"/>
  <c r="V3732" i="1"/>
  <c r="T3732" i="1" s="1"/>
  <c r="V3733" i="1"/>
  <c r="T3733" i="1" s="1"/>
  <c r="V3734" i="1"/>
  <c r="T3734" i="1" s="1"/>
  <c r="V3735" i="1"/>
  <c r="T3735" i="1" s="1"/>
  <c r="V3736" i="1"/>
  <c r="T3736" i="1" s="1"/>
  <c r="V3737" i="1"/>
  <c r="T3737" i="1" s="1"/>
  <c r="V3738" i="1"/>
  <c r="T3738" i="1" s="1"/>
  <c r="V3739" i="1"/>
  <c r="T3739" i="1" s="1"/>
  <c r="V3740" i="1"/>
  <c r="T3740" i="1" s="1"/>
  <c r="V3741" i="1"/>
  <c r="T3741" i="1" s="1"/>
  <c r="V3742" i="1"/>
  <c r="T3742" i="1" s="1"/>
  <c r="V3743" i="1"/>
  <c r="T3743" i="1" s="1"/>
  <c r="V3744" i="1"/>
  <c r="T3744" i="1" s="1"/>
  <c r="V3745" i="1"/>
  <c r="T3745" i="1" s="1"/>
  <c r="V3746" i="1"/>
  <c r="T3746" i="1" s="1"/>
  <c r="V3747" i="1"/>
  <c r="T3747" i="1" s="1"/>
  <c r="V3748" i="1"/>
  <c r="T3748" i="1" s="1"/>
  <c r="V3749" i="1"/>
  <c r="T3749" i="1" s="1"/>
  <c r="V3750" i="1"/>
  <c r="T3750" i="1" s="1"/>
  <c r="V3751" i="1"/>
  <c r="T3751" i="1" s="1"/>
  <c r="V3752" i="1"/>
  <c r="T3752" i="1" s="1"/>
  <c r="V3753" i="1"/>
  <c r="T3753" i="1" s="1"/>
  <c r="V3754" i="1"/>
  <c r="T3754" i="1" s="1"/>
  <c r="V3755" i="1"/>
  <c r="T3755" i="1" s="1"/>
  <c r="V3756" i="1"/>
  <c r="T3756" i="1" s="1"/>
  <c r="V3757" i="1"/>
  <c r="T3757" i="1" s="1"/>
  <c r="V3758" i="1"/>
  <c r="T3758" i="1" s="1"/>
  <c r="V3759" i="1"/>
  <c r="T3759" i="1" s="1"/>
  <c r="V3760" i="1"/>
  <c r="T3760" i="1" s="1"/>
  <c r="V3761" i="1"/>
  <c r="T3761" i="1" s="1"/>
  <c r="V3762" i="1"/>
  <c r="T3762" i="1" s="1"/>
  <c r="V3763" i="1"/>
  <c r="T3763" i="1" s="1"/>
  <c r="V3764" i="1"/>
  <c r="T3764" i="1" s="1"/>
  <c r="V3765" i="1"/>
  <c r="T3765" i="1" s="1"/>
  <c r="V3766" i="1"/>
  <c r="T3766" i="1" s="1"/>
  <c r="V3767" i="1"/>
  <c r="T3767" i="1" s="1"/>
  <c r="V3768" i="1"/>
  <c r="T3768" i="1" s="1"/>
  <c r="V3769" i="1"/>
  <c r="T3769" i="1" s="1"/>
  <c r="V3770" i="1"/>
  <c r="T3770" i="1" s="1"/>
  <c r="V3771" i="1"/>
  <c r="T3771" i="1" s="1"/>
  <c r="V3772" i="1"/>
  <c r="T3772" i="1" s="1"/>
  <c r="V3773" i="1"/>
  <c r="T3773" i="1" s="1"/>
  <c r="V3774" i="1"/>
  <c r="T3774" i="1" s="1"/>
  <c r="V3775" i="1"/>
  <c r="T3775" i="1" s="1"/>
  <c r="V3776" i="1"/>
  <c r="T3776" i="1" s="1"/>
  <c r="V3777" i="1"/>
  <c r="T3777" i="1" s="1"/>
  <c r="V3778" i="1"/>
  <c r="T3778" i="1" s="1"/>
  <c r="V3779" i="1"/>
  <c r="T3779" i="1" s="1"/>
  <c r="V3780" i="1"/>
  <c r="T3780" i="1" s="1"/>
  <c r="V3781" i="1"/>
  <c r="T3781" i="1" s="1"/>
  <c r="V3782" i="1"/>
  <c r="T3782" i="1" s="1"/>
  <c r="V3783" i="1"/>
  <c r="T3783" i="1" s="1"/>
  <c r="V3784" i="1"/>
  <c r="T3784" i="1" s="1"/>
  <c r="V3785" i="1"/>
  <c r="T3785" i="1" s="1"/>
  <c r="V3786" i="1"/>
  <c r="T3786" i="1" s="1"/>
  <c r="V3787" i="1"/>
  <c r="T3787" i="1" s="1"/>
  <c r="V3788" i="1"/>
  <c r="T3788" i="1" s="1"/>
  <c r="V3789" i="1"/>
  <c r="T3789" i="1" s="1"/>
  <c r="V3790" i="1"/>
  <c r="T3790" i="1" s="1"/>
  <c r="V3791" i="1"/>
  <c r="T3791" i="1" s="1"/>
  <c r="V3792" i="1"/>
  <c r="T3792" i="1" s="1"/>
  <c r="V3793" i="1"/>
  <c r="T3793" i="1" s="1"/>
  <c r="V3794" i="1"/>
  <c r="T3794" i="1" s="1"/>
  <c r="V3795" i="1"/>
  <c r="T3795" i="1" s="1"/>
  <c r="V3796" i="1"/>
  <c r="T3796" i="1" s="1"/>
  <c r="V3797" i="1"/>
  <c r="T3797" i="1" s="1"/>
  <c r="V3798" i="1"/>
  <c r="T3798" i="1" s="1"/>
  <c r="V3799" i="1"/>
  <c r="T3799" i="1" s="1"/>
  <c r="V3800" i="1"/>
  <c r="T3800" i="1" s="1"/>
  <c r="V3801" i="1"/>
  <c r="T3801" i="1" s="1"/>
  <c r="V3802" i="1"/>
  <c r="T3802" i="1" s="1"/>
  <c r="V3803" i="1"/>
  <c r="T3803" i="1" s="1"/>
  <c r="V3804" i="1"/>
  <c r="T3804" i="1" s="1"/>
  <c r="V3805" i="1"/>
  <c r="T3805" i="1" s="1"/>
  <c r="V3806" i="1"/>
  <c r="T3806" i="1" s="1"/>
  <c r="V3807" i="1"/>
  <c r="T3807" i="1" s="1"/>
  <c r="V3808" i="1"/>
  <c r="T3808" i="1" s="1"/>
  <c r="V3809" i="1"/>
  <c r="T3809" i="1" s="1"/>
  <c r="V3810" i="1"/>
  <c r="T3810" i="1" s="1"/>
  <c r="V3811" i="1"/>
  <c r="T3811" i="1" s="1"/>
  <c r="V3812" i="1"/>
  <c r="T3812" i="1" s="1"/>
  <c r="V3813" i="1"/>
  <c r="T3813" i="1" s="1"/>
  <c r="V3814" i="1"/>
  <c r="T3814" i="1" s="1"/>
  <c r="V3815" i="1"/>
  <c r="T3815" i="1" s="1"/>
  <c r="V3816" i="1"/>
  <c r="T3816" i="1" s="1"/>
  <c r="V3817" i="1"/>
  <c r="T3817" i="1" s="1"/>
  <c r="V3818" i="1"/>
  <c r="T3818" i="1" s="1"/>
  <c r="V3819" i="1"/>
  <c r="T3819" i="1" s="1"/>
  <c r="V3820" i="1"/>
  <c r="T3820" i="1" s="1"/>
  <c r="V3821" i="1"/>
  <c r="T3821" i="1" s="1"/>
  <c r="V3822" i="1"/>
  <c r="T3822" i="1" s="1"/>
  <c r="V3823" i="1"/>
  <c r="T3823" i="1" s="1"/>
  <c r="V3824" i="1"/>
  <c r="T3824" i="1" s="1"/>
  <c r="V3825" i="1"/>
  <c r="T3825" i="1" s="1"/>
  <c r="V3826" i="1"/>
  <c r="T3826" i="1" s="1"/>
  <c r="V3827" i="1"/>
  <c r="T3827" i="1" s="1"/>
  <c r="V3828" i="1"/>
  <c r="T3828" i="1" s="1"/>
  <c r="V3829" i="1"/>
  <c r="T3829" i="1" s="1"/>
  <c r="V3830" i="1"/>
  <c r="T3830" i="1" s="1"/>
  <c r="V3831" i="1"/>
  <c r="T3831" i="1" s="1"/>
  <c r="V3832" i="1"/>
  <c r="T3832" i="1" s="1"/>
  <c r="V3833" i="1"/>
  <c r="T3833" i="1" s="1"/>
  <c r="V3834" i="1"/>
  <c r="T3834" i="1" s="1"/>
  <c r="V3835" i="1"/>
  <c r="T3835" i="1" s="1"/>
  <c r="V3836" i="1"/>
  <c r="T3836" i="1" s="1"/>
  <c r="V3837" i="1"/>
  <c r="T3837" i="1" s="1"/>
  <c r="V3838" i="1"/>
  <c r="T3838" i="1" s="1"/>
  <c r="V3839" i="1"/>
  <c r="T3839" i="1" s="1"/>
  <c r="V3840" i="1"/>
  <c r="T3840" i="1" s="1"/>
  <c r="V3841" i="1"/>
  <c r="T3841" i="1" s="1"/>
  <c r="V3842" i="1"/>
  <c r="T3842" i="1" s="1"/>
  <c r="V3843" i="1"/>
  <c r="T3843" i="1" s="1"/>
  <c r="V3844" i="1"/>
  <c r="T3844" i="1" s="1"/>
  <c r="V3845" i="1"/>
  <c r="T3845" i="1" s="1"/>
  <c r="V3846" i="1"/>
  <c r="T3846" i="1" s="1"/>
  <c r="V3847" i="1"/>
  <c r="T3847" i="1" s="1"/>
  <c r="V3848" i="1"/>
  <c r="T3848" i="1" s="1"/>
  <c r="V3849" i="1"/>
  <c r="T3849" i="1" s="1"/>
  <c r="V3850" i="1"/>
  <c r="T3850" i="1" s="1"/>
  <c r="V3851" i="1"/>
  <c r="T3851" i="1" s="1"/>
  <c r="V3852" i="1"/>
  <c r="T3852" i="1" s="1"/>
  <c r="V3853" i="1"/>
  <c r="T3853" i="1" s="1"/>
  <c r="V3854" i="1"/>
  <c r="T3854" i="1" s="1"/>
  <c r="V3855" i="1"/>
  <c r="T3855" i="1" s="1"/>
  <c r="V3856" i="1"/>
  <c r="T3856" i="1" s="1"/>
  <c r="V3857" i="1"/>
  <c r="T3857" i="1" s="1"/>
  <c r="V3858" i="1"/>
  <c r="T3858" i="1" s="1"/>
  <c r="V3859" i="1"/>
  <c r="T3859" i="1" s="1"/>
  <c r="V3860" i="1"/>
  <c r="T3860" i="1" s="1"/>
  <c r="V3861" i="1"/>
  <c r="T3861" i="1" s="1"/>
  <c r="V3862" i="1"/>
  <c r="T3862" i="1" s="1"/>
  <c r="V3863" i="1"/>
  <c r="T3863" i="1" s="1"/>
  <c r="V3864" i="1"/>
  <c r="T3864" i="1" s="1"/>
  <c r="V3865" i="1"/>
  <c r="T3865" i="1" s="1"/>
  <c r="V3866" i="1"/>
  <c r="T3866" i="1" s="1"/>
  <c r="V3867" i="1"/>
  <c r="T3867" i="1" s="1"/>
  <c r="V3868" i="1"/>
  <c r="T3868" i="1" s="1"/>
  <c r="V3869" i="1"/>
  <c r="T3869" i="1" s="1"/>
  <c r="V3870" i="1"/>
  <c r="T3870" i="1" s="1"/>
  <c r="V3871" i="1"/>
  <c r="T3871" i="1" s="1"/>
  <c r="V3872" i="1"/>
  <c r="T3872" i="1" s="1"/>
  <c r="V3873" i="1"/>
  <c r="T3873" i="1" s="1"/>
  <c r="V3874" i="1"/>
  <c r="T3874" i="1" s="1"/>
  <c r="V3875" i="1"/>
  <c r="T3875" i="1" s="1"/>
  <c r="V3876" i="1"/>
  <c r="T3876" i="1" s="1"/>
  <c r="V3877" i="1"/>
  <c r="T3877" i="1" s="1"/>
  <c r="V3878" i="1"/>
  <c r="T3878" i="1" s="1"/>
  <c r="V3879" i="1"/>
  <c r="T3879" i="1" s="1"/>
  <c r="V3880" i="1"/>
  <c r="T3880" i="1" s="1"/>
  <c r="V3881" i="1"/>
  <c r="T3881" i="1" s="1"/>
  <c r="V3882" i="1"/>
  <c r="T3882" i="1" s="1"/>
  <c r="V3883" i="1"/>
  <c r="T3883" i="1" s="1"/>
  <c r="V3884" i="1"/>
  <c r="T3884" i="1" s="1"/>
  <c r="V3885" i="1"/>
  <c r="T3885" i="1" s="1"/>
  <c r="V3886" i="1"/>
  <c r="T3886" i="1" s="1"/>
  <c r="V3887" i="1"/>
  <c r="T3887" i="1" s="1"/>
  <c r="V3888" i="1"/>
  <c r="T3888" i="1" s="1"/>
  <c r="V3889" i="1"/>
  <c r="T3889" i="1" s="1"/>
  <c r="V3890" i="1"/>
  <c r="T3890" i="1" s="1"/>
  <c r="V3891" i="1"/>
  <c r="T3891" i="1" s="1"/>
  <c r="V3892" i="1"/>
  <c r="T3892" i="1" s="1"/>
  <c r="V3893" i="1"/>
  <c r="T3893" i="1" s="1"/>
  <c r="V3894" i="1"/>
  <c r="T3894" i="1" s="1"/>
  <c r="V3895" i="1"/>
  <c r="T3895" i="1" s="1"/>
  <c r="V3896" i="1"/>
  <c r="T3896" i="1" s="1"/>
  <c r="V3897" i="1"/>
  <c r="T3897" i="1" s="1"/>
  <c r="V3898" i="1"/>
  <c r="T3898" i="1" s="1"/>
  <c r="V3899" i="1"/>
  <c r="T3899" i="1" s="1"/>
  <c r="V3900" i="1"/>
  <c r="T3900" i="1" s="1"/>
  <c r="V3901" i="1"/>
  <c r="T3901" i="1" s="1"/>
  <c r="V3902" i="1"/>
  <c r="T3902" i="1" s="1"/>
  <c r="V3903" i="1"/>
  <c r="T3903" i="1" s="1"/>
  <c r="V3904" i="1"/>
  <c r="T3904" i="1" s="1"/>
  <c r="V3905" i="1"/>
  <c r="T3905" i="1" s="1"/>
  <c r="V3906" i="1"/>
  <c r="T3906" i="1" s="1"/>
  <c r="V3907" i="1"/>
  <c r="T3907" i="1" s="1"/>
  <c r="V3908" i="1"/>
  <c r="T3908" i="1" s="1"/>
  <c r="V3909" i="1"/>
  <c r="T3909" i="1" s="1"/>
  <c r="V3910" i="1"/>
  <c r="T3910" i="1" s="1"/>
  <c r="V3911" i="1"/>
  <c r="T3911" i="1" s="1"/>
  <c r="V3912" i="1"/>
  <c r="T3912" i="1" s="1"/>
  <c r="V3913" i="1"/>
  <c r="T3913" i="1" s="1"/>
  <c r="V3914" i="1"/>
  <c r="T3914" i="1" s="1"/>
  <c r="V3915" i="1"/>
  <c r="T3915" i="1" s="1"/>
  <c r="V3916" i="1"/>
  <c r="T3916" i="1" s="1"/>
  <c r="V3917" i="1"/>
  <c r="T3917" i="1" s="1"/>
  <c r="V3918" i="1"/>
  <c r="T3918" i="1" s="1"/>
  <c r="V3919" i="1"/>
  <c r="T3919" i="1" s="1"/>
  <c r="V3920" i="1"/>
  <c r="T3920" i="1" s="1"/>
  <c r="V3921" i="1"/>
  <c r="T3921" i="1" s="1"/>
  <c r="V3922" i="1"/>
  <c r="T3922" i="1" s="1"/>
  <c r="V3923" i="1"/>
  <c r="T3923" i="1" s="1"/>
  <c r="V3924" i="1"/>
  <c r="T3924" i="1" s="1"/>
  <c r="V3925" i="1"/>
  <c r="T3925" i="1" s="1"/>
  <c r="V3926" i="1"/>
  <c r="T3926" i="1" s="1"/>
  <c r="V3927" i="1"/>
  <c r="T3927" i="1" s="1"/>
  <c r="V3928" i="1"/>
  <c r="T3928" i="1" s="1"/>
  <c r="V3929" i="1"/>
  <c r="T3929" i="1" s="1"/>
  <c r="V3930" i="1"/>
  <c r="T3930" i="1" s="1"/>
  <c r="V3931" i="1"/>
  <c r="T3931" i="1" s="1"/>
  <c r="V3932" i="1"/>
  <c r="T3932" i="1" s="1"/>
  <c r="V3933" i="1"/>
  <c r="T3933" i="1" s="1"/>
  <c r="V3934" i="1"/>
  <c r="T3934" i="1" s="1"/>
  <c r="V3935" i="1"/>
  <c r="T3935" i="1" s="1"/>
  <c r="V3936" i="1"/>
  <c r="T3936" i="1" s="1"/>
  <c r="V3937" i="1"/>
  <c r="T3937" i="1" s="1"/>
  <c r="V3938" i="1"/>
  <c r="T3938" i="1" s="1"/>
  <c r="V3939" i="1"/>
  <c r="T3939" i="1" s="1"/>
  <c r="V3940" i="1"/>
  <c r="T3940" i="1" s="1"/>
  <c r="V3941" i="1"/>
  <c r="T3941" i="1" s="1"/>
  <c r="V3942" i="1"/>
  <c r="T3942" i="1" s="1"/>
  <c r="V3943" i="1"/>
  <c r="T3943" i="1" s="1"/>
  <c r="V3944" i="1"/>
  <c r="T3944" i="1" s="1"/>
  <c r="V3945" i="1"/>
  <c r="T3945" i="1" s="1"/>
  <c r="V3946" i="1"/>
  <c r="T3946" i="1" s="1"/>
  <c r="V3947" i="1"/>
  <c r="T3947" i="1" s="1"/>
  <c r="V3948" i="1"/>
  <c r="T3948" i="1" s="1"/>
  <c r="V3949" i="1"/>
  <c r="T3949" i="1" s="1"/>
  <c r="V3950" i="1"/>
  <c r="T3950" i="1" s="1"/>
  <c r="V3951" i="1"/>
  <c r="T3951" i="1" s="1"/>
  <c r="V3952" i="1"/>
  <c r="T3952" i="1" s="1"/>
  <c r="V3953" i="1"/>
  <c r="T3953" i="1" s="1"/>
  <c r="V3954" i="1"/>
  <c r="T3954" i="1" s="1"/>
  <c r="V3955" i="1"/>
  <c r="T3955" i="1" s="1"/>
  <c r="V3956" i="1"/>
  <c r="T3956" i="1" s="1"/>
  <c r="V3957" i="1"/>
  <c r="T3957" i="1" s="1"/>
  <c r="V3958" i="1"/>
  <c r="T3958" i="1" s="1"/>
  <c r="V3959" i="1"/>
  <c r="T3959" i="1" s="1"/>
  <c r="V3960" i="1"/>
  <c r="T3960" i="1" s="1"/>
  <c r="V3961" i="1"/>
  <c r="T3961" i="1" s="1"/>
  <c r="V3962" i="1"/>
  <c r="T3962" i="1" s="1"/>
  <c r="V3963" i="1"/>
  <c r="T3963" i="1" s="1"/>
  <c r="V3964" i="1"/>
  <c r="T3964" i="1" s="1"/>
  <c r="V3965" i="1"/>
  <c r="T3965" i="1" s="1"/>
  <c r="V3966" i="1"/>
  <c r="T3966" i="1" s="1"/>
  <c r="V3967" i="1"/>
  <c r="T3967" i="1" s="1"/>
  <c r="V3968" i="1"/>
  <c r="T3968" i="1" s="1"/>
  <c r="V3969" i="1"/>
  <c r="T3969" i="1" s="1"/>
  <c r="V3970" i="1"/>
  <c r="T3970" i="1" s="1"/>
  <c r="V3971" i="1"/>
  <c r="T3971" i="1" s="1"/>
  <c r="V3972" i="1"/>
  <c r="T3972" i="1" s="1"/>
  <c r="V3973" i="1"/>
  <c r="T3973" i="1" s="1"/>
  <c r="V3974" i="1"/>
  <c r="T3974" i="1" s="1"/>
  <c r="V3975" i="1"/>
  <c r="T3975" i="1" s="1"/>
  <c r="V3976" i="1"/>
  <c r="T3976" i="1" s="1"/>
  <c r="V3977" i="1"/>
  <c r="T3977" i="1" s="1"/>
  <c r="V3978" i="1"/>
  <c r="T3978" i="1" s="1"/>
  <c r="V3979" i="1"/>
  <c r="T3979" i="1" s="1"/>
  <c r="V3980" i="1"/>
  <c r="T3980" i="1" s="1"/>
  <c r="V3981" i="1"/>
  <c r="T3981" i="1" s="1"/>
  <c r="V3982" i="1"/>
  <c r="T3982" i="1" s="1"/>
  <c r="V3983" i="1"/>
  <c r="T3983" i="1" s="1"/>
  <c r="V3984" i="1"/>
  <c r="T3984" i="1" s="1"/>
  <c r="V3985" i="1"/>
  <c r="T3985" i="1" s="1"/>
  <c r="V3986" i="1"/>
  <c r="T3986" i="1" s="1"/>
  <c r="V3987" i="1"/>
  <c r="T3987" i="1" s="1"/>
  <c r="V3988" i="1"/>
  <c r="T3988" i="1" s="1"/>
  <c r="V3989" i="1"/>
  <c r="T3989" i="1" s="1"/>
  <c r="V3990" i="1"/>
  <c r="T3990" i="1" s="1"/>
  <c r="V3991" i="1"/>
  <c r="T3991" i="1" s="1"/>
  <c r="V3992" i="1"/>
  <c r="T3992" i="1" s="1"/>
  <c r="V3993" i="1"/>
  <c r="T3993" i="1" s="1"/>
  <c r="V3994" i="1"/>
  <c r="T3994" i="1" s="1"/>
  <c r="V3995" i="1"/>
  <c r="T3995" i="1" s="1"/>
  <c r="V3996" i="1"/>
  <c r="T3996" i="1" s="1"/>
  <c r="V3997" i="1"/>
  <c r="T3997" i="1" s="1"/>
  <c r="V3998" i="1"/>
  <c r="T3998" i="1" s="1"/>
  <c r="V3999" i="1"/>
  <c r="T3999" i="1" s="1"/>
  <c r="V4000" i="1"/>
  <c r="T4000" i="1" s="1"/>
  <c r="V4001" i="1"/>
  <c r="T4001" i="1" s="1"/>
  <c r="V4002" i="1"/>
  <c r="T4002" i="1" s="1"/>
  <c r="V4003" i="1"/>
  <c r="T4003" i="1" s="1"/>
  <c r="V4004" i="1"/>
  <c r="T4004" i="1" s="1"/>
  <c r="V4005" i="1"/>
  <c r="T4005" i="1" s="1"/>
  <c r="V4006" i="1"/>
  <c r="T4006" i="1" s="1"/>
  <c r="V4007" i="1"/>
  <c r="T4007" i="1" s="1"/>
  <c r="V4008" i="1"/>
  <c r="T4008" i="1" s="1"/>
  <c r="V4009" i="1"/>
  <c r="T4009" i="1" s="1"/>
  <c r="V4010" i="1"/>
  <c r="T4010" i="1" s="1"/>
  <c r="V4011" i="1"/>
  <c r="T4011" i="1" s="1"/>
  <c r="V4012" i="1"/>
  <c r="T4012" i="1" s="1"/>
  <c r="V4013" i="1"/>
  <c r="T4013" i="1" s="1"/>
  <c r="V4014" i="1"/>
  <c r="T4014" i="1" s="1"/>
  <c r="V4015" i="1"/>
  <c r="T4015" i="1" s="1"/>
  <c r="V4016" i="1"/>
  <c r="T4016" i="1" s="1"/>
  <c r="V4017" i="1"/>
  <c r="T4017" i="1" s="1"/>
  <c r="V4018" i="1"/>
  <c r="T4018" i="1" s="1"/>
  <c r="V4019" i="1"/>
  <c r="T4019" i="1" s="1"/>
  <c r="V4020" i="1"/>
  <c r="T4020" i="1" s="1"/>
  <c r="V4021" i="1"/>
  <c r="T4021" i="1" s="1"/>
  <c r="V4022" i="1"/>
  <c r="T4022" i="1" s="1"/>
  <c r="V4023" i="1"/>
  <c r="T4023" i="1" s="1"/>
  <c r="V4024" i="1"/>
  <c r="T4024" i="1" s="1"/>
  <c r="V4025" i="1"/>
  <c r="T4025" i="1" s="1"/>
  <c r="V4026" i="1"/>
  <c r="T4026" i="1" s="1"/>
  <c r="V4027" i="1"/>
  <c r="T4027" i="1" s="1"/>
  <c r="V4028" i="1"/>
  <c r="T4028" i="1" s="1"/>
  <c r="V4029" i="1"/>
  <c r="T4029" i="1" s="1"/>
  <c r="V4030" i="1"/>
  <c r="T4030" i="1" s="1"/>
  <c r="V4031" i="1"/>
  <c r="T4031" i="1" s="1"/>
  <c r="V4032" i="1"/>
  <c r="T4032" i="1" s="1"/>
  <c r="V4033" i="1"/>
  <c r="T4033" i="1" s="1"/>
  <c r="V4034" i="1"/>
  <c r="T4034" i="1" s="1"/>
  <c r="V4035" i="1"/>
  <c r="T4035" i="1" s="1"/>
  <c r="V4036" i="1"/>
  <c r="T4036" i="1" s="1"/>
  <c r="V4037" i="1"/>
  <c r="T4037" i="1" s="1"/>
  <c r="V4038" i="1"/>
  <c r="T4038" i="1" s="1"/>
  <c r="V4039" i="1"/>
  <c r="T4039" i="1" s="1"/>
  <c r="V4040" i="1"/>
  <c r="T4040" i="1" s="1"/>
  <c r="V4041" i="1"/>
  <c r="T4041" i="1" s="1"/>
  <c r="V4042" i="1"/>
  <c r="T4042" i="1" s="1"/>
  <c r="V4043" i="1"/>
  <c r="T4043" i="1" s="1"/>
  <c r="V4044" i="1"/>
  <c r="T4044" i="1" s="1"/>
  <c r="V4045" i="1"/>
  <c r="T4045" i="1" s="1"/>
  <c r="V4046" i="1"/>
  <c r="T4046" i="1" s="1"/>
  <c r="V4047" i="1"/>
  <c r="T4047" i="1" s="1"/>
  <c r="V4048" i="1"/>
  <c r="T4048" i="1" s="1"/>
  <c r="V4049" i="1"/>
  <c r="T4049" i="1" s="1"/>
  <c r="V4050" i="1"/>
  <c r="T4050" i="1" s="1"/>
  <c r="V4051" i="1"/>
  <c r="T4051" i="1" s="1"/>
  <c r="V4052" i="1"/>
  <c r="T4052" i="1" s="1"/>
  <c r="V4053" i="1"/>
  <c r="T4053" i="1" s="1"/>
  <c r="V4054" i="1"/>
  <c r="T4054" i="1" s="1"/>
  <c r="V4055" i="1"/>
  <c r="T4055" i="1" s="1"/>
  <c r="V4056" i="1"/>
  <c r="T4056" i="1" s="1"/>
  <c r="V4057" i="1"/>
  <c r="T4057" i="1" s="1"/>
  <c r="V4058" i="1"/>
  <c r="T4058" i="1" s="1"/>
  <c r="V4059" i="1"/>
  <c r="T4059" i="1" s="1"/>
  <c r="V4060" i="1"/>
  <c r="T4060" i="1" s="1"/>
  <c r="V4061" i="1"/>
  <c r="T4061" i="1" s="1"/>
  <c r="V4062" i="1"/>
  <c r="T4062" i="1" s="1"/>
  <c r="V4063" i="1"/>
  <c r="T4063" i="1" s="1"/>
  <c r="V4064" i="1"/>
  <c r="T4064" i="1" s="1"/>
  <c r="V4065" i="1"/>
  <c r="T4065" i="1" s="1"/>
  <c r="V4066" i="1"/>
  <c r="T4066" i="1" s="1"/>
  <c r="V4067" i="1"/>
  <c r="T4067" i="1" s="1"/>
  <c r="V4068" i="1"/>
  <c r="T4068" i="1" s="1"/>
  <c r="V4069" i="1"/>
  <c r="T4069" i="1" s="1"/>
  <c r="V4070" i="1"/>
  <c r="T4070" i="1" s="1"/>
  <c r="V4071" i="1"/>
  <c r="T4071" i="1" s="1"/>
  <c r="V4072" i="1"/>
  <c r="T4072" i="1" s="1"/>
  <c r="V4073" i="1"/>
  <c r="T4073" i="1" s="1"/>
  <c r="V4074" i="1"/>
  <c r="T4074" i="1" s="1"/>
  <c r="V4075" i="1"/>
  <c r="T4075" i="1" s="1"/>
  <c r="V4076" i="1"/>
  <c r="T4076" i="1" s="1"/>
  <c r="V4077" i="1"/>
  <c r="T4077" i="1" s="1"/>
  <c r="V4078" i="1"/>
  <c r="T4078" i="1" s="1"/>
  <c r="V4079" i="1"/>
  <c r="T4079" i="1" s="1"/>
  <c r="V4080" i="1"/>
  <c r="T4080" i="1" s="1"/>
  <c r="V4081" i="1"/>
  <c r="T4081" i="1" s="1"/>
  <c r="V4082" i="1"/>
  <c r="T4082" i="1" s="1"/>
  <c r="V4083" i="1"/>
  <c r="T4083" i="1" s="1"/>
  <c r="V4084" i="1"/>
  <c r="T4084" i="1" s="1"/>
  <c r="V4085" i="1"/>
  <c r="T4085" i="1" s="1"/>
  <c r="V4086" i="1"/>
  <c r="T4086" i="1" s="1"/>
  <c r="V4087" i="1"/>
  <c r="T4087" i="1" s="1"/>
  <c r="V4088" i="1"/>
  <c r="T4088" i="1" s="1"/>
  <c r="V4089" i="1"/>
  <c r="T4089" i="1" s="1"/>
  <c r="V4090" i="1"/>
  <c r="T4090" i="1" s="1"/>
  <c r="V4091" i="1"/>
  <c r="T4091" i="1" s="1"/>
  <c r="V4092" i="1"/>
  <c r="T4092" i="1" s="1"/>
  <c r="V4093" i="1"/>
  <c r="T4093" i="1" s="1"/>
  <c r="V4094" i="1"/>
  <c r="T4094" i="1" s="1"/>
  <c r="V4095" i="1"/>
  <c r="T4095" i="1" s="1"/>
  <c r="V4096" i="1"/>
  <c r="T4096" i="1" s="1"/>
  <c r="V4097" i="1"/>
  <c r="T4097" i="1" s="1"/>
  <c r="V4098" i="1"/>
  <c r="T4098" i="1" s="1"/>
  <c r="V4099" i="1"/>
  <c r="T4099" i="1" s="1"/>
  <c r="V4100" i="1"/>
  <c r="T4100" i="1" s="1"/>
  <c r="V4101" i="1"/>
  <c r="T4101" i="1" s="1"/>
  <c r="V4102" i="1"/>
  <c r="T4102" i="1" s="1"/>
  <c r="V4103" i="1"/>
  <c r="T4103" i="1" s="1"/>
  <c r="V4104" i="1"/>
  <c r="T4104" i="1" s="1"/>
  <c r="V4105" i="1"/>
  <c r="T4105" i="1" s="1"/>
  <c r="V4106" i="1"/>
  <c r="T4106" i="1" s="1"/>
  <c r="V4107" i="1"/>
  <c r="T4107" i="1" s="1"/>
  <c r="V4108" i="1"/>
  <c r="T4108" i="1" s="1"/>
  <c r="V4109" i="1"/>
  <c r="T4109" i="1" s="1"/>
  <c r="V4110" i="1"/>
  <c r="T4110" i="1" s="1"/>
  <c r="V4111" i="1"/>
  <c r="T4111" i="1" s="1"/>
  <c r="V4112" i="1"/>
  <c r="T4112" i="1" s="1"/>
  <c r="V4113" i="1"/>
  <c r="T4113" i="1" s="1"/>
  <c r="V4114" i="1"/>
  <c r="T4114" i="1" s="1"/>
  <c r="V4115" i="1"/>
  <c r="T4115" i="1" s="1"/>
  <c r="V2" i="1"/>
  <c r="T2" i="1" s="1"/>
  <c r="R3" i="1"/>
  <c r="S3" i="1"/>
  <c r="R4" i="1"/>
  <c r="S4" i="1"/>
  <c r="R5" i="1"/>
  <c r="S5" i="1"/>
  <c r="R6" i="1"/>
  <c r="S6" i="1"/>
  <c r="R7" i="1"/>
  <c r="S7" i="1"/>
  <c r="R8" i="1"/>
  <c r="S8" i="1"/>
  <c r="R9" i="1"/>
  <c r="S9" i="1"/>
  <c r="R10" i="1"/>
  <c r="S10" i="1"/>
  <c r="R11" i="1"/>
  <c r="S11" i="1"/>
  <c r="R12" i="1"/>
  <c r="S12" i="1"/>
  <c r="R13" i="1"/>
  <c r="S13" i="1"/>
  <c r="R14" i="1"/>
  <c r="S14" i="1"/>
  <c r="R15" i="1"/>
  <c r="S15" i="1"/>
  <c r="R16" i="1"/>
  <c r="S16" i="1"/>
  <c r="R17" i="1"/>
  <c r="S17" i="1"/>
  <c r="R18" i="1"/>
  <c r="S18" i="1"/>
  <c r="R19" i="1"/>
  <c r="S19" i="1"/>
  <c r="R20" i="1"/>
  <c r="S20" i="1"/>
  <c r="R21" i="1"/>
  <c r="S21" i="1"/>
  <c r="R22" i="1"/>
  <c r="S22" i="1"/>
  <c r="R23" i="1"/>
  <c r="S23" i="1"/>
  <c r="R24" i="1"/>
  <c r="S24" i="1"/>
  <c r="R25" i="1"/>
  <c r="S25" i="1"/>
  <c r="R26" i="1"/>
  <c r="S26" i="1"/>
  <c r="R27" i="1"/>
  <c r="S27" i="1"/>
  <c r="R28" i="1"/>
  <c r="S28" i="1"/>
  <c r="R29" i="1"/>
  <c r="S29" i="1"/>
  <c r="R30" i="1"/>
  <c r="S30" i="1"/>
  <c r="R31" i="1"/>
  <c r="S31" i="1"/>
  <c r="R32" i="1"/>
  <c r="S32" i="1"/>
  <c r="R33" i="1"/>
  <c r="S33" i="1"/>
  <c r="R34" i="1"/>
  <c r="S34" i="1"/>
  <c r="R35" i="1"/>
  <c r="S35" i="1"/>
  <c r="R36" i="1"/>
  <c r="S36" i="1"/>
  <c r="R37" i="1"/>
  <c r="S37" i="1"/>
  <c r="R38" i="1"/>
  <c r="S38" i="1"/>
  <c r="R39" i="1"/>
  <c r="S39" i="1"/>
  <c r="R40" i="1"/>
  <c r="S40" i="1"/>
  <c r="R41" i="1"/>
  <c r="S41" i="1"/>
  <c r="R42" i="1"/>
  <c r="S42" i="1"/>
  <c r="R43" i="1"/>
  <c r="S43" i="1"/>
  <c r="R44" i="1"/>
  <c r="S44" i="1"/>
  <c r="R45" i="1"/>
  <c r="S45" i="1"/>
  <c r="R46" i="1"/>
  <c r="S46" i="1"/>
  <c r="R47" i="1"/>
  <c r="S47" i="1"/>
  <c r="R48" i="1"/>
  <c r="S48" i="1"/>
  <c r="R49" i="1"/>
  <c r="S49" i="1"/>
  <c r="R50" i="1"/>
  <c r="S50" i="1"/>
  <c r="R51" i="1"/>
  <c r="S51" i="1"/>
  <c r="R52" i="1"/>
  <c r="S52" i="1"/>
  <c r="R53" i="1"/>
  <c r="S53" i="1"/>
  <c r="R54" i="1"/>
  <c r="S54" i="1"/>
  <c r="R55" i="1"/>
  <c r="S55" i="1"/>
  <c r="R56" i="1"/>
  <c r="S56" i="1"/>
  <c r="R57" i="1"/>
  <c r="S57" i="1"/>
  <c r="R58" i="1"/>
  <c r="S58" i="1"/>
  <c r="R59" i="1"/>
  <c r="S59" i="1"/>
  <c r="R60" i="1"/>
  <c r="S60" i="1"/>
  <c r="R61" i="1"/>
  <c r="S61" i="1"/>
  <c r="R62" i="1"/>
  <c r="S62" i="1"/>
  <c r="R63" i="1"/>
  <c r="S63" i="1"/>
  <c r="R64" i="1"/>
  <c r="S64" i="1"/>
  <c r="R65" i="1"/>
  <c r="S65" i="1"/>
  <c r="R66" i="1"/>
  <c r="S66" i="1"/>
  <c r="R67" i="1"/>
  <c r="S67" i="1"/>
  <c r="R68" i="1"/>
  <c r="S68" i="1"/>
  <c r="R69" i="1"/>
  <c r="S69" i="1"/>
  <c r="R70" i="1"/>
  <c r="S70" i="1"/>
  <c r="R71" i="1"/>
  <c r="S71" i="1"/>
  <c r="R72" i="1"/>
  <c r="S72" i="1"/>
  <c r="R73" i="1"/>
  <c r="S73" i="1"/>
  <c r="R74" i="1"/>
  <c r="S74" i="1"/>
  <c r="R75" i="1"/>
  <c r="S75" i="1"/>
  <c r="R76" i="1"/>
  <c r="S76" i="1"/>
  <c r="R77" i="1"/>
  <c r="S77" i="1"/>
  <c r="R78" i="1"/>
  <c r="S78" i="1"/>
  <c r="R79" i="1"/>
  <c r="S79" i="1"/>
  <c r="R80" i="1"/>
  <c r="S80" i="1"/>
  <c r="R81" i="1"/>
  <c r="S81" i="1"/>
  <c r="R82" i="1"/>
  <c r="S82" i="1"/>
  <c r="R83" i="1"/>
  <c r="S83" i="1"/>
  <c r="R84" i="1"/>
  <c r="S84" i="1"/>
  <c r="R85" i="1"/>
  <c r="S85" i="1"/>
  <c r="R86" i="1"/>
  <c r="S86" i="1"/>
  <c r="R87" i="1"/>
  <c r="S87" i="1"/>
  <c r="R88" i="1"/>
  <c r="S88" i="1"/>
  <c r="R89" i="1"/>
  <c r="S89" i="1"/>
  <c r="R90" i="1"/>
  <c r="S90" i="1"/>
  <c r="R91" i="1"/>
  <c r="S91" i="1"/>
  <c r="R92" i="1"/>
  <c r="S92" i="1"/>
  <c r="R93" i="1"/>
  <c r="S93" i="1"/>
  <c r="R94" i="1"/>
  <c r="S94" i="1"/>
  <c r="R95" i="1"/>
  <c r="S95" i="1"/>
  <c r="R96" i="1"/>
  <c r="S96" i="1"/>
  <c r="R97" i="1"/>
  <c r="S97" i="1"/>
  <c r="R98" i="1"/>
  <c r="S98" i="1"/>
  <c r="R99" i="1"/>
  <c r="S99" i="1"/>
  <c r="R100" i="1"/>
  <c r="S100" i="1"/>
  <c r="R101" i="1"/>
  <c r="S101" i="1"/>
  <c r="R102" i="1"/>
  <c r="S102" i="1"/>
  <c r="R103" i="1"/>
  <c r="S103" i="1"/>
  <c r="R104" i="1"/>
  <c r="S104" i="1"/>
  <c r="R105" i="1"/>
  <c r="S105" i="1"/>
  <c r="R106" i="1"/>
  <c r="S106" i="1"/>
  <c r="R107" i="1"/>
  <c r="S107" i="1"/>
  <c r="R108" i="1"/>
  <c r="S108" i="1"/>
  <c r="R109" i="1"/>
  <c r="S109" i="1"/>
  <c r="R110" i="1"/>
  <c r="S110" i="1"/>
  <c r="R111" i="1"/>
  <c r="S111" i="1"/>
  <c r="R112" i="1"/>
  <c r="S112" i="1"/>
  <c r="R113" i="1"/>
  <c r="S113" i="1"/>
  <c r="R114" i="1"/>
  <c r="S114" i="1"/>
  <c r="R115" i="1"/>
  <c r="S115" i="1"/>
  <c r="R116" i="1"/>
  <c r="S116" i="1"/>
  <c r="R117" i="1"/>
  <c r="S117" i="1"/>
  <c r="R118" i="1"/>
  <c r="S118" i="1"/>
  <c r="R119" i="1"/>
  <c r="S119" i="1"/>
  <c r="R120" i="1"/>
  <c r="S120" i="1"/>
  <c r="R121" i="1"/>
  <c r="S121" i="1"/>
  <c r="R122" i="1"/>
  <c r="S122" i="1"/>
  <c r="R123" i="1"/>
  <c r="S123" i="1"/>
  <c r="R124" i="1"/>
  <c r="S124" i="1"/>
  <c r="R125" i="1"/>
  <c r="S125" i="1"/>
  <c r="R126" i="1"/>
  <c r="S126" i="1"/>
  <c r="R127" i="1"/>
  <c r="S127" i="1"/>
  <c r="R128" i="1"/>
  <c r="S128" i="1"/>
  <c r="R129" i="1"/>
  <c r="S129" i="1"/>
  <c r="R130" i="1"/>
  <c r="S130" i="1"/>
  <c r="R131" i="1"/>
  <c r="S131" i="1"/>
  <c r="R132" i="1"/>
  <c r="S132" i="1"/>
  <c r="R133" i="1"/>
  <c r="S133" i="1"/>
  <c r="R134" i="1"/>
  <c r="S134" i="1"/>
  <c r="R135" i="1"/>
  <c r="S135" i="1"/>
  <c r="R136" i="1"/>
  <c r="S136" i="1"/>
  <c r="R137" i="1"/>
  <c r="S137" i="1"/>
  <c r="R138" i="1"/>
  <c r="S138" i="1"/>
  <c r="R139" i="1"/>
  <c r="S139" i="1"/>
  <c r="R140" i="1"/>
  <c r="S140" i="1"/>
  <c r="R141" i="1"/>
  <c r="S141" i="1"/>
  <c r="R142" i="1"/>
  <c r="S142" i="1"/>
  <c r="R143" i="1"/>
  <c r="S143" i="1"/>
  <c r="R144" i="1"/>
  <c r="S144" i="1"/>
  <c r="R145" i="1"/>
  <c r="S145" i="1"/>
  <c r="R146" i="1"/>
  <c r="S146" i="1"/>
  <c r="R147" i="1"/>
  <c r="S147" i="1"/>
  <c r="R148" i="1"/>
  <c r="S148" i="1"/>
  <c r="R149" i="1"/>
  <c r="S149" i="1"/>
  <c r="R150" i="1"/>
  <c r="S150" i="1"/>
  <c r="R151" i="1"/>
  <c r="S151" i="1"/>
  <c r="R152" i="1"/>
  <c r="S152" i="1"/>
  <c r="R153" i="1"/>
  <c r="S153" i="1"/>
  <c r="R154" i="1"/>
  <c r="S154" i="1"/>
  <c r="R155" i="1"/>
  <c r="S155" i="1"/>
  <c r="R156" i="1"/>
  <c r="S156" i="1"/>
  <c r="R157" i="1"/>
  <c r="S157" i="1"/>
  <c r="R158" i="1"/>
  <c r="S158" i="1"/>
  <c r="R159" i="1"/>
  <c r="S159" i="1"/>
  <c r="R160" i="1"/>
  <c r="S160" i="1"/>
  <c r="R161" i="1"/>
  <c r="S161" i="1"/>
  <c r="R162" i="1"/>
  <c r="S162" i="1"/>
  <c r="R163" i="1"/>
  <c r="S163" i="1"/>
  <c r="R164" i="1"/>
  <c r="S164" i="1"/>
  <c r="R165" i="1"/>
  <c r="S165" i="1"/>
  <c r="R166" i="1"/>
  <c r="S166" i="1"/>
  <c r="R167" i="1"/>
  <c r="S167" i="1"/>
  <c r="R168" i="1"/>
  <c r="S168" i="1"/>
  <c r="R169" i="1"/>
  <c r="S169" i="1"/>
  <c r="R170" i="1"/>
  <c r="S170" i="1"/>
  <c r="R171" i="1"/>
  <c r="S171" i="1"/>
  <c r="R172" i="1"/>
  <c r="S172" i="1"/>
  <c r="R173" i="1"/>
  <c r="S173" i="1"/>
  <c r="R174" i="1"/>
  <c r="S174" i="1"/>
  <c r="R175" i="1"/>
  <c r="S175" i="1"/>
  <c r="R176" i="1"/>
  <c r="S176" i="1"/>
  <c r="R177" i="1"/>
  <c r="S177" i="1"/>
  <c r="R178" i="1"/>
  <c r="S178" i="1"/>
  <c r="R179" i="1"/>
  <c r="S179" i="1"/>
  <c r="R180" i="1"/>
  <c r="S180" i="1"/>
  <c r="R181" i="1"/>
  <c r="S181" i="1"/>
  <c r="R182" i="1"/>
  <c r="S182" i="1"/>
  <c r="R183" i="1"/>
  <c r="S183" i="1"/>
  <c r="R184" i="1"/>
  <c r="S184" i="1"/>
  <c r="R185" i="1"/>
  <c r="S185" i="1"/>
  <c r="R186" i="1"/>
  <c r="S186" i="1"/>
  <c r="R187" i="1"/>
  <c r="S187" i="1"/>
  <c r="R188" i="1"/>
  <c r="S188" i="1"/>
  <c r="R189" i="1"/>
  <c r="S189" i="1"/>
  <c r="R190" i="1"/>
  <c r="S190" i="1"/>
  <c r="R191" i="1"/>
  <c r="S191" i="1"/>
  <c r="R192" i="1"/>
  <c r="S192" i="1"/>
  <c r="R193" i="1"/>
  <c r="S193" i="1"/>
  <c r="R194" i="1"/>
  <c r="S194" i="1"/>
  <c r="R195" i="1"/>
  <c r="S195" i="1"/>
  <c r="R196" i="1"/>
  <c r="S196" i="1"/>
  <c r="R197" i="1"/>
  <c r="S197" i="1"/>
  <c r="R198" i="1"/>
  <c r="S198" i="1"/>
  <c r="R199" i="1"/>
  <c r="S199" i="1"/>
  <c r="R200" i="1"/>
  <c r="S200" i="1"/>
  <c r="R201" i="1"/>
  <c r="S201" i="1"/>
  <c r="R202" i="1"/>
  <c r="S202" i="1"/>
  <c r="R203" i="1"/>
  <c r="S203" i="1"/>
  <c r="R204" i="1"/>
  <c r="S204" i="1"/>
  <c r="R205" i="1"/>
  <c r="S205" i="1"/>
  <c r="R206" i="1"/>
  <c r="S206" i="1"/>
  <c r="R207" i="1"/>
  <c r="S207" i="1"/>
  <c r="R208" i="1"/>
  <c r="S208" i="1"/>
  <c r="R209" i="1"/>
  <c r="S209" i="1"/>
  <c r="R210" i="1"/>
  <c r="S210" i="1"/>
  <c r="R211" i="1"/>
  <c r="S211" i="1"/>
  <c r="R212" i="1"/>
  <c r="S212" i="1"/>
  <c r="R213" i="1"/>
  <c r="S213" i="1"/>
  <c r="R214" i="1"/>
  <c r="S214" i="1"/>
  <c r="R215" i="1"/>
  <c r="S215" i="1"/>
  <c r="R216" i="1"/>
  <c r="S216" i="1"/>
  <c r="R217" i="1"/>
  <c r="S217" i="1"/>
  <c r="R218" i="1"/>
  <c r="S218" i="1"/>
  <c r="R219" i="1"/>
  <c r="S219" i="1"/>
  <c r="R220" i="1"/>
  <c r="S220" i="1"/>
  <c r="R221" i="1"/>
  <c r="S221" i="1"/>
  <c r="R222" i="1"/>
  <c r="S222" i="1"/>
  <c r="R223" i="1"/>
  <c r="S223" i="1"/>
  <c r="R224" i="1"/>
  <c r="S224" i="1"/>
  <c r="R225" i="1"/>
  <c r="S225" i="1"/>
  <c r="R226" i="1"/>
  <c r="S226" i="1"/>
  <c r="R227" i="1"/>
  <c r="S227" i="1"/>
  <c r="R228" i="1"/>
  <c r="S228" i="1"/>
  <c r="R229" i="1"/>
  <c r="S229" i="1"/>
  <c r="R230" i="1"/>
  <c r="S230" i="1"/>
  <c r="R231" i="1"/>
  <c r="S231" i="1"/>
  <c r="R232" i="1"/>
  <c r="S232" i="1"/>
  <c r="R233" i="1"/>
  <c r="S233" i="1"/>
  <c r="R234" i="1"/>
  <c r="S234" i="1"/>
  <c r="R235" i="1"/>
  <c r="S235" i="1"/>
  <c r="R236" i="1"/>
  <c r="S236" i="1"/>
  <c r="R237" i="1"/>
  <c r="S237" i="1"/>
  <c r="R238" i="1"/>
  <c r="S238" i="1"/>
  <c r="R239" i="1"/>
  <c r="S239" i="1"/>
  <c r="R240" i="1"/>
  <c r="S240" i="1"/>
  <c r="R241" i="1"/>
  <c r="S241" i="1"/>
  <c r="R242" i="1"/>
  <c r="S242" i="1"/>
  <c r="R243" i="1"/>
  <c r="S243" i="1"/>
  <c r="R244" i="1"/>
  <c r="S244" i="1"/>
  <c r="R245" i="1"/>
  <c r="S245" i="1"/>
  <c r="R246" i="1"/>
  <c r="S246" i="1"/>
  <c r="R247" i="1"/>
  <c r="S247" i="1"/>
  <c r="R248" i="1"/>
  <c r="S248" i="1"/>
  <c r="R249" i="1"/>
  <c r="S249" i="1"/>
  <c r="R250" i="1"/>
  <c r="S250" i="1"/>
  <c r="R251" i="1"/>
  <c r="S251" i="1"/>
  <c r="R252" i="1"/>
  <c r="S252" i="1"/>
  <c r="R253" i="1"/>
  <c r="S253" i="1"/>
  <c r="R254" i="1"/>
  <c r="S254" i="1"/>
  <c r="R255" i="1"/>
  <c r="S255" i="1"/>
  <c r="R256" i="1"/>
  <c r="S256" i="1"/>
  <c r="R257" i="1"/>
  <c r="S257" i="1"/>
  <c r="R258" i="1"/>
  <c r="S258" i="1"/>
  <c r="R259" i="1"/>
  <c r="S259" i="1"/>
  <c r="R260" i="1"/>
  <c r="S260" i="1"/>
  <c r="R261" i="1"/>
  <c r="S261" i="1"/>
  <c r="R262" i="1"/>
  <c r="S262" i="1"/>
  <c r="R263" i="1"/>
  <c r="S263" i="1"/>
  <c r="R264" i="1"/>
  <c r="S264" i="1"/>
  <c r="R265" i="1"/>
  <c r="S265" i="1"/>
  <c r="R266" i="1"/>
  <c r="S266" i="1"/>
  <c r="R267" i="1"/>
  <c r="S267" i="1"/>
  <c r="R268" i="1"/>
  <c r="S268" i="1"/>
  <c r="R269" i="1"/>
  <c r="S269" i="1"/>
  <c r="R270" i="1"/>
  <c r="S270" i="1"/>
  <c r="R271" i="1"/>
  <c r="S271" i="1"/>
  <c r="R272" i="1"/>
  <c r="S272" i="1"/>
  <c r="R273" i="1"/>
  <c r="S273" i="1"/>
  <c r="R274" i="1"/>
  <c r="S274" i="1"/>
  <c r="R275" i="1"/>
  <c r="S275" i="1"/>
  <c r="R276" i="1"/>
  <c r="S276" i="1"/>
  <c r="R277" i="1"/>
  <c r="S277" i="1"/>
  <c r="R278" i="1"/>
  <c r="S278" i="1"/>
  <c r="R279" i="1"/>
  <c r="S279" i="1"/>
  <c r="R280" i="1"/>
  <c r="S280" i="1"/>
  <c r="R281" i="1"/>
  <c r="S281" i="1"/>
  <c r="R282" i="1"/>
  <c r="S282" i="1"/>
  <c r="R283" i="1"/>
  <c r="S283" i="1"/>
  <c r="R284" i="1"/>
  <c r="S284" i="1"/>
  <c r="R285" i="1"/>
  <c r="S285" i="1"/>
  <c r="R286" i="1"/>
  <c r="S286" i="1"/>
  <c r="R287" i="1"/>
  <c r="S287" i="1"/>
  <c r="R288" i="1"/>
  <c r="S288" i="1"/>
  <c r="R289" i="1"/>
  <c r="S289" i="1"/>
  <c r="R290" i="1"/>
  <c r="S290" i="1"/>
  <c r="R291" i="1"/>
  <c r="S291" i="1"/>
  <c r="R292" i="1"/>
  <c r="S292" i="1"/>
  <c r="R293" i="1"/>
  <c r="S293" i="1"/>
  <c r="R294" i="1"/>
  <c r="S294" i="1"/>
  <c r="R295" i="1"/>
  <c r="S295" i="1"/>
  <c r="R296" i="1"/>
  <c r="S296" i="1"/>
  <c r="R297" i="1"/>
  <c r="S297" i="1"/>
  <c r="R298" i="1"/>
  <c r="S298" i="1"/>
  <c r="R299" i="1"/>
  <c r="S299" i="1"/>
  <c r="R300" i="1"/>
  <c r="S300" i="1"/>
  <c r="R301" i="1"/>
  <c r="S301" i="1"/>
  <c r="R302" i="1"/>
  <c r="S302" i="1"/>
  <c r="R303" i="1"/>
  <c r="S303" i="1"/>
  <c r="R304" i="1"/>
  <c r="S304" i="1"/>
  <c r="R305" i="1"/>
  <c r="S305" i="1"/>
  <c r="R306" i="1"/>
  <c r="S306" i="1"/>
  <c r="R307" i="1"/>
  <c r="S307" i="1"/>
  <c r="R308" i="1"/>
  <c r="S308" i="1"/>
  <c r="R309" i="1"/>
  <c r="S309" i="1"/>
  <c r="R310" i="1"/>
  <c r="S310" i="1"/>
  <c r="R311" i="1"/>
  <c r="S311" i="1"/>
  <c r="R312" i="1"/>
  <c r="S312" i="1"/>
  <c r="R313" i="1"/>
  <c r="S313" i="1"/>
  <c r="R314" i="1"/>
  <c r="S314" i="1"/>
  <c r="R315" i="1"/>
  <c r="S315" i="1"/>
  <c r="R316" i="1"/>
  <c r="S316" i="1"/>
  <c r="R317" i="1"/>
  <c r="S317" i="1"/>
  <c r="R318" i="1"/>
  <c r="S318" i="1"/>
  <c r="R319" i="1"/>
  <c r="S319" i="1"/>
  <c r="R320" i="1"/>
  <c r="S320" i="1"/>
  <c r="R321" i="1"/>
  <c r="S321" i="1"/>
  <c r="R322" i="1"/>
  <c r="S322" i="1"/>
  <c r="R323" i="1"/>
  <c r="S323" i="1"/>
  <c r="R324" i="1"/>
  <c r="S324" i="1"/>
  <c r="R325" i="1"/>
  <c r="S325" i="1"/>
  <c r="R326" i="1"/>
  <c r="S326" i="1"/>
  <c r="R327" i="1"/>
  <c r="S327" i="1"/>
  <c r="R328" i="1"/>
  <c r="S328" i="1"/>
  <c r="R329" i="1"/>
  <c r="S329" i="1"/>
  <c r="R330" i="1"/>
  <c r="S330" i="1"/>
  <c r="R331" i="1"/>
  <c r="S331" i="1"/>
  <c r="R332" i="1"/>
  <c r="S332" i="1"/>
  <c r="R333" i="1"/>
  <c r="S333" i="1"/>
  <c r="R334" i="1"/>
  <c r="S334" i="1"/>
  <c r="R335" i="1"/>
  <c r="S335" i="1"/>
  <c r="R336" i="1"/>
  <c r="S336" i="1"/>
  <c r="R337" i="1"/>
  <c r="S337" i="1"/>
  <c r="R338" i="1"/>
  <c r="S338" i="1"/>
  <c r="R339" i="1"/>
  <c r="S339" i="1"/>
  <c r="R340" i="1"/>
  <c r="S340" i="1"/>
  <c r="R341" i="1"/>
  <c r="S341" i="1"/>
  <c r="R342" i="1"/>
  <c r="S342" i="1"/>
  <c r="R343" i="1"/>
  <c r="S343" i="1"/>
  <c r="R344" i="1"/>
  <c r="S344" i="1"/>
  <c r="R345" i="1"/>
  <c r="S345" i="1"/>
  <c r="R346" i="1"/>
  <c r="S346" i="1"/>
  <c r="R347" i="1"/>
  <c r="S347" i="1"/>
  <c r="R348" i="1"/>
  <c r="S348" i="1"/>
  <c r="R349" i="1"/>
  <c r="S349" i="1"/>
  <c r="R350" i="1"/>
  <c r="S350" i="1"/>
  <c r="R351" i="1"/>
  <c r="S351" i="1"/>
  <c r="R352" i="1"/>
  <c r="S352" i="1"/>
  <c r="R353" i="1"/>
  <c r="S353" i="1"/>
  <c r="R354" i="1"/>
  <c r="S354" i="1"/>
  <c r="R355" i="1"/>
  <c r="S355" i="1"/>
  <c r="R356" i="1"/>
  <c r="S356" i="1"/>
  <c r="R357" i="1"/>
  <c r="S357" i="1"/>
  <c r="R358" i="1"/>
  <c r="S358" i="1"/>
  <c r="R359" i="1"/>
  <c r="S359" i="1"/>
  <c r="R360" i="1"/>
  <c r="S360" i="1"/>
  <c r="R361" i="1"/>
  <c r="S361" i="1"/>
  <c r="R362" i="1"/>
  <c r="S362" i="1"/>
  <c r="R363" i="1"/>
  <c r="S363" i="1"/>
  <c r="R364" i="1"/>
  <c r="S364" i="1"/>
  <c r="R365" i="1"/>
  <c r="S365" i="1"/>
  <c r="R366" i="1"/>
  <c r="S366" i="1"/>
  <c r="R367" i="1"/>
  <c r="S367" i="1"/>
  <c r="R368" i="1"/>
  <c r="S368" i="1"/>
  <c r="R369" i="1"/>
  <c r="S369" i="1"/>
  <c r="R370" i="1"/>
  <c r="S370" i="1"/>
  <c r="R371" i="1"/>
  <c r="S371" i="1"/>
  <c r="R372" i="1"/>
  <c r="S372" i="1"/>
  <c r="R373" i="1"/>
  <c r="S373" i="1"/>
  <c r="R374" i="1"/>
  <c r="S374" i="1"/>
  <c r="R375" i="1"/>
  <c r="S375" i="1"/>
  <c r="R376" i="1"/>
  <c r="S376" i="1"/>
  <c r="R377" i="1"/>
  <c r="S377" i="1"/>
  <c r="R378" i="1"/>
  <c r="S378" i="1"/>
  <c r="R379" i="1"/>
  <c r="S379" i="1"/>
  <c r="R380" i="1"/>
  <c r="S380" i="1"/>
  <c r="R381" i="1"/>
  <c r="S381" i="1"/>
  <c r="R382" i="1"/>
  <c r="S382" i="1"/>
  <c r="R383" i="1"/>
  <c r="S383" i="1"/>
  <c r="R384" i="1"/>
  <c r="S384" i="1"/>
  <c r="R385" i="1"/>
  <c r="S385" i="1"/>
  <c r="R386" i="1"/>
  <c r="S386" i="1"/>
  <c r="R387" i="1"/>
  <c r="S387" i="1"/>
  <c r="R388" i="1"/>
  <c r="S388" i="1"/>
  <c r="R389" i="1"/>
  <c r="S389" i="1"/>
  <c r="R390" i="1"/>
  <c r="S390" i="1"/>
  <c r="R391" i="1"/>
  <c r="S391" i="1"/>
  <c r="R392" i="1"/>
  <c r="S392" i="1"/>
  <c r="R393" i="1"/>
  <c r="S393" i="1"/>
  <c r="R394" i="1"/>
  <c r="S394" i="1"/>
  <c r="R395" i="1"/>
  <c r="S395" i="1"/>
  <c r="R396" i="1"/>
  <c r="S396" i="1"/>
  <c r="R397" i="1"/>
  <c r="S397" i="1"/>
  <c r="R398" i="1"/>
  <c r="S398" i="1"/>
  <c r="R399" i="1"/>
  <c r="S399" i="1"/>
  <c r="R400" i="1"/>
  <c r="S400" i="1"/>
  <c r="R401" i="1"/>
  <c r="S401" i="1"/>
  <c r="R402" i="1"/>
  <c r="S402" i="1"/>
  <c r="R403" i="1"/>
  <c r="S403" i="1"/>
  <c r="R404" i="1"/>
  <c r="S404" i="1"/>
  <c r="R405" i="1"/>
  <c r="S405" i="1"/>
  <c r="R406" i="1"/>
  <c r="S406" i="1"/>
  <c r="R407" i="1"/>
  <c r="S407" i="1"/>
  <c r="R408" i="1"/>
  <c r="S408" i="1"/>
  <c r="R409" i="1"/>
  <c r="S409" i="1"/>
  <c r="R410" i="1"/>
  <c r="S410" i="1"/>
  <c r="R411" i="1"/>
  <c r="S411" i="1"/>
  <c r="R412" i="1"/>
  <c r="S412" i="1"/>
  <c r="R413" i="1"/>
  <c r="S413" i="1"/>
  <c r="R414" i="1"/>
  <c r="S414" i="1"/>
  <c r="R415" i="1"/>
  <c r="S415" i="1"/>
  <c r="R416" i="1"/>
  <c r="S416" i="1"/>
  <c r="R417" i="1"/>
  <c r="S417" i="1"/>
  <c r="R418" i="1"/>
  <c r="S418" i="1"/>
  <c r="R419" i="1"/>
  <c r="S419" i="1"/>
  <c r="R420" i="1"/>
  <c r="S420" i="1"/>
  <c r="R421" i="1"/>
  <c r="S421" i="1"/>
  <c r="R422" i="1"/>
  <c r="S422" i="1"/>
  <c r="R423" i="1"/>
  <c r="S423" i="1"/>
  <c r="R424" i="1"/>
  <c r="S424" i="1"/>
  <c r="R425" i="1"/>
  <c r="S425" i="1"/>
  <c r="R426" i="1"/>
  <c r="S426" i="1"/>
  <c r="R427" i="1"/>
  <c r="S427" i="1"/>
  <c r="R428" i="1"/>
  <c r="S428" i="1"/>
  <c r="R429" i="1"/>
  <c r="S429" i="1"/>
  <c r="R430" i="1"/>
  <c r="S430" i="1"/>
  <c r="R431" i="1"/>
  <c r="S431" i="1"/>
  <c r="R432" i="1"/>
  <c r="S432" i="1"/>
  <c r="R433" i="1"/>
  <c r="S433" i="1"/>
  <c r="R434" i="1"/>
  <c r="S434" i="1"/>
  <c r="R435" i="1"/>
  <c r="S435" i="1"/>
  <c r="R436" i="1"/>
  <c r="S436" i="1"/>
  <c r="R437" i="1"/>
  <c r="S437" i="1"/>
  <c r="R438" i="1"/>
  <c r="S438" i="1"/>
  <c r="R439" i="1"/>
  <c r="S439" i="1"/>
  <c r="R440" i="1"/>
  <c r="S440" i="1"/>
  <c r="R441" i="1"/>
  <c r="S441" i="1"/>
  <c r="R442" i="1"/>
  <c r="S442" i="1"/>
  <c r="R443" i="1"/>
  <c r="S443" i="1"/>
  <c r="R444" i="1"/>
  <c r="S444" i="1"/>
  <c r="R445" i="1"/>
  <c r="S445" i="1"/>
  <c r="R446" i="1"/>
  <c r="S446" i="1"/>
  <c r="R447" i="1"/>
  <c r="S447" i="1"/>
  <c r="R448" i="1"/>
  <c r="S448" i="1"/>
  <c r="R449" i="1"/>
  <c r="S449" i="1"/>
  <c r="R450" i="1"/>
  <c r="S450" i="1"/>
  <c r="R451" i="1"/>
  <c r="S451" i="1"/>
  <c r="R452" i="1"/>
  <c r="S452" i="1"/>
  <c r="R453" i="1"/>
  <c r="S453" i="1"/>
  <c r="R454" i="1"/>
  <c r="S454" i="1"/>
  <c r="R455" i="1"/>
  <c r="S455" i="1"/>
  <c r="R456" i="1"/>
  <c r="S456" i="1"/>
  <c r="R457" i="1"/>
  <c r="S457" i="1"/>
  <c r="R458" i="1"/>
  <c r="S458" i="1"/>
  <c r="R459" i="1"/>
  <c r="S459" i="1"/>
  <c r="R460" i="1"/>
  <c r="S460" i="1"/>
  <c r="R461" i="1"/>
  <c r="S461" i="1"/>
  <c r="R462" i="1"/>
  <c r="S462" i="1"/>
  <c r="R463" i="1"/>
  <c r="S463" i="1"/>
  <c r="R464" i="1"/>
  <c r="S464" i="1"/>
  <c r="R465" i="1"/>
  <c r="S465" i="1"/>
  <c r="R466" i="1"/>
  <c r="S466" i="1"/>
  <c r="R467" i="1"/>
  <c r="S467" i="1"/>
  <c r="R468" i="1"/>
  <c r="S468" i="1"/>
  <c r="R469" i="1"/>
  <c r="S469" i="1"/>
  <c r="R470" i="1"/>
  <c r="S470" i="1"/>
  <c r="R471" i="1"/>
  <c r="S471" i="1"/>
  <c r="R472" i="1"/>
  <c r="S472" i="1"/>
  <c r="R473" i="1"/>
  <c r="S473" i="1"/>
  <c r="R474" i="1"/>
  <c r="S474" i="1"/>
  <c r="R475" i="1"/>
  <c r="S475" i="1"/>
  <c r="R476" i="1"/>
  <c r="S476" i="1"/>
  <c r="R477" i="1"/>
  <c r="S477" i="1"/>
  <c r="R478" i="1"/>
  <c r="S478" i="1"/>
  <c r="R479" i="1"/>
  <c r="S479" i="1"/>
  <c r="R480" i="1"/>
  <c r="S480" i="1"/>
  <c r="R481" i="1"/>
  <c r="S481" i="1"/>
  <c r="R482" i="1"/>
  <c r="S482" i="1"/>
  <c r="R483" i="1"/>
  <c r="S483" i="1"/>
  <c r="R484" i="1"/>
  <c r="S484" i="1"/>
  <c r="R485" i="1"/>
  <c r="S485" i="1"/>
  <c r="R486" i="1"/>
  <c r="S486" i="1"/>
  <c r="R487" i="1"/>
  <c r="S487" i="1"/>
  <c r="R488" i="1"/>
  <c r="S488" i="1"/>
  <c r="R489" i="1"/>
  <c r="S489" i="1"/>
  <c r="R490" i="1"/>
  <c r="S490" i="1"/>
  <c r="R491" i="1"/>
  <c r="S491" i="1"/>
  <c r="R492" i="1"/>
  <c r="S492" i="1"/>
  <c r="R493" i="1"/>
  <c r="S493" i="1"/>
  <c r="R494" i="1"/>
  <c r="S494" i="1"/>
  <c r="R495" i="1"/>
  <c r="S495" i="1"/>
  <c r="R496" i="1"/>
  <c r="S496" i="1"/>
  <c r="R497" i="1"/>
  <c r="S497" i="1"/>
  <c r="R498" i="1"/>
  <c r="S498" i="1"/>
  <c r="R499" i="1"/>
  <c r="S499" i="1"/>
  <c r="R500" i="1"/>
  <c r="S500" i="1"/>
  <c r="R501" i="1"/>
  <c r="S501" i="1"/>
  <c r="R502" i="1"/>
  <c r="S502" i="1"/>
  <c r="R503" i="1"/>
  <c r="S503" i="1"/>
  <c r="R504" i="1"/>
  <c r="S504" i="1"/>
  <c r="R505" i="1"/>
  <c r="S505" i="1"/>
  <c r="R506" i="1"/>
  <c r="S506" i="1"/>
  <c r="R507" i="1"/>
  <c r="S507" i="1"/>
  <c r="R508" i="1"/>
  <c r="S508" i="1"/>
  <c r="R509" i="1"/>
  <c r="S509" i="1"/>
  <c r="R510" i="1"/>
  <c r="S510" i="1"/>
  <c r="R511" i="1"/>
  <c r="S511" i="1"/>
  <c r="R512" i="1"/>
  <c r="S512" i="1"/>
  <c r="R513" i="1"/>
  <c r="S513" i="1"/>
  <c r="R514" i="1"/>
  <c r="S514" i="1"/>
  <c r="R515" i="1"/>
  <c r="S515" i="1"/>
  <c r="R516" i="1"/>
  <c r="S516" i="1"/>
  <c r="R517" i="1"/>
  <c r="S517" i="1"/>
  <c r="R518" i="1"/>
  <c r="S518" i="1"/>
  <c r="R519" i="1"/>
  <c r="S519" i="1"/>
  <c r="R520" i="1"/>
  <c r="S520" i="1"/>
  <c r="R521" i="1"/>
  <c r="S521" i="1"/>
  <c r="R522" i="1"/>
  <c r="S522" i="1"/>
  <c r="R523" i="1"/>
  <c r="S523" i="1"/>
  <c r="R524" i="1"/>
  <c r="S524" i="1"/>
  <c r="R525" i="1"/>
  <c r="S525" i="1"/>
  <c r="R526" i="1"/>
  <c r="S526" i="1"/>
  <c r="R527" i="1"/>
  <c r="S527" i="1"/>
  <c r="R528" i="1"/>
  <c r="S528" i="1"/>
  <c r="R529" i="1"/>
  <c r="S529" i="1"/>
  <c r="R530" i="1"/>
  <c r="S530" i="1"/>
  <c r="R531" i="1"/>
  <c r="S531" i="1"/>
  <c r="R532" i="1"/>
  <c r="S532" i="1"/>
  <c r="R533" i="1"/>
  <c r="S533" i="1"/>
  <c r="R534" i="1"/>
  <c r="S534" i="1"/>
  <c r="R535" i="1"/>
  <c r="S535" i="1"/>
  <c r="R536" i="1"/>
  <c r="S536" i="1"/>
  <c r="R537" i="1"/>
  <c r="S537" i="1"/>
  <c r="R538" i="1"/>
  <c r="S538" i="1"/>
  <c r="R539" i="1"/>
  <c r="S539" i="1"/>
  <c r="R540" i="1"/>
  <c r="S540" i="1"/>
  <c r="R541" i="1"/>
  <c r="S541" i="1"/>
  <c r="R542" i="1"/>
  <c r="S542" i="1"/>
  <c r="R543" i="1"/>
  <c r="S543" i="1"/>
  <c r="R544" i="1"/>
  <c r="S544" i="1"/>
  <c r="R545" i="1"/>
  <c r="S545" i="1"/>
  <c r="R546" i="1"/>
  <c r="S546" i="1"/>
  <c r="R547" i="1"/>
  <c r="S547" i="1"/>
  <c r="R548" i="1"/>
  <c r="S548" i="1"/>
  <c r="R549" i="1"/>
  <c r="S549" i="1"/>
  <c r="R550" i="1"/>
  <c r="S550" i="1"/>
  <c r="R551" i="1"/>
  <c r="S551" i="1"/>
  <c r="R552" i="1"/>
  <c r="S552" i="1"/>
  <c r="R553" i="1"/>
  <c r="S553" i="1"/>
  <c r="R554" i="1"/>
  <c r="S554" i="1"/>
  <c r="R555" i="1"/>
  <c r="S555" i="1"/>
  <c r="R556" i="1"/>
  <c r="S556" i="1"/>
  <c r="R557" i="1"/>
  <c r="S557" i="1"/>
  <c r="R558" i="1"/>
  <c r="S558" i="1"/>
  <c r="R559" i="1"/>
  <c r="S559" i="1"/>
  <c r="R560" i="1"/>
  <c r="S560" i="1"/>
  <c r="R561" i="1"/>
  <c r="S561" i="1"/>
  <c r="R562" i="1"/>
  <c r="S562" i="1"/>
  <c r="R563" i="1"/>
  <c r="S563" i="1"/>
  <c r="R564" i="1"/>
  <c r="S564" i="1"/>
  <c r="R565" i="1"/>
  <c r="S565" i="1"/>
  <c r="R566" i="1"/>
  <c r="S566" i="1"/>
  <c r="R567" i="1"/>
  <c r="S567" i="1"/>
  <c r="R568" i="1"/>
  <c r="S568" i="1"/>
  <c r="R569" i="1"/>
  <c r="S569" i="1"/>
  <c r="R570" i="1"/>
  <c r="S570" i="1"/>
  <c r="R571" i="1"/>
  <c r="S571" i="1"/>
  <c r="R572" i="1"/>
  <c r="S572" i="1"/>
  <c r="R573" i="1"/>
  <c r="S573" i="1"/>
  <c r="R574" i="1"/>
  <c r="S574" i="1"/>
  <c r="R575" i="1"/>
  <c r="S575" i="1"/>
  <c r="R576" i="1"/>
  <c r="S576" i="1"/>
  <c r="R577" i="1"/>
  <c r="S577" i="1"/>
  <c r="R578" i="1"/>
  <c r="S578" i="1"/>
  <c r="R579" i="1"/>
  <c r="S579" i="1"/>
  <c r="R580" i="1"/>
  <c r="S580" i="1"/>
  <c r="R581" i="1"/>
  <c r="S581" i="1"/>
  <c r="R582" i="1"/>
  <c r="S582" i="1"/>
  <c r="R583" i="1"/>
  <c r="S583" i="1"/>
  <c r="R584" i="1"/>
  <c r="S584" i="1"/>
  <c r="R585" i="1"/>
  <c r="S585" i="1"/>
  <c r="R586" i="1"/>
  <c r="S586" i="1"/>
  <c r="R587" i="1"/>
  <c r="S587" i="1"/>
  <c r="R588" i="1"/>
  <c r="S588" i="1"/>
  <c r="R589" i="1"/>
  <c r="S589" i="1"/>
  <c r="R590" i="1"/>
  <c r="S590" i="1"/>
  <c r="R591" i="1"/>
  <c r="S591" i="1"/>
  <c r="R592" i="1"/>
  <c r="S592" i="1"/>
  <c r="R593" i="1"/>
  <c r="S593" i="1"/>
  <c r="R594" i="1"/>
  <c r="S594" i="1"/>
  <c r="R595" i="1"/>
  <c r="S595" i="1"/>
  <c r="R596" i="1"/>
  <c r="S596" i="1"/>
  <c r="R597" i="1"/>
  <c r="S597" i="1"/>
  <c r="R598" i="1"/>
  <c r="S598" i="1"/>
  <c r="R599" i="1"/>
  <c r="S599" i="1"/>
  <c r="R600" i="1"/>
  <c r="S600" i="1"/>
  <c r="R601" i="1"/>
  <c r="S601" i="1"/>
  <c r="R602" i="1"/>
  <c r="S602" i="1"/>
  <c r="R603" i="1"/>
  <c r="S603" i="1"/>
  <c r="R604" i="1"/>
  <c r="S604" i="1"/>
  <c r="R605" i="1"/>
  <c r="S605" i="1"/>
  <c r="R606" i="1"/>
  <c r="S606" i="1"/>
  <c r="R607" i="1"/>
  <c r="S607" i="1"/>
  <c r="R608" i="1"/>
  <c r="S608" i="1"/>
  <c r="R609" i="1"/>
  <c r="S609" i="1"/>
  <c r="R610" i="1"/>
  <c r="S610" i="1"/>
  <c r="R611" i="1"/>
  <c r="S611" i="1"/>
  <c r="R612" i="1"/>
  <c r="S612" i="1"/>
  <c r="R613" i="1"/>
  <c r="S613" i="1"/>
  <c r="R614" i="1"/>
  <c r="S614" i="1"/>
  <c r="R615" i="1"/>
  <c r="S615" i="1"/>
  <c r="R616" i="1"/>
  <c r="S616" i="1"/>
  <c r="R617" i="1"/>
  <c r="S617" i="1"/>
  <c r="R618" i="1"/>
  <c r="S618" i="1"/>
  <c r="R619" i="1"/>
  <c r="S619" i="1"/>
  <c r="R620" i="1"/>
  <c r="S620" i="1"/>
  <c r="R621" i="1"/>
  <c r="S621" i="1"/>
  <c r="R622" i="1"/>
  <c r="S622" i="1"/>
  <c r="R623" i="1"/>
  <c r="S623" i="1"/>
  <c r="R624" i="1"/>
  <c r="S624" i="1"/>
  <c r="R625" i="1"/>
  <c r="S625" i="1"/>
  <c r="R626" i="1"/>
  <c r="S626" i="1"/>
  <c r="R627" i="1"/>
  <c r="S627" i="1"/>
  <c r="R628" i="1"/>
  <c r="S628" i="1"/>
  <c r="R629" i="1"/>
  <c r="S629" i="1"/>
  <c r="R630" i="1"/>
  <c r="S630" i="1"/>
  <c r="R631" i="1"/>
  <c r="S631" i="1"/>
  <c r="R632" i="1"/>
  <c r="S632" i="1"/>
  <c r="R633" i="1"/>
  <c r="S633" i="1"/>
  <c r="R634" i="1"/>
  <c r="S634" i="1"/>
  <c r="R635" i="1"/>
  <c r="S635" i="1"/>
  <c r="R636" i="1"/>
  <c r="S636" i="1"/>
  <c r="R637" i="1"/>
  <c r="S637" i="1"/>
  <c r="R638" i="1"/>
  <c r="S638" i="1"/>
  <c r="R639" i="1"/>
  <c r="S639" i="1"/>
  <c r="R640" i="1"/>
  <c r="S640" i="1"/>
  <c r="R641" i="1"/>
  <c r="S641" i="1"/>
  <c r="R642" i="1"/>
  <c r="S642" i="1"/>
  <c r="R643" i="1"/>
  <c r="S643" i="1"/>
  <c r="R644" i="1"/>
  <c r="S644" i="1"/>
  <c r="R645" i="1"/>
  <c r="S645" i="1"/>
  <c r="R646" i="1"/>
  <c r="S646" i="1"/>
  <c r="R647" i="1"/>
  <c r="S647" i="1"/>
  <c r="R648" i="1"/>
  <c r="S648" i="1"/>
  <c r="R649" i="1"/>
  <c r="S649" i="1"/>
  <c r="R650" i="1"/>
  <c r="S650" i="1"/>
  <c r="R651" i="1"/>
  <c r="S651" i="1"/>
  <c r="R652" i="1"/>
  <c r="S652" i="1"/>
  <c r="R653" i="1"/>
  <c r="S653" i="1"/>
  <c r="R654" i="1"/>
  <c r="S654" i="1"/>
  <c r="R655" i="1"/>
  <c r="S655" i="1"/>
  <c r="R656" i="1"/>
  <c r="S656" i="1"/>
  <c r="R657" i="1"/>
  <c r="S657" i="1"/>
  <c r="R658" i="1"/>
  <c r="S658" i="1"/>
  <c r="R659" i="1"/>
  <c r="S659" i="1"/>
  <c r="R660" i="1"/>
  <c r="S660" i="1"/>
  <c r="R661" i="1"/>
  <c r="S661" i="1"/>
  <c r="R662" i="1"/>
  <c r="S662" i="1"/>
  <c r="R663" i="1"/>
  <c r="S663" i="1"/>
  <c r="R664" i="1"/>
  <c r="S664" i="1"/>
  <c r="R665" i="1"/>
  <c r="S665" i="1"/>
  <c r="R666" i="1"/>
  <c r="S666" i="1"/>
  <c r="R667" i="1"/>
  <c r="S667" i="1"/>
  <c r="R668" i="1"/>
  <c r="S668" i="1"/>
  <c r="R669" i="1"/>
  <c r="S669" i="1"/>
  <c r="R670" i="1"/>
  <c r="S670" i="1"/>
  <c r="R671" i="1"/>
  <c r="S671" i="1"/>
  <c r="R672" i="1"/>
  <c r="S672" i="1"/>
  <c r="R673" i="1"/>
  <c r="S673" i="1"/>
  <c r="R674" i="1"/>
  <c r="S674" i="1"/>
  <c r="R675" i="1"/>
  <c r="S675" i="1"/>
  <c r="R676" i="1"/>
  <c r="S676" i="1"/>
  <c r="R677" i="1"/>
  <c r="S677" i="1"/>
  <c r="R678" i="1"/>
  <c r="S678" i="1"/>
  <c r="R679" i="1"/>
  <c r="S679" i="1"/>
  <c r="R680" i="1"/>
  <c r="S680" i="1"/>
  <c r="R681" i="1"/>
  <c r="S681" i="1"/>
  <c r="R682" i="1"/>
  <c r="S682" i="1"/>
  <c r="R683" i="1"/>
  <c r="S683" i="1"/>
  <c r="R684" i="1"/>
  <c r="S684" i="1"/>
  <c r="R685" i="1"/>
  <c r="S685" i="1"/>
  <c r="R686" i="1"/>
  <c r="S686" i="1"/>
  <c r="R687" i="1"/>
  <c r="S687" i="1"/>
  <c r="R688" i="1"/>
  <c r="S688" i="1"/>
  <c r="R689" i="1"/>
  <c r="S689" i="1"/>
  <c r="R690" i="1"/>
  <c r="S690" i="1"/>
  <c r="R691" i="1"/>
  <c r="S691" i="1"/>
  <c r="R692" i="1"/>
  <c r="S692" i="1"/>
  <c r="R693" i="1"/>
  <c r="S693" i="1"/>
  <c r="R694" i="1"/>
  <c r="S694" i="1"/>
  <c r="R695" i="1"/>
  <c r="S695" i="1"/>
  <c r="R696" i="1"/>
  <c r="S696" i="1"/>
  <c r="R697" i="1"/>
  <c r="S697" i="1"/>
  <c r="R698" i="1"/>
  <c r="S698" i="1"/>
  <c r="R699" i="1"/>
  <c r="S699" i="1"/>
  <c r="R700" i="1"/>
  <c r="S700" i="1"/>
  <c r="R701" i="1"/>
  <c r="S701" i="1"/>
  <c r="R702" i="1"/>
  <c r="S702" i="1"/>
  <c r="R703" i="1"/>
  <c r="S703" i="1"/>
  <c r="R704" i="1"/>
  <c r="S704" i="1"/>
  <c r="R705" i="1"/>
  <c r="S705" i="1"/>
  <c r="R706" i="1"/>
  <c r="S706" i="1"/>
  <c r="R707" i="1"/>
  <c r="S707" i="1"/>
  <c r="R708" i="1"/>
  <c r="S708" i="1"/>
  <c r="R709" i="1"/>
  <c r="S709" i="1"/>
  <c r="R710" i="1"/>
  <c r="S710" i="1"/>
  <c r="R711" i="1"/>
  <c r="S711" i="1"/>
  <c r="R712" i="1"/>
  <c r="S712" i="1"/>
  <c r="R713" i="1"/>
  <c r="S713" i="1"/>
  <c r="R714" i="1"/>
  <c r="S714" i="1"/>
  <c r="R715" i="1"/>
  <c r="S715" i="1"/>
  <c r="R716" i="1"/>
  <c r="S716" i="1"/>
  <c r="R717" i="1"/>
  <c r="S717" i="1"/>
  <c r="R718" i="1"/>
  <c r="S718" i="1"/>
  <c r="R719" i="1"/>
  <c r="S719" i="1"/>
  <c r="R720" i="1"/>
  <c r="S720" i="1"/>
  <c r="R721" i="1"/>
  <c r="S721" i="1"/>
  <c r="R722" i="1"/>
  <c r="S722" i="1"/>
  <c r="R723" i="1"/>
  <c r="S723" i="1"/>
  <c r="R724" i="1"/>
  <c r="S724" i="1"/>
  <c r="R725" i="1"/>
  <c r="S725" i="1"/>
  <c r="R726" i="1"/>
  <c r="S726" i="1"/>
  <c r="R727" i="1"/>
  <c r="S727" i="1"/>
  <c r="R728" i="1"/>
  <c r="S728" i="1"/>
  <c r="R729" i="1"/>
  <c r="S729" i="1"/>
  <c r="R730" i="1"/>
  <c r="S730" i="1"/>
  <c r="R731" i="1"/>
  <c r="S731" i="1"/>
  <c r="R732" i="1"/>
  <c r="S732" i="1"/>
  <c r="R733" i="1"/>
  <c r="S733" i="1"/>
  <c r="R734" i="1"/>
  <c r="S734" i="1"/>
  <c r="R735" i="1"/>
  <c r="S735" i="1"/>
  <c r="R736" i="1"/>
  <c r="S736" i="1"/>
  <c r="R737" i="1"/>
  <c r="S737" i="1"/>
  <c r="R738" i="1"/>
  <c r="S738" i="1"/>
  <c r="R739" i="1"/>
  <c r="S739" i="1"/>
  <c r="R740" i="1"/>
  <c r="S740" i="1"/>
  <c r="R741" i="1"/>
  <c r="S741" i="1"/>
  <c r="R742" i="1"/>
  <c r="S742" i="1"/>
  <c r="R743" i="1"/>
  <c r="S743" i="1"/>
  <c r="R744" i="1"/>
  <c r="S744" i="1"/>
  <c r="R745" i="1"/>
  <c r="S745" i="1"/>
  <c r="R746" i="1"/>
  <c r="S746" i="1"/>
  <c r="R747" i="1"/>
  <c r="S747" i="1"/>
  <c r="R748" i="1"/>
  <c r="S748" i="1"/>
  <c r="R749" i="1"/>
  <c r="S749" i="1"/>
  <c r="R750" i="1"/>
  <c r="S750" i="1"/>
  <c r="R751" i="1"/>
  <c r="S751" i="1"/>
  <c r="R752" i="1"/>
  <c r="S752" i="1"/>
  <c r="R753" i="1"/>
  <c r="S753" i="1"/>
  <c r="R754" i="1"/>
  <c r="S754" i="1"/>
  <c r="R755" i="1"/>
  <c r="S755" i="1"/>
  <c r="R756" i="1"/>
  <c r="S756" i="1"/>
  <c r="R757" i="1"/>
  <c r="S757" i="1"/>
  <c r="R758" i="1"/>
  <c r="S758" i="1"/>
  <c r="R759" i="1"/>
  <c r="S759" i="1"/>
  <c r="R760" i="1"/>
  <c r="S760" i="1"/>
  <c r="R761" i="1"/>
  <c r="S761" i="1"/>
  <c r="R762" i="1"/>
  <c r="S762" i="1"/>
  <c r="R763" i="1"/>
  <c r="S763" i="1"/>
  <c r="R764" i="1"/>
  <c r="S764" i="1"/>
  <c r="R765" i="1"/>
  <c r="S765" i="1"/>
  <c r="R766" i="1"/>
  <c r="S766" i="1"/>
  <c r="R767" i="1"/>
  <c r="S767" i="1"/>
  <c r="R768" i="1"/>
  <c r="S768" i="1"/>
  <c r="R769" i="1"/>
  <c r="S769" i="1"/>
  <c r="R770" i="1"/>
  <c r="S770" i="1"/>
  <c r="R771" i="1"/>
  <c r="S771" i="1"/>
  <c r="R772" i="1"/>
  <c r="S772" i="1"/>
  <c r="R773" i="1"/>
  <c r="S773" i="1"/>
  <c r="R774" i="1"/>
  <c r="S774" i="1"/>
  <c r="R775" i="1"/>
  <c r="S775" i="1"/>
  <c r="R776" i="1"/>
  <c r="S776" i="1"/>
  <c r="R777" i="1"/>
  <c r="S777" i="1"/>
  <c r="R778" i="1"/>
  <c r="S778" i="1"/>
  <c r="R779" i="1"/>
  <c r="S779" i="1"/>
  <c r="R780" i="1"/>
  <c r="S780" i="1"/>
  <c r="R781" i="1"/>
  <c r="S781" i="1"/>
  <c r="R782" i="1"/>
  <c r="S782" i="1"/>
  <c r="R783" i="1"/>
  <c r="S783" i="1"/>
  <c r="R784" i="1"/>
  <c r="S784" i="1"/>
  <c r="R785" i="1"/>
  <c r="S785" i="1"/>
  <c r="R786" i="1"/>
  <c r="S786" i="1"/>
  <c r="R787" i="1"/>
  <c r="S787" i="1"/>
  <c r="R788" i="1"/>
  <c r="S788" i="1"/>
  <c r="R789" i="1"/>
  <c r="S789" i="1"/>
  <c r="R790" i="1"/>
  <c r="S790" i="1"/>
  <c r="R791" i="1"/>
  <c r="S791" i="1"/>
  <c r="R792" i="1"/>
  <c r="S792" i="1"/>
  <c r="R793" i="1"/>
  <c r="S793" i="1"/>
  <c r="R794" i="1"/>
  <c r="S794" i="1"/>
  <c r="R795" i="1"/>
  <c r="S795" i="1"/>
  <c r="R796" i="1"/>
  <c r="S796" i="1"/>
  <c r="R797" i="1"/>
  <c r="S797" i="1"/>
  <c r="R798" i="1"/>
  <c r="S798" i="1"/>
  <c r="R799" i="1"/>
  <c r="S799" i="1"/>
  <c r="R800" i="1"/>
  <c r="S800" i="1"/>
  <c r="R801" i="1"/>
  <c r="S801" i="1"/>
  <c r="R802" i="1"/>
  <c r="S802" i="1"/>
  <c r="R803" i="1"/>
  <c r="S803" i="1"/>
  <c r="R804" i="1"/>
  <c r="S804" i="1"/>
  <c r="R805" i="1"/>
  <c r="S805" i="1"/>
  <c r="R806" i="1"/>
  <c r="S806" i="1"/>
  <c r="R807" i="1"/>
  <c r="S807" i="1"/>
  <c r="R808" i="1"/>
  <c r="S808" i="1"/>
  <c r="R809" i="1"/>
  <c r="S809" i="1"/>
  <c r="R810" i="1"/>
  <c r="S810" i="1"/>
  <c r="R811" i="1"/>
  <c r="S811" i="1"/>
  <c r="R812" i="1"/>
  <c r="S812" i="1"/>
  <c r="R813" i="1"/>
  <c r="S813" i="1"/>
  <c r="R814" i="1"/>
  <c r="S814" i="1"/>
  <c r="R815" i="1"/>
  <c r="S815" i="1"/>
  <c r="R816" i="1"/>
  <c r="S816" i="1"/>
  <c r="R817" i="1"/>
  <c r="S817" i="1"/>
  <c r="R818" i="1"/>
  <c r="S818" i="1"/>
  <c r="R819" i="1"/>
  <c r="S819" i="1"/>
  <c r="R820" i="1"/>
  <c r="S820" i="1"/>
  <c r="R821" i="1"/>
  <c r="S821" i="1"/>
  <c r="R822" i="1"/>
  <c r="S822" i="1"/>
  <c r="R823" i="1"/>
  <c r="S823" i="1"/>
  <c r="R824" i="1"/>
  <c r="S824" i="1"/>
  <c r="R825" i="1"/>
  <c r="S825" i="1"/>
  <c r="R826" i="1"/>
  <c r="S826" i="1"/>
  <c r="R827" i="1"/>
  <c r="S827" i="1"/>
  <c r="R828" i="1"/>
  <c r="S828" i="1"/>
  <c r="R829" i="1"/>
  <c r="S829" i="1"/>
  <c r="R830" i="1"/>
  <c r="S830" i="1"/>
  <c r="R831" i="1"/>
  <c r="S831" i="1"/>
  <c r="R832" i="1"/>
  <c r="S832" i="1"/>
  <c r="R833" i="1"/>
  <c r="S833" i="1"/>
  <c r="R834" i="1"/>
  <c r="S834" i="1"/>
  <c r="R835" i="1"/>
  <c r="S835" i="1"/>
  <c r="R836" i="1"/>
  <c r="S836" i="1"/>
  <c r="R837" i="1"/>
  <c r="S837" i="1"/>
  <c r="R838" i="1"/>
  <c r="S838" i="1"/>
  <c r="R839" i="1"/>
  <c r="S839" i="1"/>
  <c r="R840" i="1"/>
  <c r="S840" i="1"/>
  <c r="R841" i="1"/>
  <c r="S841" i="1"/>
  <c r="R842" i="1"/>
  <c r="S842" i="1"/>
  <c r="R843" i="1"/>
  <c r="S843" i="1"/>
  <c r="R844" i="1"/>
  <c r="S844" i="1"/>
  <c r="R845" i="1"/>
  <c r="S845" i="1"/>
  <c r="R846" i="1"/>
  <c r="S846" i="1"/>
  <c r="R847" i="1"/>
  <c r="S847" i="1"/>
  <c r="R848" i="1"/>
  <c r="S848" i="1"/>
  <c r="R849" i="1"/>
  <c r="S849" i="1"/>
  <c r="R850" i="1"/>
  <c r="S850" i="1"/>
  <c r="R851" i="1"/>
  <c r="S851" i="1"/>
  <c r="R852" i="1"/>
  <c r="S852" i="1"/>
  <c r="R853" i="1"/>
  <c r="S853" i="1"/>
  <c r="R854" i="1"/>
  <c r="S854" i="1"/>
  <c r="R855" i="1"/>
  <c r="S855" i="1"/>
  <c r="R856" i="1"/>
  <c r="S856" i="1"/>
  <c r="R857" i="1"/>
  <c r="S857" i="1"/>
  <c r="R858" i="1"/>
  <c r="S858" i="1"/>
  <c r="R859" i="1"/>
  <c r="S859" i="1"/>
  <c r="R860" i="1"/>
  <c r="S860" i="1"/>
  <c r="R861" i="1"/>
  <c r="S861" i="1"/>
  <c r="R862" i="1"/>
  <c r="S862" i="1"/>
  <c r="R863" i="1"/>
  <c r="S863" i="1"/>
  <c r="R864" i="1"/>
  <c r="S864" i="1"/>
  <c r="R865" i="1"/>
  <c r="S865" i="1"/>
  <c r="R866" i="1"/>
  <c r="S866" i="1"/>
  <c r="R867" i="1"/>
  <c r="S867" i="1"/>
  <c r="R868" i="1"/>
  <c r="S868" i="1"/>
  <c r="R869" i="1"/>
  <c r="S869" i="1"/>
  <c r="R870" i="1"/>
  <c r="S870" i="1"/>
  <c r="R871" i="1"/>
  <c r="S871" i="1"/>
  <c r="R872" i="1"/>
  <c r="S872" i="1"/>
  <c r="R873" i="1"/>
  <c r="S873" i="1"/>
  <c r="R874" i="1"/>
  <c r="S874" i="1"/>
  <c r="R875" i="1"/>
  <c r="S875" i="1"/>
  <c r="R876" i="1"/>
  <c r="S876" i="1"/>
  <c r="R877" i="1"/>
  <c r="S877" i="1"/>
  <c r="R878" i="1"/>
  <c r="S878" i="1"/>
  <c r="R879" i="1"/>
  <c r="S879" i="1"/>
  <c r="R880" i="1"/>
  <c r="S880" i="1"/>
  <c r="R881" i="1"/>
  <c r="S881" i="1"/>
  <c r="R882" i="1"/>
  <c r="S882" i="1"/>
  <c r="R883" i="1"/>
  <c r="S883" i="1"/>
  <c r="R884" i="1"/>
  <c r="S884" i="1"/>
  <c r="R885" i="1"/>
  <c r="S885" i="1"/>
  <c r="R886" i="1"/>
  <c r="S886" i="1"/>
  <c r="R887" i="1"/>
  <c r="S887" i="1"/>
  <c r="R888" i="1"/>
  <c r="S888" i="1"/>
  <c r="R889" i="1"/>
  <c r="S889" i="1"/>
  <c r="R890" i="1"/>
  <c r="S890" i="1"/>
  <c r="R891" i="1"/>
  <c r="S891" i="1"/>
  <c r="R892" i="1"/>
  <c r="S892" i="1"/>
  <c r="R893" i="1"/>
  <c r="S893" i="1"/>
  <c r="R894" i="1"/>
  <c r="S894" i="1"/>
  <c r="R895" i="1"/>
  <c r="S895" i="1"/>
  <c r="R896" i="1"/>
  <c r="S896" i="1"/>
  <c r="R897" i="1"/>
  <c r="S897" i="1"/>
  <c r="R898" i="1"/>
  <c r="S898" i="1"/>
  <c r="R899" i="1"/>
  <c r="S899" i="1"/>
  <c r="R900" i="1"/>
  <c r="S900" i="1"/>
  <c r="R901" i="1"/>
  <c r="S901" i="1"/>
  <c r="R902" i="1"/>
  <c r="S902" i="1"/>
  <c r="R903" i="1"/>
  <c r="S903" i="1"/>
  <c r="R904" i="1"/>
  <c r="S904" i="1"/>
  <c r="R905" i="1"/>
  <c r="S905" i="1"/>
  <c r="R906" i="1"/>
  <c r="S906" i="1"/>
  <c r="R907" i="1"/>
  <c r="S907" i="1"/>
  <c r="R908" i="1"/>
  <c r="S908" i="1"/>
  <c r="R909" i="1"/>
  <c r="S909" i="1"/>
  <c r="R910" i="1"/>
  <c r="S910" i="1"/>
  <c r="R911" i="1"/>
  <c r="S911" i="1"/>
  <c r="R912" i="1"/>
  <c r="S912" i="1"/>
  <c r="R913" i="1"/>
  <c r="S913" i="1"/>
  <c r="R914" i="1"/>
  <c r="S914" i="1"/>
  <c r="R915" i="1"/>
  <c r="S915" i="1"/>
  <c r="R916" i="1"/>
  <c r="S916" i="1"/>
  <c r="R917" i="1"/>
  <c r="S917" i="1"/>
  <c r="R918" i="1"/>
  <c r="S918" i="1"/>
  <c r="R919" i="1"/>
  <c r="S919" i="1"/>
  <c r="R920" i="1"/>
  <c r="S920" i="1"/>
  <c r="R921" i="1"/>
  <c r="S921" i="1"/>
  <c r="R922" i="1"/>
  <c r="S922" i="1"/>
  <c r="R923" i="1"/>
  <c r="S923" i="1"/>
  <c r="R924" i="1"/>
  <c r="S924" i="1"/>
  <c r="R925" i="1"/>
  <c r="S925" i="1"/>
  <c r="R926" i="1"/>
  <c r="S926" i="1"/>
  <c r="R927" i="1"/>
  <c r="S927" i="1"/>
  <c r="R928" i="1"/>
  <c r="S928" i="1"/>
  <c r="R929" i="1"/>
  <c r="S929" i="1"/>
  <c r="R930" i="1"/>
  <c r="S930" i="1"/>
  <c r="R931" i="1"/>
  <c r="S931" i="1"/>
  <c r="R932" i="1"/>
  <c r="S932" i="1"/>
  <c r="R933" i="1"/>
  <c r="S933" i="1"/>
  <c r="R934" i="1"/>
  <c r="S934" i="1"/>
  <c r="R935" i="1"/>
  <c r="S935" i="1"/>
  <c r="R936" i="1"/>
  <c r="S936" i="1"/>
  <c r="R937" i="1"/>
  <c r="S937" i="1"/>
  <c r="R938" i="1"/>
  <c r="S938" i="1"/>
  <c r="R939" i="1"/>
  <c r="S939" i="1"/>
  <c r="R940" i="1"/>
  <c r="S940" i="1"/>
  <c r="R941" i="1"/>
  <c r="S941" i="1"/>
  <c r="R942" i="1"/>
  <c r="S942" i="1"/>
  <c r="R943" i="1"/>
  <c r="S943" i="1"/>
  <c r="R944" i="1"/>
  <c r="S944" i="1"/>
  <c r="R945" i="1"/>
  <c r="S945" i="1"/>
  <c r="R946" i="1"/>
  <c r="S946" i="1"/>
  <c r="R947" i="1"/>
  <c r="S947" i="1"/>
  <c r="R948" i="1"/>
  <c r="S948" i="1"/>
  <c r="R949" i="1"/>
  <c r="S949" i="1"/>
  <c r="R950" i="1"/>
  <c r="S950" i="1"/>
  <c r="R951" i="1"/>
  <c r="S951" i="1"/>
  <c r="R952" i="1"/>
  <c r="S952" i="1"/>
  <c r="R953" i="1"/>
  <c r="S953" i="1"/>
  <c r="R954" i="1"/>
  <c r="S954" i="1"/>
  <c r="R955" i="1"/>
  <c r="S955" i="1"/>
  <c r="R956" i="1"/>
  <c r="S956" i="1"/>
  <c r="R957" i="1"/>
  <c r="S957" i="1"/>
  <c r="R958" i="1"/>
  <c r="S958" i="1"/>
  <c r="R959" i="1"/>
  <c r="S959" i="1"/>
  <c r="R960" i="1"/>
  <c r="S960" i="1"/>
  <c r="R961" i="1"/>
  <c r="S961" i="1"/>
  <c r="R962" i="1"/>
  <c r="S962" i="1"/>
  <c r="R963" i="1"/>
  <c r="S963" i="1"/>
  <c r="R964" i="1"/>
  <c r="S964" i="1"/>
  <c r="R965" i="1"/>
  <c r="S965" i="1"/>
  <c r="R966" i="1"/>
  <c r="S966" i="1"/>
  <c r="R967" i="1"/>
  <c r="S967" i="1"/>
  <c r="R968" i="1"/>
  <c r="S968" i="1"/>
  <c r="R969" i="1"/>
  <c r="S969" i="1"/>
  <c r="R970" i="1"/>
  <c r="S970" i="1"/>
  <c r="R971" i="1"/>
  <c r="S971" i="1"/>
  <c r="R972" i="1"/>
  <c r="S972" i="1"/>
  <c r="R973" i="1"/>
  <c r="S973" i="1"/>
  <c r="R974" i="1"/>
  <c r="S974" i="1"/>
  <c r="R975" i="1"/>
  <c r="S975" i="1"/>
  <c r="R976" i="1"/>
  <c r="S976" i="1"/>
  <c r="R977" i="1"/>
  <c r="S977" i="1"/>
  <c r="R978" i="1"/>
  <c r="S978" i="1"/>
  <c r="R979" i="1"/>
  <c r="S979" i="1"/>
  <c r="R980" i="1"/>
  <c r="S980" i="1"/>
  <c r="R981" i="1"/>
  <c r="S981" i="1"/>
  <c r="R982" i="1"/>
  <c r="S982" i="1"/>
  <c r="R983" i="1"/>
  <c r="S983" i="1"/>
  <c r="R984" i="1"/>
  <c r="S984" i="1"/>
  <c r="R985" i="1"/>
  <c r="S985" i="1"/>
  <c r="R986" i="1"/>
  <c r="S986" i="1"/>
  <c r="R987" i="1"/>
  <c r="S987" i="1"/>
  <c r="R988" i="1"/>
  <c r="S988" i="1"/>
  <c r="R989" i="1"/>
  <c r="S989" i="1"/>
  <c r="R990" i="1"/>
  <c r="S990" i="1"/>
  <c r="R991" i="1"/>
  <c r="S991" i="1"/>
  <c r="R992" i="1"/>
  <c r="S992" i="1"/>
  <c r="R993" i="1"/>
  <c r="S993" i="1"/>
  <c r="R994" i="1"/>
  <c r="S994" i="1"/>
  <c r="R995" i="1"/>
  <c r="S995" i="1"/>
  <c r="R996" i="1"/>
  <c r="S996" i="1"/>
  <c r="R997" i="1"/>
  <c r="S997" i="1"/>
  <c r="R998" i="1"/>
  <c r="S998" i="1"/>
  <c r="R999" i="1"/>
  <c r="S999" i="1"/>
  <c r="R1000" i="1"/>
  <c r="S1000" i="1"/>
  <c r="R1001" i="1"/>
  <c r="S1001" i="1"/>
  <c r="R1002" i="1"/>
  <c r="S1002" i="1"/>
  <c r="R1003" i="1"/>
  <c r="S1003" i="1"/>
  <c r="R1004" i="1"/>
  <c r="S1004" i="1"/>
  <c r="R1005" i="1"/>
  <c r="S1005" i="1"/>
  <c r="R1006" i="1"/>
  <c r="S1006" i="1"/>
  <c r="R1007" i="1"/>
  <c r="S1007" i="1"/>
  <c r="R1008" i="1"/>
  <c r="S1008" i="1"/>
  <c r="R1009" i="1"/>
  <c r="S1009" i="1"/>
  <c r="R1010" i="1"/>
  <c r="S1010" i="1"/>
  <c r="R1011" i="1"/>
  <c r="S1011" i="1"/>
  <c r="R1012" i="1"/>
  <c r="S1012" i="1"/>
  <c r="R1013" i="1"/>
  <c r="S1013" i="1"/>
  <c r="R1014" i="1"/>
  <c r="S1014" i="1"/>
  <c r="R1015" i="1"/>
  <c r="S1015" i="1"/>
  <c r="R1016" i="1"/>
  <c r="S1016" i="1"/>
  <c r="R1017" i="1"/>
  <c r="S1017" i="1"/>
  <c r="R1018" i="1"/>
  <c r="S1018" i="1"/>
  <c r="R1019" i="1"/>
  <c r="S1019" i="1"/>
  <c r="R1020" i="1"/>
  <c r="S1020" i="1"/>
  <c r="R1021" i="1"/>
  <c r="S1021" i="1"/>
  <c r="R1022" i="1"/>
  <c r="S1022" i="1"/>
  <c r="R1023" i="1"/>
  <c r="S1023" i="1"/>
  <c r="R1024" i="1"/>
  <c r="S1024" i="1"/>
  <c r="R1025" i="1"/>
  <c r="S1025" i="1"/>
  <c r="R1026" i="1"/>
  <c r="S1026" i="1"/>
  <c r="R1027" i="1"/>
  <c r="S1027" i="1"/>
  <c r="R1028" i="1"/>
  <c r="S1028" i="1"/>
  <c r="R1029" i="1"/>
  <c r="S1029" i="1"/>
  <c r="R1030" i="1"/>
  <c r="S1030" i="1"/>
  <c r="R1031" i="1"/>
  <c r="S1031" i="1"/>
  <c r="R1032" i="1"/>
  <c r="S1032" i="1"/>
  <c r="R1033" i="1"/>
  <c r="S1033" i="1"/>
  <c r="R1034" i="1"/>
  <c r="S1034" i="1"/>
  <c r="R1035" i="1"/>
  <c r="S1035" i="1"/>
  <c r="R1036" i="1"/>
  <c r="S1036" i="1"/>
  <c r="R1037" i="1"/>
  <c r="S1037" i="1"/>
  <c r="R1038" i="1"/>
  <c r="S1038" i="1"/>
  <c r="R1039" i="1"/>
  <c r="S1039" i="1"/>
  <c r="R1040" i="1"/>
  <c r="S1040" i="1"/>
  <c r="R1041" i="1"/>
  <c r="S1041" i="1"/>
  <c r="R1042" i="1"/>
  <c r="S1042" i="1"/>
  <c r="R1043" i="1"/>
  <c r="S1043" i="1"/>
  <c r="R1044" i="1"/>
  <c r="S1044" i="1"/>
  <c r="R1045" i="1"/>
  <c r="S1045" i="1"/>
  <c r="R1046" i="1"/>
  <c r="S1046" i="1"/>
  <c r="R1047" i="1"/>
  <c r="S1047" i="1"/>
  <c r="R1048" i="1"/>
  <c r="S1048" i="1"/>
  <c r="R1049" i="1"/>
  <c r="S1049" i="1"/>
  <c r="R1050" i="1"/>
  <c r="S1050" i="1"/>
  <c r="R1051" i="1"/>
  <c r="S1051" i="1"/>
  <c r="R1052" i="1"/>
  <c r="S1052" i="1"/>
  <c r="R1053" i="1"/>
  <c r="S1053" i="1"/>
  <c r="R1054" i="1"/>
  <c r="S1054" i="1"/>
  <c r="R1055" i="1"/>
  <c r="S1055" i="1"/>
  <c r="R1056" i="1"/>
  <c r="S1056" i="1"/>
  <c r="R1057" i="1"/>
  <c r="S1057" i="1"/>
  <c r="R1058" i="1"/>
  <c r="S1058" i="1"/>
  <c r="R1059" i="1"/>
  <c r="S1059" i="1"/>
  <c r="R1060" i="1"/>
  <c r="S1060" i="1"/>
  <c r="R1061" i="1"/>
  <c r="S1061" i="1"/>
  <c r="R1062" i="1"/>
  <c r="S1062" i="1"/>
  <c r="R1063" i="1"/>
  <c r="S1063" i="1"/>
  <c r="R1064" i="1"/>
  <c r="S1064" i="1"/>
  <c r="R1065" i="1"/>
  <c r="S1065" i="1"/>
  <c r="R1066" i="1"/>
  <c r="S1066" i="1"/>
  <c r="R1067" i="1"/>
  <c r="S1067" i="1"/>
  <c r="R1068" i="1"/>
  <c r="S1068" i="1"/>
  <c r="R1069" i="1"/>
  <c r="S1069" i="1"/>
  <c r="R1070" i="1"/>
  <c r="S1070" i="1"/>
  <c r="R1071" i="1"/>
  <c r="S1071" i="1"/>
  <c r="R1072" i="1"/>
  <c r="S1072" i="1"/>
  <c r="R1073" i="1"/>
  <c r="S1073" i="1"/>
  <c r="R1074" i="1"/>
  <c r="S1074" i="1"/>
  <c r="R1075" i="1"/>
  <c r="S1075" i="1"/>
  <c r="R1076" i="1"/>
  <c r="S1076" i="1"/>
  <c r="R1077" i="1"/>
  <c r="S1077" i="1"/>
  <c r="R1078" i="1"/>
  <c r="S1078" i="1"/>
  <c r="R1079" i="1"/>
  <c r="S1079" i="1"/>
  <c r="R1080" i="1"/>
  <c r="S1080" i="1"/>
  <c r="R1081" i="1"/>
  <c r="S1081" i="1"/>
  <c r="R1082" i="1"/>
  <c r="S1082" i="1"/>
  <c r="R1083" i="1"/>
  <c r="S1083" i="1"/>
  <c r="R1084" i="1"/>
  <c r="S1084" i="1"/>
  <c r="R1085" i="1"/>
  <c r="S1085" i="1"/>
  <c r="R1086" i="1"/>
  <c r="S1086" i="1"/>
  <c r="R1087" i="1"/>
  <c r="S1087" i="1"/>
  <c r="R1088" i="1"/>
  <c r="S1088" i="1"/>
  <c r="R1089" i="1"/>
  <c r="S1089" i="1"/>
  <c r="R1090" i="1"/>
  <c r="S1090" i="1"/>
  <c r="R1091" i="1"/>
  <c r="S1091" i="1"/>
  <c r="R1092" i="1"/>
  <c r="S1092" i="1"/>
  <c r="R1093" i="1"/>
  <c r="S1093" i="1"/>
  <c r="R1094" i="1"/>
  <c r="S1094" i="1"/>
  <c r="R1095" i="1"/>
  <c r="S1095" i="1"/>
  <c r="R1096" i="1"/>
  <c r="S1096" i="1"/>
  <c r="R1097" i="1"/>
  <c r="S1097" i="1"/>
  <c r="R1098" i="1"/>
  <c r="S1098" i="1"/>
  <c r="R1099" i="1"/>
  <c r="S1099" i="1"/>
  <c r="R1100" i="1"/>
  <c r="S1100" i="1"/>
  <c r="R1101" i="1"/>
  <c r="S1101" i="1"/>
  <c r="R1102" i="1"/>
  <c r="S1102" i="1"/>
  <c r="R1103" i="1"/>
  <c r="S1103" i="1"/>
  <c r="R1104" i="1"/>
  <c r="S1104" i="1"/>
  <c r="R1105" i="1"/>
  <c r="S1105" i="1"/>
  <c r="R1106" i="1"/>
  <c r="S1106" i="1"/>
  <c r="R1107" i="1"/>
  <c r="S1107" i="1"/>
  <c r="R1108" i="1"/>
  <c r="S1108" i="1"/>
  <c r="R1109" i="1"/>
  <c r="S1109" i="1"/>
  <c r="R1110" i="1"/>
  <c r="S1110" i="1"/>
  <c r="R1111" i="1"/>
  <c r="S1111" i="1"/>
  <c r="R1112" i="1"/>
  <c r="S1112" i="1"/>
  <c r="R1113" i="1"/>
  <c r="S1113" i="1"/>
  <c r="R1114" i="1"/>
  <c r="S1114" i="1"/>
  <c r="R1115" i="1"/>
  <c r="S1115" i="1"/>
  <c r="R1116" i="1"/>
  <c r="S1116" i="1"/>
  <c r="R1117" i="1"/>
  <c r="S1117" i="1"/>
  <c r="R1118" i="1"/>
  <c r="S1118" i="1"/>
  <c r="R1119" i="1"/>
  <c r="S1119" i="1"/>
  <c r="R1120" i="1"/>
  <c r="S1120" i="1"/>
  <c r="R1121" i="1"/>
  <c r="S1121" i="1"/>
  <c r="R1122" i="1"/>
  <c r="S1122" i="1"/>
  <c r="R1123" i="1"/>
  <c r="S1123" i="1"/>
  <c r="R1124" i="1"/>
  <c r="S1124" i="1"/>
  <c r="R1125" i="1"/>
  <c r="S1125" i="1"/>
  <c r="R1126" i="1"/>
  <c r="S1126" i="1"/>
  <c r="R1127" i="1"/>
  <c r="S1127" i="1"/>
  <c r="R1128" i="1"/>
  <c r="S1128" i="1"/>
  <c r="R1129" i="1"/>
  <c r="S1129" i="1"/>
  <c r="R1130" i="1"/>
  <c r="S1130" i="1"/>
  <c r="R1131" i="1"/>
  <c r="S1131" i="1"/>
  <c r="R1132" i="1"/>
  <c r="S1132" i="1"/>
  <c r="R1133" i="1"/>
  <c r="S1133" i="1"/>
  <c r="R1134" i="1"/>
  <c r="S1134" i="1"/>
  <c r="R1135" i="1"/>
  <c r="S1135" i="1"/>
  <c r="R1136" i="1"/>
  <c r="S1136" i="1"/>
  <c r="R1137" i="1"/>
  <c r="S1137" i="1"/>
  <c r="R1138" i="1"/>
  <c r="S1138" i="1"/>
  <c r="R1139" i="1"/>
  <c r="S1139" i="1"/>
  <c r="R1140" i="1"/>
  <c r="S1140" i="1"/>
  <c r="R1141" i="1"/>
  <c r="S1141" i="1"/>
  <c r="R1142" i="1"/>
  <c r="S1142" i="1"/>
  <c r="R1143" i="1"/>
  <c r="S1143" i="1"/>
  <c r="R1144" i="1"/>
  <c r="S1144" i="1"/>
  <c r="R1145" i="1"/>
  <c r="S1145" i="1"/>
  <c r="R1146" i="1"/>
  <c r="S1146" i="1"/>
  <c r="R1147" i="1"/>
  <c r="S1147" i="1"/>
  <c r="R1148" i="1"/>
  <c r="S1148" i="1"/>
  <c r="R1149" i="1"/>
  <c r="S1149" i="1"/>
  <c r="R1150" i="1"/>
  <c r="S1150" i="1"/>
  <c r="R1151" i="1"/>
  <c r="S1151" i="1"/>
  <c r="R1152" i="1"/>
  <c r="S1152" i="1"/>
  <c r="R1153" i="1"/>
  <c r="S1153" i="1"/>
  <c r="R1154" i="1"/>
  <c r="S1154" i="1"/>
  <c r="R1155" i="1"/>
  <c r="S1155" i="1"/>
  <c r="R1156" i="1"/>
  <c r="S1156" i="1"/>
  <c r="R1157" i="1"/>
  <c r="S1157" i="1"/>
  <c r="R1158" i="1"/>
  <c r="S1158" i="1"/>
  <c r="R1159" i="1"/>
  <c r="S1159" i="1"/>
  <c r="R1160" i="1"/>
  <c r="S1160" i="1"/>
  <c r="R1161" i="1"/>
  <c r="S1161" i="1"/>
  <c r="R1162" i="1"/>
  <c r="S1162" i="1"/>
  <c r="R1163" i="1"/>
  <c r="S1163" i="1"/>
  <c r="R1164" i="1"/>
  <c r="S1164" i="1"/>
  <c r="R1165" i="1"/>
  <c r="S1165" i="1"/>
  <c r="R1166" i="1"/>
  <c r="S1166" i="1"/>
  <c r="R1167" i="1"/>
  <c r="S1167" i="1"/>
  <c r="R1168" i="1"/>
  <c r="S1168" i="1"/>
  <c r="R1169" i="1"/>
  <c r="S1169" i="1"/>
  <c r="R1170" i="1"/>
  <c r="S1170" i="1"/>
  <c r="R1171" i="1"/>
  <c r="S1171" i="1"/>
  <c r="R1172" i="1"/>
  <c r="S1172" i="1"/>
  <c r="R1173" i="1"/>
  <c r="S1173" i="1"/>
  <c r="R1174" i="1"/>
  <c r="S1174" i="1"/>
  <c r="R1175" i="1"/>
  <c r="S1175" i="1"/>
  <c r="R1176" i="1"/>
  <c r="S1176" i="1"/>
  <c r="R1177" i="1"/>
  <c r="S1177" i="1"/>
  <c r="R1178" i="1"/>
  <c r="S1178" i="1"/>
  <c r="R1179" i="1"/>
  <c r="S1179" i="1"/>
  <c r="R1180" i="1"/>
  <c r="S1180" i="1"/>
  <c r="R1181" i="1"/>
  <c r="S1181" i="1"/>
  <c r="R1182" i="1"/>
  <c r="S1182" i="1"/>
  <c r="R1183" i="1"/>
  <c r="S1183" i="1"/>
  <c r="R1184" i="1"/>
  <c r="S1184" i="1"/>
  <c r="R1185" i="1"/>
  <c r="S1185" i="1"/>
  <c r="R1186" i="1"/>
  <c r="S1186" i="1"/>
  <c r="R1187" i="1"/>
  <c r="S1187" i="1"/>
  <c r="R1188" i="1"/>
  <c r="S1188" i="1"/>
  <c r="R1189" i="1"/>
  <c r="S1189" i="1"/>
  <c r="R1190" i="1"/>
  <c r="S1190" i="1"/>
  <c r="R1191" i="1"/>
  <c r="S1191" i="1"/>
  <c r="R1192" i="1"/>
  <c r="S1192" i="1"/>
  <c r="R1193" i="1"/>
  <c r="S1193" i="1"/>
  <c r="R1194" i="1"/>
  <c r="S1194" i="1"/>
  <c r="R1195" i="1"/>
  <c r="S1195" i="1"/>
  <c r="R1196" i="1"/>
  <c r="S1196" i="1"/>
  <c r="R1197" i="1"/>
  <c r="S1197" i="1"/>
  <c r="R1198" i="1"/>
  <c r="S1198" i="1"/>
  <c r="R1199" i="1"/>
  <c r="S1199" i="1"/>
  <c r="R1200" i="1"/>
  <c r="S1200" i="1"/>
  <c r="R1201" i="1"/>
  <c r="S1201" i="1"/>
  <c r="R1202" i="1"/>
  <c r="S1202" i="1"/>
  <c r="R1203" i="1"/>
  <c r="S1203" i="1"/>
  <c r="R1204" i="1"/>
  <c r="S1204" i="1"/>
  <c r="R1205" i="1"/>
  <c r="S1205" i="1"/>
  <c r="R1206" i="1"/>
  <c r="S1206" i="1"/>
  <c r="R1207" i="1"/>
  <c r="S1207" i="1"/>
  <c r="R1208" i="1"/>
  <c r="S1208" i="1"/>
  <c r="R1209" i="1"/>
  <c r="S1209" i="1"/>
  <c r="R1210" i="1"/>
  <c r="S1210" i="1"/>
  <c r="R1211" i="1"/>
  <c r="S1211" i="1"/>
  <c r="R1212" i="1"/>
  <c r="S1212" i="1"/>
  <c r="R1213" i="1"/>
  <c r="S1213" i="1"/>
  <c r="R1214" i="1"/>
  <c r="S1214" i="1"/>
  <c r="R1215" i="1"/>
  <c r="S1215" i="1"/>
  <c r="R1216" i="1"/>
  <c r="S1216" i="1"/>
  <c r="R1217" i="1"/>
  <c r="S1217" i="1"/>
  <c r="R1218" i="1"/>
  <c r="S1218" i="1"/>
  <c r="R1219" i="1"/>
  <c r="S1219" i="1"/>
  <c r="R1220" i="1"/>
  <c r="S1220" i="1"/>
  <c r="R1221" i="1"/>
  <c r="S1221" i="1"/>
  <c r="R1222" i="1"/>
  <c r="S1222" i="1"/>
  <c r="R1223" i="1"/>
  <c r="S1223" i="1"/>
  <c r="R1224" i="1"/>
  <c r="S1224" i="1"/>
  <c r="R1225" i="1"/>
  <c r="S1225" i="1"/>
  <c r="R1226" i="1"/>
  <c r="S1226" i="1"/>
  <c r="R1227" i="1"/>
  <c r="S1227" i="1"/>
  <c r="R1228" i="1"/>
  <c r="S1228" i="1"/>
  <c r="R1229" i="1"/>
  <c r="S1229" i="1"/>
  <c r="R1230" i="1"/>
  <c r="S1230" i="1"/>
  <c r="R1231" i="1"/>
  <c r="S1231" i="1"/>
  <c r="R1232" i="1"/>
  <c r="S1232" i="1"/>
  <c r="R1233" i="1"/>
  <c r="S1233" i="1"/>
  <c r="R1234" i="1"/>
  <c r="S1234" i="1"/>
  <c r="R1235" i="1"/>
  <c r="S1235" i="1"/>
  <c r="R1236" i="1"/>
  <c r="S1236" i="1"/>
  <c r="R1237" i="1"/>
  <c r="S1237" i="1"/>
  <c r="R1238" i="1"/>
  <c r="S1238" i="1"/>
  <c r="R1239" i="1"/>
  <c r="S1239" i="1"/>
  <c r="R1240" i="1"/>
  <c r="S1240" i="1"/>
  <c r="R1241" i="1"/>
  <c r="S1241" i="1"/>
  <c r="R1242" i="1"/>
  <c r="S1242" i="1"/>
  <c r="R1243" i="1"/>
  <c r="S1243" i="1"/>
  <c r="R1244" i="1"/>
  <c r="S1244" i="1"/>
  <c r="R1245" i="1"/>
  <c r="S1245" i="1"/>
  <c r="R1246" i="1"/>
  <c r="S1246" i="1"/>
  <c r="R1247" i="1"/>
  <c r="S1247" i="1"/>
  <c r="R1248" i="1"/>
  <c r="S1248" i="1"/>
  <c r="R1249" i="1"/>
  <c r="S1249" i="1"/>
  <c r="R1250" i="1"/>
  <c r="S1250" i="1"/>
  <c r="R1251" i="1"/>
  <c r="S1251" i="1"/>
  <c r="R1252" i="1"/>
  <c r="S1252" i="1"/>
  <c r="R1253" i="1"/>
  <c r="S1253" i="1"/>
  <c r="R1254" i="1"/>
  <c r="S1254" i="1"/>
  <c r="R1255" i="1"/>
  <c r="S1255" i="1"/>
  <c r="R1256" i="1"/>
  <c r="S1256" i="1"/>
  <c r="R1257" i="1"/>
  <c r="S1257" i="1"/>
  <c r="R1258" i="1"/>
  <c r="S1258" i="1"/>
  <c r="R1259" i="1"/>
  <c r="S1259" i="1"/>
  <c r="R1260" i="1"/>
  <c r="S1260" i="1"/>
  <c r="R1261" i="1"/>
  <c r="S1261" i="1"/>
  <c r="R1262" i="1"/>
  <c r="S1262" i="1"/>
  <c r="R1263" i="1"/>
  <c r="S1263" i="1"/>
  <c r="R1264" i="1"/>
  <c r="S1264" i="1"/>
  <c r="R1265" i="1"/>
  <c r="S1265" i="1"/>
  <c r="R1266" i="1"/>
  <c r="S1266" i="1"/>
  <c r="R1267" i="1"/>
  <c r="S1267" i="1"/>
  <c r="R1268" i="1"/>
  <c r="S1268" i="1"/>
  <c r="R1269" i="1"/>
  <c r="S1269" i="1"/>
  <c r="R1270" i="1"/>
  <c r="S1270" i="1"/>
  <c r="R1271" i="1"/>
  <c r="S1271" i="1"/>
  <c r="R1272" i="1"/>
  <c r="S1272" i="1"/>
  <c r="R1273" i="1"/>
  <c r="S1273" i="1"/>
  <c r="R1274" i="1"/>
  <c r="S1274" i="1"/>
  <c r="R1275" i="1"/>
  <c r="S1275" i="1"/>
  <c r="R1276" i="1"/>
  <c r="S1276" i="1"/>
  <c r="R1277" i="1"/>
  <c r="S1277" i="1"/>
  <c r="R1278" i="1"/>
  <c r="S1278" i="1"/>
  <c r="R1279" i="1"/>
  <c r="S1279" i="1"/>
  <c r="R1280" i="1"/>
  <c r="S1280" i="1"/>
  <c r="R1281" i="1"/>
  <c r="S1281" i="1"/>
  <c r="R1282" i="1"/>
  <c r="S1282" i="1"/>
  <c r="R1283" i="1"/>
  <c r="S1283" i="1"/>
  <c r="R1284" i="1"/>
  <c r="S1284" i="1"/>
  <c r="R1285" i="1"/>
  <c r="S1285" i="1"/>
  <c r="R1286" i="1"/>
  <c r="S1286" i="1"/>
  <c r="R1287" i="1"/>
  <c r="S1287" i="1"/>
  <c r="R1288" i="1"/>
  <c r="S1288" i="1"/>
  <c r="R1289" i="1"/>
  <c r="S1289" i="1"/>
  <c r="R1290" i="1"/>
  <c r="S1290" i="1"/>
  <c r="R1291" i="1"/>
  <c r="S1291" i="1"/>
  <c r="R1292" i="1"/>
  <c r="S1292" i="1"/>
  <c r="R1293" i="1"/>
  <c r="S1293" i="1"/>
  <c r="R1294" i="1"/>
  <c r="S1294" i="1"/>
  <c r="R1295" i="1"/>
  <c r="S1295" i="1"/>
  <c r="R1296" i="1"/>
  <c r="S1296" i="1"/>
  <c r="R1297" i="1"/>
  <c r="S1297" i="1"/>
  <c r="R1298" i="1"/>
  <c r="S1298" i="1"/>
  <c r="R1299" i="1"/>
  <c r="S1299" i="1"/>
  <c r="R1300" i="1"/>
  <c r="S1300" i="1"/>
  <c r="R1301" i="1"/>
  <c r="S1301" i="1"/>
  <c r="R1302" i="1"/>
  <c r="S1302" i="1"/>
  <c r="R1303" i="1"/>
  <c r="S1303" i="1"/>
  <c r="R1304" i="1"/>
  <c r="S1304" i="1"/>
  <c r="R1305" i="1"/>
  <c r="S1305" i="1"/>
  <c r="R1306" i="1"/>
  <c r="S1306" i="1"/>
  <c r="R1307" i="1"/>
  <c r="S1307" i="1"/>
  <c r="R1308" i="1"/>
  <c r="S1308" i="1"/>
  <c r="R1309" i="1"/>
  <c r="S1309" i="1"/>
  <c r="R1310" i="1"/>
  <c r="S1310" i="1"/>
  <c r="R1311" i="1"/>
  <c r="S1311" i="1"/>
  <c r="R1312" i="1"/>
  <c r="S1312" i="1"/>
  <c r="R1313" i="1"/>
  <c r="S1313" i="1"/>
  <c r="R1314" i="1"/>
  <c r="S1314" i="1"/>
  <c r="R1315" i="1"/>
  <c r="S1315" i="1"/>
  <c r="R1316" i="1"/>
  <c r="S1316" i="1"/>
  <c r="R1317" i="1"/>
  <c r="S1317" i="1"/>
  <c r="R1318" i="1"/>
  <c r="S1318" i="1"/>
  <c r="R1319" i="1"/>
  <c r="S1319" i="1"/>
  <c r="R1320" i="1"/>
  <c r="S1320" i="1"/>
  <c r="R1321" i="1"/>
  <c r="S1321" i="1"/>
  <c r="R1322" i="1"/>
  <c r="S1322" i="1"/>
  <c r="R1323" i="1"/>
  <c r="S1323" i="1"/>
  <c r="R1324" i="1"/>
  <c r="S1324" i="1"/>
  <c r="R1325" i="1"/>
  <c r="S1325" i="1"/>
  <c r="R1326" i="1"/>
  <c r="S1326" i="1"/>
  <c r="R1327" i="1"/>
  <c r="S1327" i="1"/>
  <c r="R1328" i="1"/>
  <c r="S1328" i="1"/>
  <c r="R1329" i="1"/>
  <c r="S1329" i="1"/>
  <c r="R1330" i="1"/>
  <c r="S1330" i="1"/>
  <c r="R1331" i="1"/>
  <c r="S1331" i="1"/>
  <c r="R1332" i="1"/>
  <c r="S1332" i="1"/>
  <c r="R1333" i="1"/>
  <c r="S1333" i="1"/>
  <c r="R1334" i="1"/>
  <c r="S1334" i="1"/>
  <c r="R1335" i="1"/>
  <c r="S1335" i="1"/>
  <c r="R1336" i="1"/>
  <c r="S1336" i="1"/>
  <c r="R1337" i="1"/>
  <c r="S1337" i="1"/>
  <c r="R1338" i="1"/>
  <c r="S1338" i="1"/>
  <c r="R1339" i="1"/>
  <c r="S1339" i="1"/>
  <c r="R1340" i="1"/>
  <c r="S1340" i="1"/>
  <c r="R1341" i="1"/>
  <c r="S1341" i="1"/>
  <c r="R1342" i="1"/>
  <c r="S1342" i="1"/>
  <c r="R1343" i="1"/>
  <c r="S1343" i="1"/>
  <c r="R1344" i="1"/>
  <c r="S1344" i="1"/>
  <c r="R1345" i="1"/>
  <c r="S1345" i="1"/>
  <c r="R1346" i="1"/>
  <c r="S1346" i="1"/>
  <c r="R1347" i="1"/>
  <c r="S1347" i="1"/>
  <c r="R1348" i="1"/>
  <c r="S1348" i="1"/>
  <c r="R1349" i="1"/>
  <c r="S1349" i="1"/>
  <c r="R1350" i="1"/>
  <c r="S1350" i="1"/>
  <c r="R1351" i="1"/>
  <c r="S1351" i="1"/>
  <c r="R1352" i="1"/>
  <c r="S1352" i="1"/>
  <c r="R1353" i="1"/>
  <c r="S1353" i="1"/>
  <c r="R1354" i="1"/>
  <c r="S1354" i="1"/>
  <c r="R1355" i="1"/>
  <c r="S1355" i="1"/>
  <c r="R1356" i="1"/>
  <c r="S1356" i="1"/>
  <c r="R1357" i="1"/>
  <c r="S1357" i="1"/>
  <c r="R1358" i="1"/>
  <c r="S1358" i="1"/>
  <c r="R1359" i="1"/>
  <c r="S1359" i="1"/>
  <c r="R1360" i="1"/>
  <c r="S1360" i="1"/>
  <c r="R1361" i="1"/>
  <c r="S1361" i="1"/>
  <c r="R1362" i="1"/>
  <c r="S1362" i="1"/>
  <c r="R1363" i="1"/>
  <c r="S1363" i="1"/>
  <c r="R1364" i="1"/>
  <c r="S1364" i="1"/>
  <c r="R1365" i="1"/>
  <c r="S1365" i="1"/>
  <c r="R1366" i="1"/>
  <c r="S1366" i="1"/>
  <c r="R1367" i="1"/>
  <c r="S1367" i="1"/>
  <c r="R1368" i="1"/>
  <c r="S1368" i="1"/>
  <c r="R1369" i="1"/>
  <c r="S1369" i="1"/>
  <c r="R1370" i="1"/>
  <c r="S1370" i="1"/>
  <c r="R1371" i="1"/>
  <c r="S1371" i="1"/>
  <c r="R1372" i="1"/>
  <c r="S1372" i="1"/>
  <c r="R1373" i="1"/>
  <c r="S1373" i="1"/>
  <c r="R1374" i="1"/>
  <c r="S1374" i="1"/>
  <c r="R1375" i="1"/>
  <c r="S1375" i="1"/>
  <c r="R1376" i="1"/>
  <c r="S1376" i="1"/>
  <c r="R1377" i="1"/>
  <c r="S1377" i="1"/>
  <c r="R1378" i="1"/>
  <c r="S1378" i="1"/>
  <c r="R1379" i="1"/>
  <c r="S1379" i="1"/>
  <c r="R1380" i="1"/>
  <c r="S1380" i="1"/>
  <c r="R1381" i="1"/>
  <c r="S1381" i="1"/>
  <c r="R1382" i="1"/>
  <c r="S1382" i="1"/>
  <c r="R1383" i="1"/>
  <c r="S1383" i="1"/>
  <c r="R1384" i="1"/>
  <c r="S1384" i="1"/>
  <c r="R1385" i="1"/>
  <c r="S1385" i="1"/>
  <c r="R1386" i="1"/>
  <c r="S1386" i="1"/>
  <c r="R1387" i="1"/>
  <c r="S1387" i="1"/>
  <c r="R1388" i="1"/>
  <c r="S1388" i="1"/>
  <c r="R1389" i="1"/>
  <c r="S1389" i="1"/>
  <c r="R1390" i="1"/>
  <c r="S1390" i="1"/>
  <c r="R1391" i="1"/>
  <c r="S1391" i="1"/>
  <c r="R1392" i="1"/>
  <c r="S1392" i="1"/>
  <c r="R1393" i="1"/>
  <c r="S1393" i="1"/>
  <c r="R1394" i="1"/>
  <c r="S1394" i="1"/>
  <c r="R1395" i="1"/>
  <c r="S1395" i="1"/>
  <c r="R1396" i="1"/>
  <c r="S1396" i="1"/>
  <c r="R1397" i="1"/>
  <c r="S1397" i="1"/>
  <c r="R1398" i="1"/>
  <c r="S1398" i="1"/>
  <c r="R1399" i="1"/>
  <c r="S1399" i="1"/>
  <c r="R1400" i="1"/>
  <c r="S1400" i="1"/>
  <c r="R1401" i="1"/>
  <c r="S1401" i="1"/>
  <c r="R1402" i="1"/>
  <c r="S1402" i="1"/>
  <c r="R1403" i="1"/>
  <c r="S1403" i="1"/>
  <c r="R1404" i="1"/>
  <c r="S1404" i="1"/>
  <c r="R1405" i="1"/>
  <c r="S1405" i="1"/>
  <c r="R1406" i="1"/>
  <c r="S1406" i="1"/>
  <c r="R1407" i="1"/>
  <c r="S1407" i="1"/>
  <c r="R1408" i="1"/>
  <c r="S1408" i="1"/>
  <c r="R1409" i="1"/>
  <c r="S1409" i="1"/>
  <c r="R1410" i="1"/>
  <c r="S1410" i="1"/>
  <c r="R1411" i="1"/>
  <c r="S1411" i="1"/>
  <c r="R1412" i="1"/>
  <c r="S1412" i="1"/>
  <c r="R1413" i="1"/>
  <c r="S1413" i="1"/>
  <c r="R1414" i="1"/>
  <c r="S1414" i="1"/>
  <c r="R1415" i="1"/>
  <c r="S1415" i="1"/>
  <c r="R1416" i="1"/>
  <c r="S1416" i="1"/>
  <c r="R1417" i="1"/>
  <c r="S1417" i="1"/>
  <c r="R1418" i="1"/>
  <c r="S1418" i="1"/>
  <c r="R1419" i="1"/>
  <c r="S1419" i="1"/>
  <c r="R1420" i="1"/>
  <c r="S1420" i="1"/>
  <c r="R1421" i="1"/>
  <c r="S1421" i="1"/>
  <c r="R1422" i="1"/>
  <c r="S1422" i="1"/>
  <c r="R1423" i="1"/>
  <c r="S1423" i="1"/>
  <c r="R1424" i="1"/>
  <c r="S1424" i="1"/>
  <c r="R1425" i="1"/>
  <c r="S1425" i="1"/>
  <c r="R1426" i="1"/>
  <c r="S1426" i="1"/>
  <c r="R1427" i="1"/>
  <c r="S1427" i="1"/>
  <c r="R1428" i="1"/>
  <c r="S1428" i="1"/>
  <c r="R1429" i="1"/>
  <c r="S1429" i="1"/>
  <c r="R1430" i="1"/>
  <c r="S1430" i="1"/>
  <c r="R1431" i="1"/>
  <c r="S1431" i="1"/>
  <c r="R1432" i="1"/>
  <c r="S1432" i="1"/>
  <c r="R1433" i="1"/>
  <c r="S1433" i="1"/>
  <c r="R1434" i="1"/>
  <c r="S1434" i="1"/>
  <c r="R1435" i="1"/>
  <c r="S1435" i="1"/>
  <c r="R1436" i="1"/>
  <c r="S1436" i="1"/>
  <c r="R1437" i="1"/>
  <c r="S1437" i="1"/>
  <c r="R1438" i="1"/>
  <c r="S1438" i="1"/>
  <c r="R1439" i="1"/>
  <c r="S1439" i="1"/>
  <c r="R1440" i="1"/>
  <c r="S1440" i="1"/>
  <c r="R1441" i="1"/>
  <c r="S1441" i="1"/>
  <c r="R1442" i="1"/>
  <c r="S1442" i="1"/>
  <c r="R1443" i="1"/>
  <c r="S1443" i="1"/>
  <c r="R1444" i="1"/>
  <c r="S1444" i="1"/>
  <c r="R1445" i="1"/>
  <c r="S1445" i="1"/>
  <c r="R1446" i="1"/>
  <c r="S1446" i="1"/>
  <c r="R1447" i="1"/>
  <c r="S1447" i="1"/>
  <c r="R1448" i="1"/>
  <c r="S1448" i="1"/>
  <c r="R1449" i="1"/>
  <c r="S1449" i="1"/>
  <c r="R1450" i="1"/>
  <c r="S1450" i="1"/>
  <c r="R1451" i="1"/>
  <c r="S1451" i="1"/>
  <c r="R1452" i="1"/>
  <c r="S1452" i="1"/>
  <c r="R1453" i="1"/>
  <c r="S1453" i="1"/>
  <c r="R1454" i="1"/>
  <c r="S1454" i="1"/>
  <c r="R1455" i="1"/>
  <c r="S1455" i="1"/>
  <c r="R1456" i="1"/>
  <c r="S1456" i="1"/>
  <c r="R1457" i="1"/>
  <c r="S1457" i="1"/>
  <c r="R1458" i="1"/>
  <c r="S1458" i="1"/>
  <c r="R1459" i="1"/>
  <c r="S1459" i="1"/>
  <c r="R1460" i="1"/>
  <c r="S1460" i="1"/>
  <c r="R1461" i="1"/>
  <c r="S1461" i="1"/>
  <c r="R1462" i="1"/>
  <c r="S1462" i="1"/>
  <c r="R1463" i="1"/>
  <c r="S1463" i="1"/>
  <c r="R1464" i="1"/>
  <c r="S1464" i="1"/>
  <c r="R1465" i="1"/>
  <c r="S1465" i="1"/>
  <c r="R1466" i="1"/>
  <c r="S1466" i="1"/>
  <c r="R1467" i="1"/>
  <c r="S1467" i="1"/>
  <c r="R1468" i="1"/>
  <c r="S1468" i="1"/>
  <c r="R1469" i="1"/>
  <c r="S1469" i="1"/>
  <c r="R1470" i="1"/>
  <c r="S1470" i="1"/>
  <c r="R1471" i="1"/>
  <c r="S1471" i="1"/>
  <c r="R1472" i="1"/>
  <c r="S1472" i="1"/>
  <c r="R1473" i="1"/>
  <c r="S1473" i="1"/>
  <c r="R1474" i="1"/>
  <c r="S1474" i="1"/>
  <c r="R1475" i="1"/>
  <c r="S1475" i="1"/>
  <c r="R1476" i="1"/>
  <c r="S1476" i="1"/>
  <c r="R1477" i="1"/>
  <c r="S1477" i="1"/>
  <c r="R1478" i="1"/>
  <c r="S1478" i="1"/>
  <c r="R1479" i="1"/>
  <c r="S1479" i="1"/>
  <c r="R1480" i="1"/>
  <c r="S1480" i="1"/>
  <c r="R1481" i="1"/>
  <c r="S1481" i="1"/>
  <c r="R1482" i="1"/>
  <c r="S1482" i="1"/>
  <c r="R1483" i="1"/>
  <c r="S1483" i="1"/>
  <c r="R1484" i="1"/>
  <c r="S1484" i="1"/>
  <c r="R1485" i="1"/>
  <c r="S1485" i="1"/>
  <c r="R1486" i="1"/>
  <c r="S1486" i="1"/>
  <c r="R1487" i="1"/>
  <c r="S1487" i="1"/>
  <c r="R1488" i="1"/>
  <c r="S1488" i="1"/>
  <c r="R1489" i="1"/>
  <c r="S1489" i="1"/>
  <c r="R1490" i="1"/>
  <c r="S1490" i="1"/>
  <c r="R1491" i="1"/>
  <c r="S1491" i="1"/>
  <c r="R1492" i="1"/>
  <c r="S1492" i="1"/>
  <c r="R1493" i="1"/>
  <c r="S1493" i="1"/>
  <c r="R1494" i="1"/>
  <c r="S1494" i="1"/>
  <c r="R1495" i="1"/>
  <c r="S1495" i="1"/>
  <c r="R1496" i="1"/>
  <c r="S1496" i="1"/>
  <c r="R1497" i="1"/>
  <c r="S1497" i="1"/>
  <c r="R1498" i="1"/>
  <c r="S1498" i="1"/>
  <c r="R1499" i="1"/>
  <c r="S1499" i="1"/>
  <c r="R1500" i="1"/>
  <c r="S1500" i="1"/>
  <c r="R1501" i="1"/>
  <c r="S1501" i="1"/>
  <c r="R1502" i="1"/>
  <c r="S1502" i="1"/>
  <c r="R1503" i="1"/>
  <c r="S1503" i="1"/>
  <c r="R1504" i="1"/>
  <c r="S1504" i="1"/>
  <c r="R1505" i="1"/>
  <c r="S1505" i="1"/>
  <c r="R1506" i="1"/>
  <c r="S1506" i="1"/>
  <c r="R1507" i="1"/>
  <c r="S1507" i="1"/>
  <c r="R1508" i="1"/>
  <c r="S1508" i="1"/>
  <c r="R1509" i="1"/>
  <c r="S1509" i="1"/>
  <c r="R1510" i="1"/>
  <c r="S1510" i="1"/>
  <c r="R1511" i="1"/>
  <c r="S1511" i="1"/>
  <c r="R1512" i="1"/>
  <c r="S1512" i="1"/>
  <c r="R1513" i="1"/>
  <c r="S1513" i="1"/>
  <c r="R1514" i="1"/>
  <c r="S1514" i="1"/>
  <c r="R1515" i="1"/>
  <c r="S1515" i="1"/>
  <c r="R1516" i="1"/>
  <c r="S1516" i="1"/>
  <c r="R1517" i="1"/>
  <c r="S1517" i="1"/>
  <c r="R1518" i="1"/>
  <c r="S1518" i="1"/>
  <c r="R1519" i="1"/>
  <c r="S1519" i="1"/>
  <c r="R1520" i="1"/>
  <c r="S1520" i="1"/>
  <c r="R1521" i="1"/>
  <c r="S1521" i="1"/>
  <c r="R1522" i="1"/>
  <c r="S1522" i="1"/>
  <c r="R1523" i="1"/>
  <c r="S1523" i="1"/>
  <c r="R1524" i="1"/>
  <c r="S1524" i="1"/>
  <c r="R1525" i="1"/>
  <c r="S1525" i="1"/>
  <c r="R1526" i="1"/>
  <c r="S1526" i="1"/>
  <c r="R1527" i="1"/>
  <c r="S1527" i="1"/>
  <c r="R1528" i="1"/>
  <c r="S1528" i="1"/>
  <c r="R1529" i="1"/>
  <c r="S1529" i="1"/>
  <c r="R1530" i="1"/>
  <c r="S1530" i="1"/>
  <c r="R1531" i="1"/>
  <c r="S1531" i="1"/>
  <c r="R1532" i="1"/>
  <c r="S1532" i="1"/>
  <c r="R1533" i="1"/>
  <c r="S1533" i="1"/>
  <c r="R1534" i="1"/>
  <c r="S1534" i="1"/>
  <c r="R1535" i="1"/>
  <c r="S1535" i="1"/>
  <c r="R1536" i="1"/>
  <c r="S1536" i="1"/>
  <c r="R1537" i="1"/>
  <c r="S1537" i="1"/>
  <c r="R1538" i="1"/>
  <c r="S1538" i="1"/>
  <c r="R1539" i="1"/>
  <c r="S1539" i="1"/>
  <c r="R1540" i="1"/>
  <c r="S1540" i="1"/>
  <c r="R1541" i="1"/>
  <c r="S1541" i="1"/>
  <c r="R1542" i="1"/>
  <c r="S1542" i="1"/>
  <c r="R1543" i="1"/>
  <c r="S1543" i="1"/>
  <c r="R1544" i="1"/>
  <c r="S1544" i="1"/>
  <c r="R1545" i="1"/>
  <c r="S1545" i="1"/>
  <c r="R1546" i="1"/>
  <c r="S1546" i="1"/>
  <c r="R1547" i="1"/>
  <c r="S1547" i="1"/>
  <c r="R1548" i="1"/>
  <c r="S1548" i="1"/>
  <c r="R1549" i="1"/>
  <c r="S1549" i="1"/>
  <c r="R1550" i="1"/>
  <c r="S1550" i="1"/>
  <c r="R1551" i="1"/>
  <c r="S1551" i="1"/>
  <c r="R1552" i="1"/>
  <c r="S1552" i="1"/>
  <c r="R1553" i="1"/>
  <c r="S1553" i="1"/>
  <c r="R1554" i="1"/>
  <c r="S1554" i="1"/>
  <c r="R1555" i="1"/>
  <c r="S1555" i="1"/>
  <c r="R1556" i="1"/>
  <c r="S1556" i="1"/>
  <c r="R1557" i="1"/>
  <c r="S1557" i="1"/>
  <c r="R1558" i="1"/>
  <c r="S1558" i="1"/>
  <c r="R1559" i="1"/>
  <c r="S1559" i="1"/>
  <c r="R1560" i="1"/>
  <c r="S1560" i="1"/>
  <c r="R1561" i="1"/>
  <c r="S1561" i="1"/>
  <c r="R1562" i="1"/>
  <c r="S1562" i="1"/>
  <c r="R1563" i="1"/>
  <c r="S1563" i="1"/>
  <c r="R1564" i="1"/>
  <c r="S1564" i="1"/>
  <c r="R1565" i="1"/>
  <c r="S1565" i="1"/>
  <c r="R1566" i="1"/>
  <c r="S1566" i="1"/>
  <c r="R1567" i="1"/>
  <c r="S1567" i="1"/>
  <c r="R1568" i="1"/>
  <c r="S1568" i="1"/>
  <c r="R1569" i="1"/>
  <c r="S1569" i="1"/>
  <c r="R1570" i="1"/>
  <c r="S1570" i="1"/>
  <c r="R1571" i="1"/>
  <c r="S1571" i="1"/>
  <c r="R1572" i="1"/>
  <c r="S1572" i="1"/>
  <c r="R1573" i="1"/>
  <c r="S1573" i="1"/>
  <c r="R1574" i="1"/>
  <c r="S1574" i="1"/>
  <c r="R1575" i="1"/>
  <c r="S1575" i="1"/>
  <c r="R1576" i="1"/>
  <c r="S1576" i="1"/>
  <c r="R1577" i="1"/>
  <c r="S1577" i="1"/>
  <c r="R1578" i="1"/>
  <c r="S1578" i="1"/>
  <c r="R1579" i="1"/>
  <c r="S1579" i="1"/>
  <c r="R1580" i="1"/>
  <c r="S1580" i="1"/>
  <c r="R1581" i="1"/>
  <c r="S1581" i="1"/>
  <c r="R1582" i="1"/>
  <c r="S1582" i="1"/>
  <c r="R1583" i="1"/>
  <c r="S1583" i="1"/>
  <c r="R1584" i="1"/>
  <c r="S1584" i="1"/>
  <c r="R1585" i="1"/>
  <c r="S1585" i="1"/>
  <c r="R1586" i="1"/>
  <c r="S1586" i="1"/>
  <c r="R1587" i="1"/>
  <c r="S1587" i="1"/>
  <c r="R1588" i="1"/>
  <c r="S1588" i="1"/>
  <c r="R1589" i="1"/>
  <c r="S1589" i="1"/>
  <c r="R1590" i="1"/>
  <c r="S1590" i="1"/>
  <c r="R1591" i="1"/>
  <c r="S1591" i="1"/>
  <c r="R1592" i="1"/>
  <c r="S1592" i="1"/>
  <c r="R1593" i="1"/>
  <c r="S1593" i="1"/>
  <c r="R1594" i="1"/>
  <c r="S1594" i="1"/>
  <c r="R1595" i="1"/>
  <c r="S1595" i="1"/>
  <c r="R1596" i="1"/>
  <c r="S1596" i="1"/>
  <c r="R1597" i="1"/>
  <c r="S1597" i="1"/>
  <c r="R1598" i="1"/>
  <c r="S1598" i="1"/>
  <c r="R1599" i="1"/>
  <c r="S1599" i="1"/>
  <c r="R1600" i="1"/>
  <c r="S1600" i="1"/>
  <c r="R1601" i="1"/>
  <c r="S1601" i="1"/>
  <c r="R1602" i="1"/>
  <c r="S1602" i="1"/>
  <c r="R1603" i="1"/>
  <c r="S1603" i="1"/>
  <c r="R1604" i="1"/>
  <c r="S1604" i="1"/>
  <c r="R1605" i="1"/>
  <c r="S1605" i="1"/>
  <c r="R1606" i="1"/>
  <c r="S1606" i="1"/>
  <c r="R1607" i="1"/>
  <c r="S1607" i="1"/>
  <c r="R1608" i="1"/>
  <c r="S1608" i="1"/>
  <c r="R1609" i="1"/>
  <c r="S1609" i="1"/>
  <c r="R1610" i="1"/>
  <c r="S1610" i="1"/>
  <c r="R1611" i="1"/>
  <c r="S1611" i="1"/>
  <c r="R1612" i="1"/>
  <c r="S1612" i="1"/>
  <c r="R1613" i="1"/>
  <c r="S1613" i="1"/>
  <c r="R1614" i="1"/>
  <c r="S1614" i="1"/>
  <c r="R1615" i="1"/>
  <c r="S1615" i="1"/>
  <c r="R1616" i="1"/>
  <c r="S1616" i="1"/>
  <c r="R1617" i="1"/>
  <c r="S1617" i="1"/>
  <c r="R1618" i="1"/>
  <c r="S1618" i="1"/>
  <c r="R1619" i="1"/>
  <c r="S1619" i="1"/>
  <c r="R1620" i="1"/>
  <c r="S1620" i="1"/>
  <c r="R1621" i="1"/>
  <c r="S1621" i="1"/>
  <c r="R1622" i="1"/>
  <c r="S1622" i="1"/>
  <c r="R1623" i="1"/>
  <c r="S1623" i="1"/>
  <c r="R1624" i="1"/>
  <c r="S1624" i="1"/>
  <c r="R1625" i="1"/>
  <c r="S1625" i="1"/>
  <c r="R1626" i="1"/>
  <c r="S1626" i="1"/>
  <c r="R1627" i="1"/>
  <c r="S1627" i="1"/>
  <c r="R1628" i="1"/>
  <c r="S1628" i="1"/>
  <c r="R1629" i="1"/>
  <c r="S1629" i="1"/>
  <c r="R1630" i="1"/>
  <c r="S1630" i="1"/>
  <c r="R1631" i="1"/>
  <c r="S1631" i="1"/>
  <c r="R1632" i="1"/>
  <c r="S1632" i="1"/>
  <c r="R1633" i="1"/>
  <c r="S1633" i="1"/>
  <c r="R1634" i="1"/>
  <c r="S1634" i="1"/>
  <c r="R1635" i="1"/>
  <c r="S1635" i="1"/>
  <c r="R1636" i="1"/>
  <c r="S1636" i="1"/>
  <c r="R1637" i="1"/>
  <c r="S1637" i="1"/>
  <c r="R1638" i="1"/>
  <c r="S1638" i="1"/>
  <c r="R1639" i="1"/>
  <c r="S1639" i="1"/>
  <c r="R1640" i="1"/>
  <c r="S1640" i="1"/>
  <c r="R1641" i="1"/>
  <c r="S1641" i="1"/>
  <c r="R1642" i="1"/>
  <c r="S1642" i="1"/>
  <c r="R1643" i="1"/>
  <c r="S1643" i="1"/>
  <c r="R1644" i="1"/>
  <c r="S1644" i="1"/>
  <c r="R1645" i="1"/>
  <c r="S1645" i="1"/>
  <c r="R1646" i="1"/>
  <c r="S1646" i="1"/>
  <c r="R1647" i="1"/>
  <c r="S1647" i="1"/>
  <c r="R1648" i="1"/>
  <c r="S1648" i="1"/>
  <c r="R1649" i="1"/>
  <c r="S1649" i="1"/>
  <c r="R1650" i="1"/>
  <c r="S1650" i="1"/>
  <c r="R1651" i="1"/>
  <c r="S1651" i="1"/>
  <c r="R1652" i="1"/>
  <c r="S1652" i="1"/>
  <c r="R1653" i="1"/>
  <c r="S1653" i="1"/>
  <c r="R1654" i="1"/>
  <c r="S1654" i="1"/>
  <c r="R1655" i="1"/>
  <c r="S1655" i="1"/>
  <c r="R1656" i="1"/>
  <c r="S1656" i="1"/>
  <c r="R1657" i="1"/>
  <c r="S1657" i="1"/>
  <c r="R1658" i="1"/>
  <c r="S1658" i="1"/>
  <c r="R1659" i="1"/>
  <c r="S1659" i="1"/>
  <c r="R1660" i="1"/>
  <c r="S1660" i="1"/>
  <c r="R1661" i="1"/>
  <c r="S1661" i="1"/>
  <c r="R1662" i="1"/>
  <c r="S1662" i="1"/>
  <c r="R1663" i="1"/>
  <c r="S1663" i="1"/>
  <c r="R1664" i="1"/>
  <c r="S1664" i="1"/>
  <c r="R1665" i="1"/>
  <c r="S1665" i="1"/>
  <c r="R1666" i="1"/>
  <c r="S1666" i="1"/>
  <c r="R1667" i="1"/>
  <c r="S1667" i="1"/>
  <c r="R1668" i="1"/>
  <c r="S1668" i="1"/>
  <c r="R1669" i="1"/>
  <c r="S1669" i="1"/>
  <c r="R1670" i="1"/>
  <c r="S1670" i="1"/>
  <c r="R1671" i="1"/>
  <c r="S1671" i="1"/>
  <c r="R1672" i="1"/>
  <c r="S1672" i="1"/>
  <c r="R1673" i="1"/>
  <c r="S1673" i="1"/>
  <c r="R1674" i="1"/>
  <c r="S1674" i="1"/>
  <c r="R1675" i="1"/>
  <c r="S1675" i="1"/>
  <c r="R1676" i="1"/>
  <c r="S1676" i="1"/>
  <c r="R1677" i="1"/>
  <c r="S1677" i="1"/>
  <c r="R1678" i="1"/>
  <c r="S1678" i="1"/>
  <c r="R1679" i="1"/>
  <c r="S1679" i="1"/>
  <c r="R1680" i="1"/>
  <c r="S1680" i="1"/>
  <c r="R1681" i="1"/>
  <c r="S1681" i="1"/>
  <c r="R1682" i="1"/>
  <c r="S1682" i="1"/>
  <c r="R1683" i="1"/>
  <c r="S1683" i="1"/>
  <c r="R1684" i="1"/>
  <c r="S1684" i="1"/>
  <c r="R1685" i="1"/>
  <c r="S1685" i="1"/>
  <c r="R1686" i="1"/>
  <c r="S1686" i="1"/>
  <c r="R1687" i="1"/>
  <c r="S1687" i="1"/>
  <c r="R1688" i="1"/>
  <c r="S1688" i="1"/>
  <c r="R1689" i="1"/>
  <c r="S1689" i="1"/>
  <c r="R1690" i="1"/>
  <c r="S1690" i="1"/>
  <c r="R1691" i="1"/>
  <c r="S1691" i="1"/>
  <c r="R1692" i="1"/>
  <c r="S1692" i="1"/>
  <c r="R1693" i="1"/>
  <c r="S1693" i="1"/>
  <c r="R1694" i="1"/>
  <c r="S1694" i="1"/>
  <c r="R1695" i="1"/>
  <c r="S1695" i="1"/>
  <c r="R1696" i="1"/>
  <c r="S1696" i="1"/>
  <c r="R1697" i="1"/>
  <c r="S1697" i="1"/>
  <c r="R1698" i="1"/>
  <c r="S1698" i="1"/>
  <c r="R1699" i="1"/>
  <c r="S1699" i="1"/>
  <c r="R1700" i="1"/>
  <c r="S1700" i="1"/>
  <c r="R1701" i="1"/>
  <c r="S1701" i="1"/>
  <c r="R1702" i="1"/>
  <c r="S1702" i="1"/>
  <c r="R1703" i="1"/>
  <c r="S1703" i="1"/>
  <c r="R1704" i="1"/>
  <c r="S1704" i="1"/>
  <c r="R1705" i="1"/>
  <c r="S1705" i="1"/>
  <c r="R1706" i="1"/>
  <c r="S1706" i="1"/>
  <c r="R1707" i="1"/>
  <c r="S1707" i="1"/>
  <c r="R1708" i="1"/>
  <c r="S1708" i="1"/>
  <c r="R1709" i="1"/>
  <c r="S1709" i="1"/>
  <c r="R1710" i="1"/>
  <c r="S1710" i="1"/>
  <c r="R1711" i="1"/>
  <c r="S1711" i="1"/>
  <c r="R1712" i="1"/>
  <c r="S1712" i="1"/>
  <c r="R1713" i="1"/>
  <c r="S1713" i="1"/>
  <c r="R1714" i="1"/>
  <c r="S1714" i="1"/>
  <c r="R1715" i="1"/>
  <c r="S1715" i="1"/>
  <c r="R1716" i="1"/>
  <c r="S1716" i="1"/>
  <c r="R1717" i="1"/>
  <c r="S1717" i="1"/>
  <c r="R1718" i="1"/>
  <c r="S1718" i="1"/>
  <c r="R1719" i="1"/>
  <c r="S1719" i="1"/>
  <c r="R1720" i="1"/>
  <c r="S1720" i="1"/>
  <c r="R1721" i="1"/>
  <c r="S1721" i="1"/>
  <c r="R1722" i="1"/>
  <c r="S1722" i="1"/>
  <c r="R1723" i="1"/>
  <c r="S1723" i="1"/>
  <c r="R1724" i="1"/>
  <c r="S1724" i="1"/>
  <c r="R1725" i="1"/>
  <c r="S1725" i="1"/>
  <c r="R1726" i="1"/>
  <c r="S1726" i="1"/>
  <c r="R1727" i="1"/>
  <c r="S1727" i="1"/>
  <c r="R1728" i="1"/>
  <c r="S1728" i="1"/>
  <c r="R1729" i="1"/>
  <c r="S1729" i="1"/>
  <c r="R1730" i="1"/>
  <c r="S1730" i="1"/>
  <c r="R1731" i="1"/>
  <c r="S1731" i="1"/>
  <c r="R1732" i="1"/>
  <c r="S1732" i="1"/>
  <c r="R1733" i="1"/>
  <c r="S1733" i="1"/>
  <c r="R1734" i="1"/>
  <c r="S1734" i="1"/>
  <c r="R1735" i="1"/>
  <c r="S1735" i="1"/>
  <c r="R1736" i="1"/>
  <c r="S1736" i="1"/>
  <c r="R1737" i="1"/>
  <c r="S1737" i="1"/>
  <c r="R1738" i="1"/>
  <c r="S1738" i="1"/>
  <c r="R1739" i="1"/>
  <c r="S1739" i="1"/>
  <c r="R1740" i="1"/>
  <c r="S1740" i="1"/>
  <c r="R1741" i="1"/>
  <c r="S1741" i="1"/>
  <c r="R1742" i="1"/>
  <c r="S1742" i="1"/>
  <c r="R1743" i="1"/>
  <c r="S1743" i="1"/>
  <c r="R1744" i="1"/>
  <c r="S1744" i="1"/>
  <c r="R1745" i="1"/>
  <c r="S1745" i="1"/>
  <c r="R1746" i="1"/>
  <c r="S1746" i="1"/>
  <c r="R1747" i="1"/>
  <c r="S1747" i="1"/>
  <c r="R1748" i="1"/>
  <c r="S1748" i="1"/>
  <c r="R1749" i="1"/>
  <c r="S1749" i="1"/>
  <c r="R1750" i="1"/>
  <c r="S1750" i="1"/>
  <c r="R1751" i="1"/>
  <c r="S1751" i="1"/>
  <c r="R1752" i="1"/>
  <c r="S1752" i="1"/>
  <c r="R1753" i="1"/>
  <c r="S1753" i="1"/>
  <c r="R1754" i="1"/>
  <c r="S1754" i="1"/>
  <c r="R1755" i="1"/>
  <c r="S1755" i="1"/>
  <c r="R1756" i="1"/>
  <c r="S1756" i="1"/>
  <c r="R1757" i="1"/>
  <c r="S1757" i="1"/>
  <c r="R1758" i="1"/>
  <c r="S1758" i="1"/>
  <c r="R1759" i="1"/>
  <c r="S1759" i="1"/>
  <c r="R1760" i="1"/>
  <c r="S1760" i="1"/>
  <c r="R1761" i="1"/>
  <c r="S1761" i="1"/>
  <c r="R1762" i="1"/>
  <c r="S1762" i="1"/>
  <c r="R1763" i="1"/>
  <c r="S1763" i="1"/>
  <c r="R1764" i="1"/>
  <c r="S1764" i="1"/>
  <c r="R1765" i="1"/>
  <c r="S1765" i="1"/>
  <c r="R1766" i="1"/>
  <c r="S1766" i="1"/>
  <c r="R1767" i="1"/>
  <c r="S1767" i="1"/>
  <c r="R1768" i="1"/>
  <c r="S1768" i="1"/>
  <c r="R1769" i="1"/>
  <c r="S1769" i="1"/>
  <c r="R1770" i="1"/>
  <c r="S1770" i="1"/>
  <c r="R1771" i="1"/>
  <c r="S1771" i="1"/>
  <c r="R1772" i="1"/>
  <c r="S1772" i="1"/>
  <c r="R1773" i="1"/>
  <c r="S1773" i="1"/>
  <c r="R1774" i="1"/>
  <c r="S1774" i="1"/>
  <c r="R1775" i="1"/>
  <c r="S1775" i="1"/>
  <c r="R1776" i="1"/>
  <c r="S1776" i="1"/>
  <c r="R1777" i="1"/>
  <c r="S1777" i="1"/>
  <c r="R1778" i="1"/>
  <c r="S1778" i="1"/>
  <c r="R1779" i="1"/>
  <c r="S1779" i="1"/>
  <c r="R1780" i="1"/>
  <c r="S1780" i="1"/>
  <c r="R1781" i="1"/>
  <c r="S1781" i="1"/>
  <c r="R1782" i="1"/>
  <c r="S1782" i="1"/>
  <c r="R1783" i="1"/>
  <c r="S1783" i="1"/>
  <c r="R1784" i="1"/>
  <c r="S1784" i="1"/>
  <c r="R1785" i="1"/>
  <c r="S1785" i="1"/>
  <c r="R1786" i="1"/>
  <c r="S1786" i="1"/>
  <c r="R1787" i="1"/>
  <c r="S1787" i="1"/>
  <c r="R1788" i="1"/>
  <c r="S1788" i="1"/>
  <c r="R1789" i="1"/>
  <c r="S1789" i="1"/>
  <c r="R1790" i="1"/>
  <c r="S1790" i="1"/>
  <c r="R1791" i="1"/>
  <c r="S1791" i="1"/>
  <c r="R1792" i="1"/>
  <c r="S1792" i="1"/>
  <c r="R1793" i="1"/>
  <c r="S1793" i="1"/>
  <c r="R1794" i="1"/>
  <c r="S1794" i="1"/>
  <c r="R1795" i="1"/>
  <c r="S1795" i="1"/>
  <c r="R1796" i="1"/>
  <c r="S1796" i="1"/>
  <c r="R1797" i="1"/>
  <c r="S1797" i="1"/>
  <c r="R1798" i="1"/>
  <c r="S1798" i="1"/>
  <c r="R1799" i="1"/>
  <c r="S1799" i="1"/>
  <c r="R1800" i="1"/>
  <c r="S1800" i="1"/>
  <c r="R1801" i="1"/>
  <c r="S1801" i="1"/>
  <c r="R1802" i="1"/>
  <c r="S1802" i="1"/>
  <c r="R1803" i="1"/>
  <c r="S1803" i="1"/>
  <c r="R1804" i="1"/>
  <c r="S1804" i="1"/>
  <c r="R1805" i="1"/>
  <c r="S1805" i="1"/>
  <c r="R1806" i="1"/>
  <c r="S1806" i="1"/>
  <c r="R1807" i="1"/>
  <c r="S1807" i="1"/>
  <c r="R1808" i="1"/>
  <c r="S1808" i="1"/>
  <c r="R1809" i="1"/>
  <c r="S1809" i="1"/>
  <c r="R1810" i="1"/>
  <c r="S1810" i="1"/>
  <c r="R1811" i="1"/>
  <c r="S1811" i="1"/>
  <c r="R1812" i="1"/>
  <c r="S1812" i="1"/>
  <c r="R1813" i="1"/>
  <c r="S1813" i="1"/>
  <c r="R1814" i="1"/>
  <c r="S1814" i="1"/>
  <c r="R1815" i="1"/>
  <c r="S1815" i="1"/>
  <c r="R1816" i="1"/>
  <c r="S1816" i="1"/>
  <c r="R1817" i="1"/>
  <c r="S1817" i="1"/>
  <c r="R1818" i="1"/>
  <c r="S1818" i="1"/>
  <c r="R1819" i="1"/>
  <c r="S1819" i="1"/>
  <c r="R1820" i="1"/>
  <c r="S1820" i="1"/>
  <c r="R1821" i="1"/>
  <c r="S1821" i="1"/>
  <c r="R1822" i="1"/>
  <c r="S1822" i="1"/>
  <c r="R1823" i="1"/>
  <c r="S1823" i="1"/>
  <c r="R1824" i="1"/>
  <c r="S1824" i="1"/>
  <c r="R1825" i="1"/>
  <c r="S1825" i="1"/>
  <c r="R1826" i="1"/>
  <c r="S1826" i="1"/>
  <c r="R1827" i="1"/>
  <c r="S1827" i="1"/>
  <c r="R1828" i="1"/>
  <c r="S1828" i="1"/>
  <c r="R1829" i="1"/>
  <c r="S1829" i="1"/>
  <c r="R1830" i="1"/>
  <c r="S1830" i="1"/>
  <c r="R1831" i="1"/>
  <c r="S1831" i="1"/>
  <c r="R1832" i="1"/>
  <c r="S1832" i="1"/>
  <c r="R1833" i="1"/>
  <c r="S1833" i="1"/>
  <c r="R1834" i="1"/>
  <c r="S1834" i="1"/>
  <c r="R1835" i="1"/>
  <c r="S1835" i="1"/>
  <c r="R1836" i="1"/>
  <c r="S1836" i="1"/>
  <c r="R1837" i="1"/>
  <c r="S1837" i="1"/>
  <c r="R1838" i="1"/>
  <c r="S1838" i="1"/>
  <c r="R1839" i="1"/>
  <c r="S1839" i="1"/>
  <c r="R1840" i="1"/>
  <c r="S1840" i="1"/>
  <c r="R1841" i="1"/>
  <c r="S1841" i="1"/>
  <c r="R1842" i="1"/>
  <c r="S1842" i="1"/>
  <c r="R1843" i="1"/>
  <c r="S1843" i="1"/>
  <c r="R1844" i="1"/>
  <c r="S1844" i="1"/>
  <c r="R1845" i="1"/>
  <c r="S1845" i="1"/>
  <c r="R1846" i="1"/>
  <c r="S1846" i="1"/>
  <c r="R1847" i="1"/>
  <c r="S1847" i="1"/>
  <c r="R1848" i="1"/>
  <c r="S1848" i="1"/>
  <c r="R1849" i="1"/>
  <c r="S1849" i="1"/>
  <c r="R1850" i="1"/>
  <c r="S1850" i="1"/>
  <c r="R1851" i="1"/>
  <c r="S1851" i="1"/>
  <c r="R1852" i="1"/>
  <c r="S1852" i="1"/>
  <c r="R1853" i="1"/>
  <c r="S1853" i="1"/>
  <c r="R1854" i="1"/>
  <c r="S1854" i="1"/>
  <c r="R1855" i="1"/>
  <c r="S1855" i="1"/>
  <c r="R1856" i="1"/>
  <c r="S1856" i="1"/>
  <c r="R1857" i="1"/>
  <c r="S1857" i="1"/>
  <c r="R1858" i="1"/>
  <c r="S1858" i="1"/>
  <c r="R1859" i="1"/>
  <c r="S1859" i="1"/>
  <c r="R1860" i="1"/>
  <c r="S1860" i="1"/>
  <c r="R1861" i="1"/>
  <c r="S1861" i="1"/>
  <c r="R1862" i="1"/>
  <c r="S1862" i="1"/>
  <c r="R1863" i="1"/>
  <c r="S1863" i="1"/>
  <c r="R1864" i="1"/>
  <c r="S1864" i="1"/>
  <c r="R1865" i="1"/>
  <c r="S1865" i="1"/>
  <c r="R1866" i="1"/>
  <c r="S1866" i="1"/>
  <c r="R1867" i="1"/>
  <c r="S1867" i="1"/>
  <c r="R1868" i="1"/>
  <c r="S1868" i="1"/>
  <c r="R1869" i="1"/>
  <c r="S1869" i="1"/>
  <c r="R1870" i="1"/>
  <c r="S1870" i="1"/>
  <c r="R1871" i="1"/>
  <c r="S1871" i="1"/>
  <c r="R1872" i="1"/>
  <c r="S1872" i="1"/>
  <c r="R1873" i="1"/>
  <c r="S1873" i="1"/>
  <c r="R1874" i="1"/>
  <c r="S1874" i="1"/>
  <c r="R1875" i="1"/>
  <c r="S1875" i="1"/>
  <c r="R1876" i="1"/>
  <c r="S1876" i="1"/>
  <c r="R1877" i="1"/>
  <c r="S1877" i="1"/>
  <c r="R1878" i="1"/>
  <c r="S1878" i="1"/>
  <c r="R1879" i="1"/>
  <c r="S1879" i="1"/>
  <c r="R1880" i="1"/>
  <c r="S1880" i="1"/>
  <c r="R1881" i="1"/>
  <c r="S1881" i="1"/>
  <c r="R1882" i="1"/>
  <c r="S1882" i="1"/>
  <c r="R1883" i="1"/>
  <c r="S1883" i="1"/>
  <c r="R1884" i="1"/>
  <c r="S1884" i="1"/>
  <c r="R1885" i="1"/>
  <c r="S1885" i="1"/>
  <c r="R1886" i="1"/>
  <c r="S1886" i="1"/>
  <c r="R1887" i="1"/>
  <c r="S1887" i="1"/>
  <c r="R1888" i="1"/>
  <c r="S1888" i="1"/>
  <c r="R1889" i="1"/>
  <c r="S1889" i="1"/>
  <c r="R1890" i="1"/>
  <c r="S1890" i="1"/>
  <c r="R1891" i="1"/>
  <c r="S1891" i="1"/>
  <c r="R1892" i="1"/>
  <c r="S1892" i="1"/>
  <c r="R1893" i="1"/>
  <c r="S1893" i="1"/>
  <c r="R1894" i="1"/>
  <c r="S1894" i="1"/>
  <c r="R1895" i="1"/>
  <c r="S1895" i="1"/>
  <c r="R1896" i="1"/>
  <c r="S1896" i="1"/>
  <c r="R1897" i="1"/>
  <c r="S1897" i="1"/>
  <c r="R1898" i="1"/>
  <c r="S1898" i="1"/>
  <c r="R1899" i="1"/>
  <c r="S1899" i="1"/>
  <c r="R1900" i="1"/>
  <c r="S1900" i="1"/>
  <c r="R1901" i="1"/>
  <c r="S1901" i="1"/>
  <c r="R1902" i="1"/>
  <c r="S1902" i="1"/>
  <c r="R1903" i="1"/>
  <c r="S1903" i="1"/>
  <c r="R1904" i="1"/>
  <c r="S1904" i="1"/>
  <c r="R1905" i="1"/>
  <c r="S1905" i="1"/>
  <c r="R1906" i="1"/>
  <c r="S1906" i="1"/>
  <c r="R1907" i="1"/>
  <c r="S1907" i="1"/>
  <c r="R1908" i="1"/>
  <c r="S1908" i="1"/>
  <c r="R1909" i="1"/>
  <c r="S1909" i="1"/>
  <c r="R1910" i="1"/>
  <c r="S1910" i="1"/>
  <c r="R1911" i="1"/>
  <c r="S1911" i="1"/>
  <c r="R1912" i="1"/>
  <c r="S1912" i="1"/>
  <c r="R1913" i="1"/>
  <c r="S1913" i="1"/>
  <c r="R1914" i="1"/>
  <c r="S1914" i="1"/>
  <c r="R1915" i="1"/>
  <c r="S1915" i="1"/>
  <c r="R1916" i="1"/>
  <c r="S1916" i="1"/>
  <c r="R1917" i="1"/>
  <c r="S1917" i="1"/>
  <c r="R1918" i="1"/>
  <c r="S1918" i="1"/>
  <c r="R1919" i="1"/>
  <c r="S1919" i="1"/>
  <c r="R1920" i="1"/>
  <c r="S1920" i="1"/>
  <c r="R1921" i="1"/>
  <c r="S1921" i="1"/>
  <c r="R1922" i="1"/>
  <c r="S1922" i="1"/>
  <c r="R1923" i="1"/>
  <c r="S1923" i="1"/>
  <c r="R1924" i="1"/>
  <c r="S1924" i="1"/>
  <c r="R1925" i="1"/>
  <c r="S1925" i="1"/>
  <c r="R1926" i="1"/>
  <c r="S1926" i="1"/>
  <c r="R1927" i="1"/>
  <c r="S1927" i="1"/>
  <c r="R1928" i="1"/>
  <c r="S1928" i="1"/>
  <c r="R1929" i="1"/>
  <c r="S1929" i="1"/>
  <c r="R1930" i="1"/>
  <c r="S1930" i="1"/>
  <c r="R1931" i="1"/>
  <c r="S1931" i="1"/>
  <c r="R1932" i="1"/>
  <c r="S1932" i="1"/>
  <c r="R1933" i="1"/>
  <c r="S1933" i="1"/>
  <c r="R1934" i="1"/>
  <c r="S1934" i="1"/>
  <c r="R1935" i="1"/>
  <c r="S1935" i="1"/>
  <c r="R1936" i="1"/>
  <c r="S1936" i="1"/>
  <c r="R1937" i="1"/>
  <c r="S1937" i="1"/>
  <c r="R1938" i="1"/>
  <c r="S1938" i="1"/>
  <c r="R1939" i="1"/>
  <c r="S1939" i="1"/>
  <c r="R1940" i="1"/>
  <c r="S1940" i="1"/>
  <c r="R1941" i="1"/>
  <c r="S1941" i="1"/>
  <c r="R1942" i="1"/>
  <c r="S1942" i="1"/>
  <c r="R1943" i="1"/>
  <c r="S1943" i="1"/>
  <c r="R1944" i="1"/>
  <c r="S1944" i="1"/>
  <c r="R1945" i="1"/>
  <c r="S1945" i="1"/>
  <c r="R1946" i="1"/>
  <c r="S1946" i="1"/>
  <c r="R1947" i="1"/>
  <c r="S1947" i="1"/>
  <c r="R1948" i="1"/>
  <c r="S1948" i="1"/>
  <c r="R1949" i="1"/>
  <c r="S1949" i="1"/>
  <c r="R1950" i="1"/>
  <c r="S1950" i="1"/>
  <c r="R1951" i="1"/>
  <c r="S1951" i="1"/>
  <c r="R1952" i="1"/>
  <c r="S1952" i="1"/>
  <c r="R1953" i="1"/>
  <c r="S1953" i="1"/>
  <c r="R1954" i="1"/>
  <c r="S1954" i="1"/>
  <c r="R1955" i="1"/>
  <c r="S1955" i="1"/>
  <c r="R1956" i="1"/>
  <c r="S1956" i="1"/>
  <c r="R1957" i="1"/>
  <c r="S1957" i="1"/>
  <c r="R1958" i="1"/>
  <c r="S1958" i="1"/>
  <c r="R1959" i="1"/>
  <c r="S1959" i="1"/>
  <c r="R1960" i="1"/>
  <c r="S1960" i="1"/>
  <c r="R1961" i="1"/>
  <c r="S1961" i="1"/>
  <c r="R1962" i="1"/>
  <c r="S1962" i="1"/>
  <c r="R1963" i="1"/>
  <c r="S1963" i="1"/>
  <c r="R1964" i="1"/>
  <c r="S1964" i="1"/>
  <c r="R1965" i="1"/>
  <c r="S1965" i="1"/>
  <c r="R1966" i="1"/>
  <c r="S1966" i="1"/>
  <c r="R1967" i="1"/>
  <c r="S1967" i="1"/>
  <c r="R1968" i="1"/>
  <c r="S1968" i="1"/>
  <c r="R1969" i="1"/>
  <c r="S1969" i="1"/>
  <c r="R1970" i="1"/>
  <c r="S1970" i="1"/>
  <c r="R1971" i="1"/>
  <c r="S1971" i="1"/>
  <c r="R1972" i="1"/>
  <c r="S1972" i="1"/>
  <c r="R1973" i="1"/>
  <c r="S1973" i="1"/>
  <c r="R1974" i="1"/>
  <c r="S1974" i="1"/>
  <c r="R1975" i="1"/>
  <c r="S1975" i="1"/>
  <c r="R1976" i="1"/>
  <c r="S1976" i="1"/>
  <c r="R1977" i="1"/>
  <c r="S1977" i="1"/>
  <c r="R1978" i="1"/>
  <c r="S1978" i="1"/>
  <c r="R1979" i="1"/>
  <c r="S1979" i="1"/>
  <c r="R1980" i="1"/>
  <c r="S1980" i="1"/>
  <c r="R1981" i="1"/>
  <c r="S1981" i="1"/>
  <c r="R1982" i="1"/>
  <c r="S1982" i="1"/>
  <c r="R1983" i="1"/>
  <c r="S1983" i="1"/>
  <c r="R1984" i="1"/>
  <c r="S1984" i="1"/>
  <c r="R1985" i="1"/>
  <c r="S1985" i="1"/>
  <c r="R1986" i="1"/>
  <c r="S1986" i="1"/>
  <c r="R1987" i="1"/>
  <c r="S1987" i="1"/>
  <c r="R1988" i="1"/>
  <c r="S1988" i="1"/>
  <c r="R1989" i="1"/>
  <c r="S1989" i="1"/>
  <c r="R1990" i="1"/>
  <c r="S1990" i="1"/>
  <c r="R1991" i="1"/>
  <c r="S1991" i="1"/>
  <c r="R1992" i="1"/>
  <c r="S1992" i="1"/>
  <c r="R1993" i="1"/>
  <c r="S1993" i="1"/>
  <c r="R1994" i="1"/>
  <c r="S1994" i="1"/>
  <c r="R1995" i="1"/>
  <c r="S1995" i="1"/>
  <c r="R1996" i="1"/>
  <c r="S1996" i="1"/>
  <c r="R1997" i="1"/>
  <c r="S1997" i="1"/>
  <c r="R1998" i="1"/>
  <c r="S1998" i="1"/>
  <c r="R1999" i="1"/>
  <c r="S1999" i="1"/>
  <c r="R2000" i="1"/>
  <c r="S2000" i="1"/>
  <c r="R2001" i="1"/>
  <c r="S2001" i="1"/>
  <c r="R2002" i="1"/>
  <c r="S2002" i="1"/>
  <c r="R2003" i="1"/>
  <c r="S2003" i="1"/>
  <c r="R2004" i="1"/>
  <c r="S2004" i="1"/>
  <c r="R2005" i="1"/>
  <c r="S2005" i="1"/>
  <c r="R2006" i="1"/>
  <c r="S2006" i="1"/>
  <c r="R2007" i="1"/>
  <c r="S2007" i="1"/>
  <c r="R2008" i="1"/>
  <c r="S2008" i="1"/>
  <c r="R2009" i="1"/>
  <c r="S2009" i="1"/>
  <c r="R2010" i="1"/>
  <c r="S2010" i="1"/>
  <c r="R2011" i="1"/>
  <c r="S2011" i="1"/>
  <c r="R2012" i="1"/>
  <c r="S2012" i="1"/>
  <c r="R2013" i="1"/>
  <c r="S2013" i="1"/>
  <c r="R2014" i="1"/>
  <c r="S2014" i="1"/>
  <c r="R2015" i="1"/>
  <c r="S2015" i="1"/>
  <c r="R2016" i="1"/>
  <c r="S2016" i="1"/>
  <c r="R2017" i="1"/>
  <c r="S2017" i="1"/>
  <c r="R2018" i="1"/>
  <c r="S2018" i="1"/>
  <c r="R2019" i="1"/>
  <c r="S2019" i="1"/>
  <c r="R2020" i="1"/>
  <c r="S2020" i="1"/>
  <c r="R2021" i="1"/>
  <c r="S2021" i="1"/>
  <c r="R2022" i="1"/>
  <c r="S2022" i="1"/>
  <c r="R2023" i="1"/>
  <c r="S2023" i="1"/>
  <c r="R2024" i="1"/>
  <c r="S2024" i="1"/>
  <c r="R2025" i="1"/>
  <c r="S2025" i="1"/>
  <c r="R2026" i="1"/>
  <c r="S2026" i="1"/>
  <c r="R2027" i="1"/>
  <c r="S2027" i="1"/>
  <c r="R2028" i="1"/>
  <c r="S2028" i="1"/>
  <c r="R2029" i="1"/>
  <c r="S2029" i="1"/>
  <c r="R2030" i="1"/>
  <c r="S2030" i="1"/>
  <c r="R2031" i="1"/>
  <c r="S2031" i="1"/>
  <c r="R2032" i="1"/>
  <c r="S2032" i="1"/>
  <c r="R2033" i="1"/>
  <c r="S2033" i="1"/>
  <c r="R2034" i="1"/>
  <c r="S2034" i="1"/>
  <c r="R2035" i="1"/>
  <c r="S2035" i="1"/>
  <c r="R2036" i="1"/>
  <c r="S2036" i="1"/>
  <c r="R2037" i="1"/>
  <c r="S2037" i="1"/>
  <c r="R2038" i="1"/>
  <c r="S2038" i="1"/>
  <c r="R2039" i="1"/>
  <c r="S2039" i="1"/>
  <c r="R2040" i="1"/>
  <c r="S2040" i="1"/>
  <c r="R2041" i="1"/>
  <c r="S2041" i="1"/>
  <c r="R2042" i="1"/>
  <c r="S2042" i="1"/>
  <c r="R2043" i="1"/>
  <c r="S2043" i="1"/>
  <c r="R2044" i="1"/>
  <c r="S2044" i="1"/>
  <c r="R2045" i="1"/>
  <c r="S2045" i="1"/>
  <c r="R2046" i="1"/>
  <c r="S2046" i="1"/>
  <c r="R2047" i="1"/>
  <c r="S2047" i="1"/>
  <c r="R2048" i="1"/>
  <c r="S2048" i="1"/>
  <c r="R2049" i="1"/>
  <c r="S2049" i="1"/>
  <c r="R2050" i="1"/>
  <c r="S2050" i="1"/>
  <c r="R2051" i="1"/>
  <c r="S2051" i="1"/>
  <c r="R2052" i="1"/>
  <c r="S2052" i="1"/>
  <c r="R2053" i="1"/>
  <c r="S2053" i="1"/>
  <c r="R2054" i="1"/>
  <c r="S2054" i="1"/>
  <c r="R2055" i="1"/>
  <c r="S2055" i="1"/>
  <c r="R2056" i="1"/>
  <c r="S2056" i="1"/>
  <c r="R2057" i="1"/>
  <c r="S2057" i="1"/>
  <c r="R2058" i="1"/>
  <c r="S2058" i="1"/>
  <c r="R2059" i="1"/>
  <c r="S2059" i="1"/>
  <c r="R2060" i="1"/>
  <c r="S2060" i="1"/>
  <c r="R2061" i="1"/>
  <c r="S2061" i="1"/>
  <c r="R2062" i="1"/>
  <c r="S2062" i="1"/>
  <c r="R2063" i="1"/>
  <c r="S2063" i="1"/>
  <c r="R2064" i="1"/>
  <c r="S2064" i="1"/>
  <c r="R2065" i="1"/>
  <c r="S2065" i="1"/>
  <c r="R2066" i="1"/>
  <c r="S2066" i="1"/>
  <c r="R2067" i="1"/>
  <c r="S2067" i="1"/>
  <c r="R2068" i="1"/>
  <c r="S2068" i="1"/>
  <c r="R2069" i="1"/>
  <c r="S2069" i="1"/>
  <c r="R2070" i="1"/>
  <c r="S2070" i="1"/>
  <c r="R2071" i="1"/>
  <c r="S2071" i="1"/>
  <c r="R2072" i="1"/>
  <c r="S2072" i="1"/>
  <c r="R2073" i="1"/>
  <c r="S2073" i="1"/>
  <c r="R2074" i="1"/>
  <c r="S2074" i="1"/>
  <c r="R2075" i="1"/>
  <c r="S2075" i="1"/>
  <c r="R2076" i="1"/>
  <c r="S2076" i="1"/>
  <c r="R2077" i="1"/>
  <c r="S2077" i="1"/>
  <c r="R2078" i="1"/>
  <c r="S2078" i="1"/>
  <c r="R2079" i="1"/>
  <c r="S2079" i="1"/>
  <c r="R2080" i="1"/>
  <c r="S2080" i="1"/>
  <c r="R2081" i="1"/>
  <c r="S2081" i="1"/>
  <c r="R2082" i="1"/>
  <c r="S2082" i="1"/>
  <c r="R2083" i="1"/>
  <c r="S2083" i="1"/>
  <c r="R2084" i="1"/>
  <c r="S2084" i="1"/>
  <c r="R2085" i="1"/>
  <c r="S2085" i="1"/>
  <c r="R2086" i="1"/>
  <c r="S2086" i="1"/>
  <c r="R2087" i="1"/>
  <c r="S2087" i="1"/>
  <c r="R2088" i="1"/>
  <c r="S2088" i="1"/>
  <c r="R2089" i="1"/>
  <c r="S2089" i="1"/>
  <c r="R2090" i="1"/>
  <c r="S2090" i="1"/>
  <c r="R2091" i="1"/>
  <c r="S2091" i="1"/>
  <c r="R2092" i="1"/>
  <c r="S2092" i="1"/>
  <c r="R2093" i="1"/>
  <c r="S2093" i="1"/>
  <c r="R2094" i="1"/>
  <c r="S2094" i="1"/>
  <c r="R2095" i="1"/>
  <c r="S2095" i="1"/>
  <c r="R2096" i="1"/>
  <c r="S2096" i="1"/>
  <c r="R2097" i="1"/>
  <c r="S2097" i="1"/>
  <c r="R2098" i="1"/>
  <c r="S2098" i="1"/>
  <c r="R2099" i="1"/>
  <c r="S2099" i="1"/>
  <c r="R2100" i="1"/>
  <c r="S2100" i="1"/>
  <c r="R2101" i="1"/>
  <c r="S2101" i="1"/>
  <c r="R2102" i="1"/>
  <c r="S2102" i="1"/>
  <c r="R2103" i="1"/>
  <c r="S2103" i="1"/>
  <c r="R2104" i="1"/>
  <c r="S2104" i="1"/>
  <c r="R2105" i="1"/>
  <c r="S2105" i="1"/>
  <c r="R2106" i="1"/>
  <c r="S2106" i="1"/>
  <c r="R2107" i="1"/>
  <c r="S2107" i="1"/>
  <c r="R2108" i="1"/>
  <c r="S2108" i="1"/>
  <c r="R2109" i="1"/>
  <c r="S2109" i="1"/>
  <c r="R2110" i="1"/>
  <c r="S2110" i="1"/>
  <c r="R2111" i="1"/>
  <c r="S2111" i="1"/>
  <c r="R2112" i="1"/>
  <c r="S2112" i="1"/>
  <c r="R2113" i="1"/>
  <c r="S2113" i="1"/>
  <c r="R2114" i="1"/>
  <c r="S2114" i="1"/>
  <c r="R2115" i="1"/>
  <c r="S2115" i="1"/>
  <c r="R2116" i="1"/>
  <c r="S2116" i="1"/>
  <c r="R2117" i="1"/>
  <c r="S2117" i="1"/>
  <c r="R2118" i="1"/>
  <c r="S2118" i="1"/>
  <c r="R2119" i="1"/>
  <c r="S2119" i="1"/>
  <c r="R2120" i="1"/>
  <c r="S2120" i="1"/>
  <c r="R2121" i="1"/>
  <c r="S2121" i="1"/>
  <c r="R2122" i="1"/>
  <c r="S2122" i="1"/>
  <c r="R2123" i="1"/>
  <c r="S2123" i="1"/>
  <c r="R2124" i="1"/>
  <c r="S2124" i="1"/>
  <c r="R2125" i="1"/>
  <c r="S2125" i="1"/>
  <c r="R2126" i="1"/>
  <c r="S2126" i="1"/>
  <c r="R2127" i="1"/>
  <c r="S2127" i="1"/>
  <c r="R2128" i="1"/>
  <c r="S2128" i="1"/>
  <c r="R2129" i="1"/>
  <c r="S2129" i="1"/>
  <c r="R2130" i="1"/>
  <c r="S2130" i="1"/>
  <c r="R2131" i="1"/>
  <c r="S2131" i="1"/>
  <c r="R2132" i="1"/>
  <c r="S2132" i="1"/>
  <c r="R2133" i="1"/>
  <c r="S2133" i="1"/>
  <c r="R2134" i="1"/>
  <c r="S2134" i="1"/>
  <c r="R2135" i="1"/>
  <c r="S2135" i="1"/>
  <c r="R2136" i="1"/>
  <c r="S2136" i="1"/>
  <c r="R2137" i="1"/>
  <c r="S2137" i="1"/>
  <c r="R2138" i="1"/>
  <c r="S2138" i="1"/>
  <c r="R2139" i="1"/>
  <c r="S2139" i="1"/>
  <c r="R2140" i="1"/>
  <c r="S2140" i="1"/>
  <c r="R2141" i="1"/>
  <c r="S2141" i="1"/>
  <c r="R2142" i="1"/>
  <c r="S2142" i="1"/>
  <c r="R2143" i="1"/>
  <c r="S2143" i="1"/>
  <c r="R2144" i="1"/>
  <c r="S2144" i="1"/>
  <c r="R2145" i="1"/>
  <c r="S2145" i="1"/>
  <c r="R2146" i="1"/>
  <c r="S2146" i="1"/>
  <c r="R2147" i="1"/>
  <c r="S2147" i="1"/>
  <c r="R2148" i="1"/>
  <c r="S2148" i="1"/>
  <c r="R2149" i="1"/>
  <c r="S2149" i="1"/>
  <c r="R2150" i="1"/>
  <c r="S2150" i="1"/>
  <c r="R2151" i="1"/>
  <c r="S2151" i="1"/>
  <c r="R2152" i="1"/>
  <c r="S2152" i="1"/>
  <c r="R2153" i="1"/>
  <c r="S2153" i="1"/>
  <c r="R2154" i="1"/>
  <c r="S2154" i="1"/>
  <c r="R2155" i="1"/>
  <c r="S2155" i="1"/>
  <c r="R2156" i="1"/>
  <c r="S2156" i="1"/>
  <c r="R2157" i="1"/>
  <c r="S2157" i="1"/>
  <c r="R2158" i="1"/>
  <c r="S2158" i="1"/>
  <c r="R2159" i="1"/>
  <c r="S2159" i="1"/>
  <c r="R2160" i="1"/>
  <c r="S2160" i="1"/>
  <c r="R2161" i="1"/>
  <c r="S2161" i="1"/>
  <c r="R2162" i="1"/>
  <c r="S2162" i="1"/>
  <c r="R2163" i="1"/>
  <c r="S2163" i="1"/>
  <c r="R2164" i="1"/>
  <c r="S2164" i="1"/>
  <c r="R2165" i="1"/>
  <c r="S2165" i="1"/>
  <c r="R2166" i="1"/>
  <c r="S2166" i="1"/>
  <c r="R2167" i="1"/>
  <c r="S2167" i="1"/>
  <c r="R2168" i="1"/>
  <c r="S2168" i="1"/>
  <c r="R2169" i="1"/>
  <c r="S2169" i="1"/>
  <c r="R2170" i="1"/>
  <c r="S2170" i="1"/>
  <c r="R2171" i="1"/>
  <c r="S2171" i="1"/>
  <c r="R2172" i="1"/>
  <c r="S2172" i="1"/>
  <c r="R2173" i="1"/>
  <c r="S2173" i="1"/>
  <c r="R2174" i="1"/>
  <c r="S2174" i="1"/>
  <c r="R2175" i="1"/>
  <c r="S2175" i="1"/>
  <c r="R2176" i="1"/>
  <c r="S2176" i="1"/>
  <c r="R2177" i="1"/>
  <c r="S2177" i="1"/>
  <c r="R2178" i="1"/>
  <c r="S2178" i="1"/>
  <c r="R2179" i="1"/>
  <c r="S2179" i="1"/>
  <c r="R2180" i="1"/>
  <c r="S2180" i="1"/>
  <c r="R2181" i="1"/>
  <c r="S2181" i="1"/>
  <c r="R2182" i="1"/>
  <c r="S2182" i="1"/>
  <c r="R2183" i="1"/>
  <c r="S2183" i="1"/>
  <c r="R2184" i="1"/>
  <c r="S2184" i="1"/>
  <c r="R2185" i="1"/>
  <c r="S2185" i="1"/>
  <c r="R2186" i="1"/>
  <c r="S2186" i="1"/>
  <c r="R2187" i="1"/>
  <c r="S2187" i="1"/>
  <c r="R2188" i="1"/>
  <c r="S2188" i="1"/>
  <c r="R2189" i="1"/>
  <c r="S2189" i="1"/>
  <c r="R2190" i="1"/>
  <c r="S2190" i="1"/>
  <c r="R2191" i="1"/>
  <c r="S2191" i="1"/>
  <c r="R2192" i="1"/>
  <c r="S2192" i="1"/>
  <c r="R2193" i="1"/>
  <c r="S2193" i="1"/>
  <c r="R2194" i="1"/>
  <c r="S2194" i="1"/>
  <c r="R2195" i="1"/>
  <c r="S2195" i="1"/>
  <c r="R2196" i="1"/>
  <c r="S2196" i="1"/>
  <c r="R2197" i="1"/>
  <c r="S2197" i="1"/>
  <c r="R2198" i="1"/>
  <c r="S2198" i="1"/>
  <c r="R2199" i="1"/>
  <c r="S2199" i="1"/>
  <c r="R2200" i="1"/>
  <c r="S2200" i="1"/>
  <c r="R2201" i="1"/>
  <c r="S2201" i="1"/>
  <c r="R2202" i="1"/>
  <c r="S2202" i="1"/>
  <c r="R2203" i="1"/>
  <c r="S2203" i="1"/>
  <c r="R2204" i="1"/>
  <c r="S2204" i="1"/>
  <c r="R2205" i="1"/>
  <c r="S2205" i="1"/>
  <c r="R2206" i="1"/>
  <c r="S2206" i="1"/>
  <c r="R2207" i="1"/>
  <c r="S2207" i="1"/>
  <c r="R2208" i="1"/>
  <c r="S2208" i="1"/>
  <c r="R2209" i="1"/>
  <c r="S2209" i="1"/>
  <c r="R2210" i="1"/>
  <c r="S2210" i="1"/>
  <c r="R2211" i="1"/>
  <c r="S2211" i="1"/>
  <c r="R2212" i="1"/>
  <c r="S2212" i="1"/>
  <c r="R2213" i="1"/>
  <c r="S2213" i="1"/>
  <c r="R2214" i="1"/>
  <c r="S2214" i="1"/>
  <c r="R2215" i="1"/>
  <c r="S2215" i="1"/>
  <c r="R2216" i="1"/>
  <c r="S2216" i="1"/>
  <c r="R2217" i="1"/>
  <c r="S2217" i="1"/>
  <c r="R2218" i="1"/>
  <c r="S2218" i="1"/>
  <c r="R2219" i="1"/>
  <c r="S2219" i="1"/>
  <c r="R2220" i="1"/>
  <c r="S2220" i="1"/>
  <c r="R2221" i="1"/>
  <c r="S2221" i="1"/>
  <c r="R2222" i="1"/>
  <c r="S2222" i="1"/>
  <c r="R2223" i="1"/>
  <c r="S2223" i="1"/>
  <c r="R2224" i="1"/>
  <c r="S2224" i="1"/>
  <c r="R2225" i="1"/>
  <c r="S2225" i="1"/>
  <c r="R2226" i="1"/>
  <c r="S2226" i="1"/>
  <c r="R2227" i="1"/>
  <c r="S2227" i="1"/>
  <c r="R2228" i="1"/>
  <c r="S2228" i="1"/>
  <c r="R2229" i="1"/>
  <c r="S2229" i="1"/>
  <c r="R2230" i="1"/>
  <c r="S2230" i="1"/>
  <c r="R2231" i="1"/>
  <c r="S2231" i="1"/>
  <c r="R2232" i="1"/>
  <c r="S2232" i="1"/>
  <c r="R2233" i="1"/>
  <c r="S2233" i="1"/>
  <c r="R2234" i="1"/>
  <c r="S2234" i="1"/>
  <c r="R2235" i="1"/>
  <c r="S2235" i="1"/>
  <c r="R2236" i="1"/>
  <c r="S2236" i="1"/>
  <c r="R2237" i="1"/>
  <c r="S2237" i="1"/>
  <c r="R2238" i="1"/>
  <c r="S2238" i="1"/>
  <c r="R2239" i="1"/>
  <c r="S2239" i="1"/>
  <c r="R2240" i="1"/>
  <c r="S2240" i="1"/>
  <c r="R2241" i="1"/>
  <c r="S2241" i="1"/>
  <c r="R2242" i="1"/>
  <c r="S2242" i="1"/>
  <c r="R2243" i="1"/>
  <c r="S2243" i="1"/>
  <c r="R2244" i="1"/>
  <c r="S2244" i="1"/>
  <c r="R2245" i="1"/>
  <c r="S2245" i="1"/>
  <c r="R2246" i="1"/>
  <c r="S2246" i="1"/>
  <c r="R2247" i="1"/>
  <c r="S2247" i="1"/>
  <c r="R2248" i="1"/>
  <c r="S2248" i="1"/>
  <c r="R2249" i="1"/>
  <c r="S2249" i="1"/>
  <c r="R2250" i="1"/>
  <c r="S2250" i="1"/>
  <c r="R2251" i="1"/>
  <c r="S2251" i="1"/>
  <c r="R2252" i="1"/>
  <c r="S2252" i="1"/>
  <c r="R2253" i="1"/>
  <c r="S2253" i="1"/>
  <c r="R2254" i="1"/>
  <c r="S2254" i="1"/>
  <c r="R2255" i="1"/>
  <c r="S2255" i="1"/>
  <c r="R2256" i="1"/>
  <c r="S2256" i="1"/>
  <c r="R2257" i="1"/>
  <c r="S2257" i="1"/>
  <c r="R2258" i="1"/>
  <c r="S2258" i="1"/>
  <c r="R2259" i="1"/>
  <c r="S2259" i="1"/>
  <c r="R2260" i="1"/>
  <c r="S2260" i="1"/>
  <c r="R2261" i="1"/>
  <c r="S2261" i="1"/>
  <c r="R2262" i="1"/>
  <c r="S2262" i="1"/>
  <c r="R2263" i="1"/>
  <c r="S2263" i="1"/>
  <c r="R2264" i="1"/>
  <c r="S2264" i="1"/>
  <c r="R2265" i="1"/>
  <c r="S2265" i="1"/>
  <c r="R2266" i="1"/>
  <c r="S2266" i="1"/>
  <c r="R2267" i="1"/>
  <c r="S2267" i="1"/>
  <c r="R2268" i="1"/>
  <c r="S2268" i="1"/>
  <c r="R2269" i="1"/>
  <c r="S2269" i="1"/>
  <c r="R2270" i="1"/>
  <c r="S2270" i="1"/>
  <c r="R2271" i="1"/>
  <c r="S2271" i="1"/>
  <c r="R2272" i="1"/>
  <c r="S2272" i="1"/>
  <c r="R2273" i="1"/>
  <c r="S2273" i="1"/>
  <c r="R2274" i="1"/>
  <c r="S2274" i="1"/>
  <c r="R2275" i="1"/>
  <c r="S2275" i="1"/>
  <c r="R2276" i="1"/>
  <c r="S2276" i="1"/>
  <c r="R2277" i="1"/>
  <c r="S2277" i="1"/>
  <c r="R2278" i="1"/>
  <c r="S2278" i="1"/>
  <c r="R2279" i="1"/>
  <c r="S2279" i="1"/>
  <c r="R2280" i="1"/>
  <c r="S2280" i="1"/>
  <c r="R2281" i="1"/>
  <c r="S2281" i="1"/>
  <c r="R2282" i="1"/>
  <c r="S2282" i="1"/>
  <c r="R2283" i="1"/>
  <c r="S2283" i="1"/>
  <c r="R2284" i="1"/>
  <c r="S2284" i="1"/>
  <c r="R2285" i="1"/>
  <c r="S2285" i="1"/>
  <c r="R2286" i="1"/>
  <c r="S2286" i="1"/>
  <c r="R2287" i="1"/>
  <c r="S2287" i="1"/>
  <c r="R2288" i="1"/>
  <c r="S2288" i="1"/>
  <c r="R2289" i="1"/>
  <c r="S2289" i="1"/>
  <c r="R2290" i="1"/>
  <c r="S2290" i="1"/>
  <c r="R2291" i="1"/>
  <c r="S2291" i="1"/>
  <c r="R2292" i="1"/>
  <c r="S2292" i="1"/>
  <c r="R2293" i="1"/>
  <c r="S2293" i="1"/>
  <c r="R2294" i="1"/>
  <c r="S2294" i="1"/>
  <c r="R2295" i="1"/>
  <c r="S2295" i="1"/>
  <c r="R2296" i="1"/>
  <c r="S2296" i="1"/>
  <c r="R2297" i="1"/>
  <c r="S2297" i="1"/>
  <c r="R2298" i="1"/>
  <c r="S2298" i="1"/>
  <c r="R2299" i="1"/>
  <c r="S2299" i="1"/>
  <c r="R2300" i="1"/>
  <c r="S2300" i="1"/>
  <c r="R2301" i="1"/>
  <c r="S2301" i="1"/>
  <c r="R2302" i="1"/>
  <c r="S2302" i="1"/>
  <c r="R2303" i="1"/>
  <c r="S2303" i="1"/>
  <c r="R2304" i="1"/>
  <c r="S2304" i="1"/>
  <c r="R2305" i="1"/>
  <c r="S2305" i="1"/>
  <c r="R2306" i="1"/>
  <c r="S2306" i="1"/>
  <c r="R2307" i="1"/>
  <c r="S2307" i="1"/>
  <c r="R2308" i="1"/>
  <c r="S2308" i="1"/>
  <c r="R2309" i="1"/>
  <c r="S2309" i="1"/>
  <c r="R2310" i="1"/>
  <c r="S2310" i="1"/>
  <c r="R2311" i="1"/>
  <c r="S2311" i="1"/>
  <c r="R2312" i="1"/>
  <c r="S2312" i="1"/>
  <c r="R2313" i="1"/>
  <c r="S2313" i="1"/>
  <c r="R2314" i="1"/>
  <c r="S2314" i="1"/>
  <c r="R2315" i="1"/>
  <c r="S2315" i="1"/>
  <c r="R2316" i="1"/>
  <c r="S2316" i="1"/>
  <c r="R2317" i="1"/>
  <c r="S2317" i="1"/>
  <c r="R2318" i="1"/>
  <c r="S2318" i="1"/>
  <c r="R2319" i="1"/>
  <c r="S2319" i="1"/>
  <c r="R2320" i="1"/>
  <c r="S2320" i="1"/>
  <c r="R2321" i="1"/>
  <c r="S2321" i="1"/>
  <c r="R2322" i="1"/>
  <c r="S2322" i="1"/>
  <c r="R2323" i="1"/>
  <c r="S2323" i="1"/>
  <c r="R2324" i="1"/>
  <c r="S2324" i="1"/>
  <c r="R2325" i="1"/>
  <c r="S2325" i="1"/>
  <c r="R2326" i="1"/>
  <c r="S2326" i="1"/>
  <c r="R2327" i="1"/>
  <c r="S2327" i="1"/>
  <c r="R2328" i="1"/>
  <c r="S2328" i="1"/>
  <c r="R2329" i="1"/>
  <c r="S2329" i="1"/>
  <c r="R2330" i="1"/>
  <c r="S2330" i="1"/>
  <c r="R2331" i="1"/>
  <c r="S2331" i="1"/>
  <c r="R2332" i="1"/>
  <c r="S2332" i="1"/>
  <c r="R2333" i="1"/>
  <c r="S2333" i="1"/>
  <c r="R2334" i="1"/>
  <c r="S2334" i="1"/>
  <c r="R2335" i="1"/>
  <c r="S2335" i="1"/>
  <c r="R2336" i="1"/>
  <c r="S2336" i="1"/>
  <c r="R2337" i="1"/>
  <c r="S2337" i="1"/>
  <c r="R2338" i="1"/>
  <c r="S2338" i="1"/>
  <c r="R2339" i="1"/>
  <c r="S2339" i="1"/>
  <c r="R2340" i="1"/>
  <c r="S2340" i="1"/>
  <c r="R2341" i="1"/>
  <c r="S2341" i="1"/>
  <c r="R2342" i="1"/>
  <c r="S2342" i="1"/>
  <c r="R2343" i="1"/>
  <c r="S2343" i="1"/>
  <c r="R2344" i="1"/>
  <c r="S2344" i="1"/>
  <c r="R2345" i="1"/>
  <c r="S2345" i="1"/>
  <c r="R2346" i="1"/>
  <c r="S2346" i="1"/>
  <c r="R2347" i="1"/>
  <c r="S2347" i="1"/>
  <c r="R2348" i="1"/>
  <c r="S2348" i="1"/>
  <c r="R2349" i="1"/>
  <c r="S2349" i="1"/>
  <c r="R2350" i="1"/>
  <c r="S2350" i="1"/>
  <c r="R2351" i="1"/>
  <c r="S2351" i="1"/>
  <c r="R2352" i="1"/>
  <c r="S2352" i="1"/>
  <c r="R2353" i="1"/>
  <c r="S2353" i="1"/>
  <c r="R2354" i="1"/>
  <c r="S2354" i="1"/>
  <c r="R2355" i="1"/>
  <c r="S2355" i="1"/>
  <c r="R2356" i="1"/>
  <c r="S2356" i="1"/>
  <c r="R2357" i="1"/>
  <c r="S2357" i="1"/>
  <c r="R2358" i="1"/>
  <c r="S2358" i="1"/>
  <c r="R2359" i="1"/>
  <c r="S2359" i="1"/>
  <c r="R2360" i="1"/>
  <c r="S2360" i="1"/>
  <c r="R2361" i="1"/>
  <c r="S2361" i="1"/>
  <c r="R2362" i="1"/>
  <c r="S2362" i="1"/>
  <c r="R2363" i="1"/>
  <c r="S2363" i="1"/>
  <c r="R2364" i="1"/>
  <c r="S2364" i="1"/>
  <c r="R2365" i="1"/>
  <c r="S2365" i="1"/>
  <c r="R2366" i="1"/>
  <c r="S2366" i="1"/>
  <c r="R2367" i="1"/>
  <c r="S2367" i="1"/>
  <c r="R2368" i="1"/>
  <c r="S2368" i="1"/>
  <c r="R2369" i="1"/>
  <c r="S2369" i="1"/>
  <c r="R2370" i="1"/>
  <c r="S2370" i="1"/>
  <c r="R2371" i="1"/>
  <c r="S2371" i="1"/>
  <c r="R2372" i="1"/>
  <c r="S2372" i="1"/>
  <c r="R2373" i="1"/>
  <c r="S2373" i="1"/>
  <c r="R2374" i="1"/>
  <c r="S2374" i="1"/>
  <c r="R2375" i="1"/>
  <c r="S2375" i="1"/>
  <c r="R2376" i="1"/>
  <c r="S2376" i="1"/>
  <c r="R2377" i="1"/>
  <c r="S2377" i="1"/>
  <c r="R2378" i="1"/>
  <c r="S2378" i="1"/>
  <c r="R2379" i="1"/>
  <c r="S2379" i="1"/>
  <c r="R2380" i="1"/>
  <c r="S2380" i="1"/>
  <c r="R2381" i="1"/>
  <c r="S2381" i="1"/>
  <c r="R2382" i="1"/>
  <c r="S2382" i="1"/>
  <c r="R2383" i="1"/>
  <c r="S2383" i="1"/>
  <c r="R2384" i="1"/>
  <c r="S2384" i="1"/>
  <c r="R2385" i="1"/>
  <c r="S2385" i="1"/>
  <c r="R2386" i="1"/>
  <c r="S2386" i="1"/>
  <c r="R2387" i="1"/>
  <c r="S2387" i="1"/>
  <c r="R2388" i="1"/>
  <c r="S2388" i="1"/>
  <c r="R2389" i="1"/>
  <c r="S2389" i="1"/>
  <c r="R2390" i="1"/>
  <c r="S2390" i="1"/>
  <c r="R2391" i="1"/>
  <c r="S2391" i="1"/>
  <c r="R2392" i="1"/>
  <c r="S2392" i="1"/>
  <c r="R2393" i="1"/>
  <c r="S2393" i="1"/>
  <c r="R2394" i="1"/>
  <c r="S2394" i="1"/>
  <c r="R2395" i="1"/>
  <c r="S2395" i="1"/>
  <c r="R2396" i="1"/>
  <c r="S2396" i="1"/>
  <c r="R2397" i="1"/>
  <c r="S2397" i="1"/>
  <c r="R2398" i="1"/>
  <c r="S2398" i="1"/>
  <c r="R2399" i="1"/>
  <c r="S2399" i="1"/>
  <c r="R2400" i="1"/>
  <c r="S2400" i="1"/>
  <c r="R2401" i="1"/>
  <c r="S2401" i="1"/>
  <c r="R2402" i="1"/>
  <c r="S2402" i="1"/>
  <c r="R2403" i="1"/>
  <c r="S2403" i="1"/>
  <c r="R2404" i="1"/>
  <c r="S2404" i="1"/>
  <c r="R2405" i="1"/>
  <c r="S2405" i="1"/>
  <c r="R2406" i="1"/>
  <c r="S2406" i="1"/>
  <c r="R2407" i="1"/>
  <c r="S2407" i="1"/>
  <c r="R2408" i="1"/>
  <c r="S2408" i="1"/>
  <c r="R2409" i="1"/>
  <c r="S2409" i="1"/>
  <c r="R2410" i="1"/>
  <c r="S2410" i="1"/>
  <c r="R2411" i="1"/>
  <c r="S2411" i="1"/>
  <c r="R2412" i="1"/>
  <c r="S2412" i="1"/>
  <c r="R2413" i="1"/>
  <c r="S2413" i="1"/>
  <c r="R2414" i="1"/>
  <c r="S2414" i="1"/>
  <c r="R2415" i="1"/>
  <c r="S2415" i="1"/>
  <c r="R2416" i="1"/>
  <c r="S2416" i="1"/>
  <c r="R2417" i="1"/>
  <c r="S2417" i="1"/>
  <c r="R2418" i="1"/>
  <c r="S2418" i="1"/>
  <c r="R2419" i="1"/>
  <c r="S2419" i="1"/>
  <c r="R2420" i="1"/>
  <c r="S2420" i="1"/>
  <c r="R2421" i="1"/>
  <c r="S2421" i="1"/>
  <c r="R2422" i="1"/>
  <c r="S2422" i="1"/>
  <c r="R2423" i="1"/>
  <c r="S2423" i="1"/>
  <c r="R2424" i="1"/>
  <c r="S2424" i="1"/>
  <c r="R2425" i="1"/>
  <c r="S2425" i="1"/>
  <c r="R2426" i="1"/>
  <c r="S2426" i="1"/>
  <c r="R2427" i="1"/>
  <c r="S2427" i="1"/>
  <c r="R2428" i="1"/>
  <c r="S2428" i="1"/>
  <c r="R2429" i="1"/>
  <c r="S2429" i="1"/>
  <c r="R2430" i="1"/>
  <c r="S2430" i="1"/>
  <c r="R2431" i="1"/>
  <c r="S2431" i="1"/>
  <c r="R2432" i="1"/>
  <c r="S2432" i="1"/>
  <c r="R2433" i="1"/>
  <c r="S2433" i="1"/>
  <c r="R2434" i="1"/>
  <c r="S2434" i="1"/>
  <c r="R2435" i="1"/>
  <c r="S2435" i="1"/>
  <c r="R2436" i="1"/>
  <c r="S2436" i="1"/>
  <c r="R2437" i="1"/>
  <c r="S2437" i="1"/>
  <c r="R2438" i="1"/>
  <c r="S2438" i="1"/>
  <c r="R2439" i="1"/>
  <c r="S2439" i="1"/>
  <c r="R2440" i="1"/>
  <c r="S2440" i="1"/>
  <c r="R2441" i="1"/>
  <c r="S2441" i="1"/>
  <c r="R2442" i="1"/>
  <c r="S2442" i="1"/>
  <c r="R2443" i="1"/>
  <c r="S2443" i="1"/>
  <c r="R2444" i="1"/>
  <c r="S2444" i="1"/>
  <c r="R2445" i="1"/>
  <c r="S2445" i="1"/>
  <c r="R2446" i="1"/>
  <c r="S2446" i="1"/>
  <c r="R2447" i="1"/>
  <c r="S2447" i="1"/>
  <c r="R2448" i="1"/>
  <c r="S2448" i="1"/>
  <c r="R2449" i="1"/>
  <c r="S2449" i="1"/>
  <c r="R2450" i="1"/>
  <c r="S2450" i="1"/>
  <c r="R2451" i="1"/>
  <c r="S2451" i="1"/>
  <c r="R2452" i="1"/>
  <c r="S2452" i="1"/>
  <c r="R2453" i="1"/>
  <c r="S2453" i="1"/>
  <c r="R2454" i="1"/>
  <c r="S2454" i="1"/>
  <c r="R2455" i="1"/>
  <c r="S2455" i="1"/>
  <c r="R2456" i="1"/>
  <c r="S2456" i="1"/>
  <c r="R2457" i="1"/>
  <c r="S2457" i="1"/>
  <c r="R2458" i="1"/>
  <c r="S2458" i="1"/>
  <c r="R2459" i="1"/>
  <c r="S2459" i="1"/>
  <c r="R2460" i="1"/>
  <c r="S2460" i="1"/>
  <c r="R2461" i="1"/>
  <c r="S2461" i="1"/>
  <c r="R2462" i="1"/>
  <c r="S2462" i="1"/>
  <c r="R2463" i="1"/>
  <c r="S2463" i="1"/>
  <c r="R2464" i="1"/>
  <c r="S2464" i="1"/>
  <c r="R2465" i="1"/>
  <c r="S2465" i="1"/>
  <c r="R2466" i="1"/>
  <c r="S2466" i="1"/>
  <c r="R2467" i="1"/>
  <c r="S2467" i="1"/>
  <c r="R2468" i="1"/>
  <c r="S2468" i="1"/>
  <c r="R2469" i="1"/>
  <c r="S2469" i="1"/>
  <c r="R2470" i="1"/>
  <c r="S2470" i="1"/>
  <c r="R2471" i="1"/>
  <c r="S2471" i="1"/>
  <c r="R2472" i="1"/>
  <c r="S2472" i="1"/>
  <c r="R2473" i="1"/>
  <c r="S2473" i="1"/>
  <c r="R2474" i="1"/>
  <c r="S2474" i="1"/>
  <c r="R2475" i="1"/>
  <c r="S2475" i="1"/>
  <c r="R2476" i="1"/>
  <c r="S2476" i="1"/>
  <c r="R2477" i="1"/>
  <c r="S2477" i="1"/>
  <c r="R2478" i="1"/>
  <c r="S2478" i="1"/>
  <c r="R2479" i="1"/>
  <c r="S2479" i="1"/>
  <c r="R2480" i="1"/>
  <c r="S2480" i="1"/>
  <c r="R2481" i="1"/>
  <c r="S2481" i="1"/>
  <c r="R2482" i="1"/>
  <c r="S2482" i="1"/>
  <c r="R2483" i="1"/>
  <c r="S2483" i="1"/>
  <c r="R2484" i="1"/>
  <c r="S2484" i="1"/>
  <c r="R2485" i="1"/>
  <c r="S2485" i="1"/>
  <c r="R2486" i="1"/>
  <c r="S2486" i="1"/>
  <c r="R2487" i="1"/>
  <c r="S2487" i="1"/>
  <c r="R2488" i="1"/>
  <c r="S2488" i="1"/>
  <c r="R2489" i="1"/>
  <c r="S2489" i="1"/>
  <c r="R2490" i="1"/>
  <c r="S2490" i="1"/>
  <c r="R2491" i="1"/>
  <c r="S2491" i="1"/>
  <c r="R2492" i="1"/>
  <c r="S2492" i="1"/>
  <c r="R2493" i="1"/>
  <c r="S2493" i="1"/>
  <c r="R2494" i="1"/>
  <c r="S2494" i="1"/>
  <c r="R2495" i="1"/>
  <c r="S2495" i="1"/>
  <c r="R2496" i="1"/>
  <c r="S2496" i="1"/>
  <c r="R2497" i="1"/>
  <c r="S2497" i="1"/>
  <c r="R2498" i="1"/>
  <c r="S2498" i="1"/>
  <c r="R2499" i="1"/>
  <c r="S2499" i="1"/>
  <c r="R2500" i="1"/>
  <c r="S2500" i="1"/>
  <c r="R2501" i="1"/>
  <c r="S2501" i="1"/>
  <c r="R2502" i="1"/>
  <c r="S2502" i="1"/>
  <c r="R2503" i="1"/>
  <c r="S2503" i="1"/>
  <c r="R2504" i="1"/>
  <c r="S2504" i="1"/>
  <c r="R2505" i="1"/>
  <c r="S2505" i="1"/>
  <c r="R2506" i="1"/>
  <c r="S2506" i="1"/>
  <c r="R2507" i="1"/>
  <c r="S2507" i="1"/>
  <c r="R2508" i="1"/>
  <c r="S2508" i="1"/>
  <c r="R2509" i="1"/>
  <c r="S2509" i="1"/>
  <c r="R2510" i="1"/>
  <c r="S2510" i="1"/>
  <c r="R2511" i="1"/>
  <c r="S2511" i="1"/>
  <c r="R2512" i="1"/>
  <c r="S2512" i="1"/>
  <c r="R2513" i="1"/>
  <c r="S2513" i="1"/>
  <c r="R2514" i="1"/>
  <c r="S2514" i="1"/>
  <c r="R2515" i="1"/>
  <c r="S2515" i="1"/>
  <c r="R2516" i="1"/>
  <c r="S2516" i="1"/>
  <c r="R2517" i="1"/>
  <c r="S2517" i="1"/>
  <c r="R2518" i="1"/>
  <c r="S2518" i="1"/>
  <c r="R2519" i="1"/>
  <c r="S2519" i="1"/>
  <c r="R2520" i="1"/>
  <c r="S2520" i="1"/>
  <c r="R2521" i="1"/>
  <c r="S2521" i="1"/>
  <c r="R2522" i="1"/>
  <c r="S2522" i="1"/>
  <c r="R2523" i="1"/>
  <c r="S2523" i="1"/>
  <c r="R2524" i="1"/>
  <c r="S2524" i="1"/>
  <c r="R2525" i="1"/>
  <c r="S2525" i="1"/>
  <c r="R2526" i="1"/>
  <c r="S2526" i="1"/>
  <c r="R2527" i="1"/>
  <c r="S2527" i="1"/>
  <c r="R2528" i="1"/>
  <c r="S2528" i="1"/>
  <c r="R2529" i="1"/>
  <c r="S2529" i="1"/>
  <c r="R2530" i="1"/>
  <c r="S2530" i="1"/>
  <c r="R2531" i="1"/>
  <c r="S2531" i="1"/>
  <c r="R2532" i="1"/>
  <c r="S2532" i="1"/>
  <c r="R2533" i="1"/>
  <c r="S2533" i="1"/>
  <c r="R2534" i="1"/>
  <c r="S2534" i="1"/>
  <c r="R2535" i="1"/>
  <c r="S2535" i="1"/>
  <c r="R2536" i="1"/>
  <c r="S2536" i="1"/>
  <c r="R2537" i="1"/>
  <c r="S2537" i="1"/>
  <c r="R2538" i="1"/>
  <c r="S2538" i="1"/>
  <c r="R2539" i="1"/>
  <c r="S2539" i="1"/>
  <c r="R2540" i="1"/>
  <c r="S2540" i="1"/>
  <c r="R2541" i="1"/>
  <c r="S2541" i="1"/>
  <c r="R2542" i="1"/>
  <c r="S2542" i="1"/>
  <c r="R2543" i="1"/>
  <c r="S2543" i="1"/>
  <c r="R2544" i="1"/>
  <c r="S2544" i="1"/>
  <c r="R2545" i="1"/>
  <c r="S2545" i="1"/>
  <c r="R2546" i="1"/>
  <c r="S2546" i="1"/>
  <c r="R2547" i="1"/>
  <c r="S2547" i="1"/>
  <c r="R2548" i="1"/>
  <c r="S2548" i="1"/>
  <c r="R2549" i="1"/>
  <c r="S2549" i="1"/>
  <c r="R2550" i="1"/>
  <c r="S2550" i="1"/>
  <c r="R2551" i="1"/>
  <c r="S2551" i="1"/>
  <c r="R2552" i="1"/>
  <c r="S2552" i="1"/>
  <c r="R2553" i="1"/>
  <c r="S2553" i="1"/>
  <c r="R2554" i="1"/>
  <c r="S2554" i="1"/>
  <c r="R2555" i="1"/>
  <c r="S2555" i="1"/>
  <c r="R2556" i="1"/>
  <c r="S2556" i="1"/>
  <c r="R2557" i="1"/>
  <c r="S2557" i="1"/>
  <c r="R2558" i="1"/>
  <c r="S2558" i="1"/>
  <c r="R2559" i="1"/>
  <c r="S2559" i="1"/>
  <c r="R2560" i="1"/>
  <c r="S2560" i="1"/>
  <c r="R2561" i="1"/>
  <c r="S2561" i="1"/>
  <c r="R2562" i="1"/>
  <c r="S2562" i="1"/>
  <c r="R2563" i="1"/>
  <c r="S2563" i="1"/>
  <c r="R2564" i="1"/>
  <c r="S2564" i="1"/>
  <c r="R2565" i="1"/>
  <c r="S2565" i="1"/>
  <c r="R2566" i="1"/>
  <c r="S2566" i="1"/>
  <c r="R2567" i="1"/>
  <c r="S2567" i="1"/>
  <c r="R2568" i="1"/>
  <c r="S2568" i="1"/>
  <c r="R2569" i="1"/>
  <c r="S2569" i="1"/>
  <c r="R2570" i="1"/>
  <c r="S2570" i="1"/>
  <c r="R2571" i="1"/>
  <c r="S2571" i="1"/>
  <c r="R2572" i="1"/>
  <c r="S2572" i="1"/>
  <c r="R2573" i="1"/>
  <c r="S2573" i="1"/>
  <c r="R2574" i="1"/>
  <c r="S2574" i="1"/>
  <c r="R2575" i="1"/>
  <c r="S2575" i="1"/>
  <c r="R2576" i="1"/>
  <c r="S2576" i="1"/>
  <c r="R2577" i="1"/>
  <c r="S2577" i="1"/>
  <c r="R2578" i="1"/>
  <c r="S2578" i="1"/>
  <c r="R2579" i="1"/>
  <c r="S2579" i="1"/>
  <c r="R2580" i="1"/>
  <c r="S2580" i="1"/>
  <c r="R2581" i="1"/>
  <c r="S2581" i="1"/>
  <c r="R2582" i="1"/>
  <c r="S2582" i="1"/>
  <c r="R2583" i="1"/>
  <c r="S2583" i="1"/>
  <c r="R2584" i="1"/>
  <c r="S2584" i="1"/>
  <c r="R2585" i="1"/>
  <c r="S2585" i="1"/>
  <c r="R2586" i="1"/>
  <c r="S2586" i="1"/>
  <c r="R2587" i="1"/>
  <c r="S2587" i="1"/>
  <c r="R2588" i="1"/>
  <c r="S2588" i="1"/>
  <c r="R2589" i="1"/>
  <c r="S2589" i="1"/>
  <c r="R2590" i="1"/>
  <c r="S2590" i="1"/>
  <c r="R2591" i="1"/>
  <c r="S2591" i="1"/>
  <c r="R2592" i="1"/>
  <c r="S2592" i="1"/>
  <c r="R2593" i="1"/>
  <c r="S2593" i="1"/>
  <c r="R2594" i="1"/>
  <c r="S2594" i="1"/>
  <c r="R2595" i="1"/>
  <c r="S2595" i="1"/>
  <c r="R2596" i="1"/>
  <c r="S2596" i="1"/>
  <c r="R2597" i="1"/>
  <c r="S2597" i="1"/>
  <c r="R2598" i="1"/>
  <c r="S2598" i="1"/>
  <c r="R2599" i="1"/>
  <c r="S2599" i="1"/>
  <c r="R2600" i="1"/>
  <c r="S2600" i="1"/>
  <c r="R2601" i="1"/>
  <c r="S2601" i="1"/>
  <c r="R2602" i="1"/>
  <c r="S2602" i="1"/>
  <c r="R2603" i="1"/>
  <c r="S2603" i="1"/>
  <c r="R2604" i="1"/>
  <c r="S2604" i="1"/>
  <c r="R2605" i="1"/>
  <c r="S2605" i="1"/>
  <c r="R2606" i="1"/>
  <c r="S2606" i="1"/>
  <c r="R2607" i="1"/>
  <c r="S2607" i="1"/>
  <c r="R2608" i="1"/>
  <c r="S2608" i="1"/>
  <c r="R2609" i="1"/>
  <c r="S2609" i="1"/>
  <c r="R2610" i="1"/>
  <c r="S2610" i="1"/>
  <c r="R2611" i="1"/>
  <c r="S2611" i="1"/>
  <c r="R2612" i="1"/>
  <c r="S2612" i="1"/>
  <c r="R2613" i="1"/>
  <c r="S2613" i="1"/>
  <c r="R2614" i="1"/>
  <c r="S2614" i="1"/>
  <c r="R2615" i="1"/>
  <c r="S2615" i="1"/>
  <c r="R2616" i="1"/>
  <c r="S2616" i="1"/>
  <c r="R2617" i="1"/>
  <c r="S2617" i="1"/>
  <c r="R2618" i="1"/>
  <c r="S2618" i="1"/>
  <c r="R2619" i="1"/>
  <c r="S2619" i="1"/>
  <c r="R2620" i="1"/>
  <c r="S2620" i="1"/>
  <c r="R2621" i="1"/>
  <c r="S2621" i="1"/>
  <c r="R2622" i="1"/>
  <c r="S2622" i="1"/>
  <c r="R2623" i="1"/>
  <c r="S2623" i="1"/>
  <c r="R2624" i="1"/>
  <c r="S2624" i="1"/>
  <c r="R2625" i="1"/>
  <c r="S2625" i="1"/>
  <c r="R2626" i="1"/>
  <c r="S2626" i="1"/>
  <c r="R2627" i="1"/>
  <c r="S2627" i="1"/>
  <c r="R2628" i="1"/>
  <c r="S2628" i="1"/>
  <c r="R2629" i="1"/>
  <c r="S2629" i="1"/>
  <c r="R2630" i="1"/>
  <c r="S2630" i="1"/>
  <c r="R2631" i="1"/>
  <c r="S2631" i="1"/>
  <c r="R2632" i="1"/>
  <c r="S2632" i="1"/>
  <c r="R2633" i="1"/>
  <c r="S2633" i="1"/>
  <c r="R2634" i="1"/>
  <c r="S2634" i="1"/>
  <c r="R2635" i="1"/>
  <c r="S2635" i="1"/>
  <c r="R2636" i="1"/>
  <c r="S2636" i="1"/>
  <c r="R2637" i="1"/>
  <c r="S2637" i="1"/>
  <c r="R2638" i="1"/>
  <c r="S2638" i="1"/>
  <c r="R2639" i="1"/>
  <c r="S2639" i="1"/>
  <c r="R2640" i="1"/>
  <c r="S2640" i="1"/>
  <c r="R2641" i="1"/>
  <c r="S2641" i="1"/>
  <c r="R2642" i="1"/>
  <c r="S2642" i="1"/>
  <c r="R2643" i="1"/>
  <c r="S2643" i="1"/>
  <c r="R2644" i="1"/>
  <c r="S2644" i="1"/>
  <c r="R2645" i="1"/>
  <c r="S2645" i="1"/>
  <c r="R2646" i="1"/>
  <c r="S2646" i="1"/>
  <c r="R2647" i="1"/>
  <c r="S2647" i="1"/>
  <c r="R2648" i="1"/>
  <c r="S2648" i="1"/>
  <c r="R2649" i="1"/>
  <c r="S2649" i="1"/>
  <c r="R2650" i="1"/>
  <c r="S2650" i="1"/>
  <c r="R2651" i="1"/>
  <c r="S2651" i="1"/>
  <c r="R2652" i="1"/>
  <c r="S2652" i="1"/>
  <c r="R2653" i="1"/>
  <c r="S2653" i="1"/>
  <c r="R2654" i="1"/>
  <c r="S2654" i="1"/>
  <c r="R2655" i="1"/>
  <c r="S2655" i="1"/>
  <c r="R2656" i="1"/>
  <c r="S2656" i="1"/>
  <c r="R2657" i="1"/>
  <c r="S2657" i="1"/>
  <c r="R2658" i="1"/>
  <c r="S2658" i="1"/>
  <c r="R2659" i="1"/>
  <c r="S2659" i="1"/>
  <c r="R2660" i="1"/>
  <c r="S2660" i="1"/>
  <c r="R2661" i="1"/>
  <c r="S2661" i="1"/>
  <c r="R2662" i="1"/>
  <c r="S2662" i="1"/>
  <c r="R2663" i="1"/>
  <c r="S2663" i="1"/>
  <c r="R2664" i="1"/>
  <c r="S2664" i="1"/>
  <c r="R2665" i="1"/>
  <c r="S2665" i="1"/>
  <c r="R2666" i="1"/>
  <c r="S2666" i="1"/>
  <c r="R2667" i="1"/>
  <c r="S2667" i="1"/>
  <c r="R2668" i="1"/>
  <c r="S2668" i="1"/>
  <c r="R2669" i="1"/>
  <c r="S2669" i="1"/>
  <c r="R2670" i="1"/>
  <c r="S2670" i="1"/>
  <c r="R2671" i="1"/>
  <c r="S2671" i="1"/>
  <c r="R2672" i="1"/>
  <c r="S2672" i="1"/>
  <c r="R2673" i="1"/>
  <c r="S2673" i="1"/>
  <c r="R2674" i="1"/>
  <c r="S2674" i="1"/>
  <c r="R2675" i="1"/>
  <c r="S2675" i="1"/>
  <c r="R2676" i="1"/>
  <c r="S2676" i="1"/>
  <c r="R2677" i="1"/>
  <c r="S2677" i="1"/>
  <c r="R2678" i="1"/>
  <c r="S2678" i="1"/>
  <c r="R2679" i="1"/>
  <c r="S2679" i="1"/>
  <c r="R2680" i="1"/>
  <c r="S2680" i="1"/>
  <c r="R2681" i="1"/>
  <c r="S2681" i="1"/>
  <c r="R2682" i="1"/>
  <c r="S2682" i="1"/>
  <c r="R2683" i="1"/>
  <c r="S2683" i="1"/>
  <c r="R2684" i="1"/>
  <c r="S2684" i="1"/>
  <c r="R2685" i="1"/>
  <c r="S2685" i="1"/>
  <c r="R2686" i="1"/>
  <c r="S2686" i="1"/>
  <c r="R2687" i="1"/>
  <c r="S2687" i="1"/>
  <c r="R2688" i="1"/>
  <c r="S2688" i="1"/>
  <c r="R2689" i="1"/>
  <c r="S2689" i="1"/>
  <c r="R2690" i="1"/>
  <c r="S2690" i="1"/>
  <c r="R2691" i="1"/>
  <c r="S2691" i="1"/>
  <c r="R2692" i="1"/>
  <c r="S2692" i="1"/>
  <c r="R2693" i="1"/>
  <c r="S2693" i="1"/>
  <c r="R2694" i="1"/>
  <c r="S2694" i="1"/>
  <c r="R2695" i="1"/>
  <c r="S2695" i="1"/>
  <c r="R2696" i="1"/>
  <c r="S2696" i="1"/>
  <c r="R2697" i="1"/>
  <c r="S2697" i="1"/>
  <c r="R2698" i="1"/>
  <c r="S2698" i="1"/>
  <c r="R2699" i="1"/>
  <c r="S2699" i="1"/>
  <c r="R2700" i="1"/>
  <c r="S2700" i="1"/>
  <c r="R2701" i="1"/>
  <c r="S2701" i="1"/>
  <c r="R2702" i="1"/>
  <c r="S2702" i="1"/>
  <c r="R2703" i="1"/>
  <c r="S2703" i="1"/>
  <c r="R2704" i="1"/>
  <c r="S2704" i="1"/>
  <c r="R2705" i="1"/>
  <c r="S2705" i="1"/>
  <c r="R2706" i="1"/>
  <c r="S2706" i="1"/>
  <c r="R2707" i="1"/>
  <c r="S2707" i="1"/>
  <c r="R2708" i="1"/>
  <c r="S2708" i="1"/>
  <c r="R2709" i="1"/>
  <c r="S2709" i="1"/>
  <c r="R2710" i="1"/>
  <c r="S2710" i="1"/>
  <c r="R2711" i="1"/>
  <c r="S2711" i="1"/>
  <c r="R2712" i="1"/>
  <c r="S2712" i="1"/>
  <c r="R2713" i="1"/>
  <c r="S2713" i="1"/>
  <c r="R2714" i="1"/>
  <c r="S2714" i="1"/>
  <c r="R2715" i="1"/>
  <c r="S2715" i="1"/>
  <c r="R2716" i="1"/>
  <c r="S2716" i="1"/>
  <c r="R2717" i="1"/>
  <c r="S2717" i="1"/>
  <c r="R2718" i="1"/>
  <c r="S2718" i="1"/>
  <c r="R2719" i="1"/>
  <c r="S2719" i="1"/>
  <c r="R2720" i="1"/>
  <c r="S2720" i="1"/>
  <c r="R2721" i="1"/>
  <c r="S2721" i="1"/>
  <c r="R2722" i="1"/>
  <c r="S2722" i="1"/>
  <c r="R2723" i="1"/>
  <c r="S2723" i="1"/>
  <c r="R2724" i="1"/>
  <c r="S2724" i="1"/>
  <c r="R2725" i="1"/>
  <c r="S2725" i="1"/>
  <c r="R2726" i="1"/>
  <c r="S2726" i="1"/>
  <c r="R2727" i="1"/>
  <c r="S2727" i="1"/>
  <c r="R2728" i="1"/>
  <c r="S2728" i="1"/>
  <c r="R2729" i="1"/>
  <c r="S2729" i="1"/>
  <c r="R2730" i="1"/>
  <c r="S2730" i="1"/>
  <c r="R2731" i="1"/>
  <c r="S2731" i="1"/>
  <c r="R2732" i="1"/>
  <c r="S2732" i="1"/>
  <c r="R2733" i="1"/>
  <c r="S2733" i="1"/>
  <c r="R2734" i="1"/>
  <c r="S2734" i="1"/>
  <c r="R2735" i="1"/>
  <c r="S2735" i="1"/>
  <c r="R2736" i="1"/>
  <c r="S2736" i="1"/>
  <c r="R2737" i="1"/>
  <c r="S2737" i="1"/>
  <c r="R2738" i="1"/>
  <c r="S2738" i="1"/>
  <c r="R2739" i="1"/>
  <c r="S2739" i="1"/>
  <c r="R2740" i="1"/>
  <c r="S2740" i="1"/>
  <c r="R2741" i="1"/>
  <c r="S2741" i="1"/>
  <c r="R2742" i="1"/>
  <c r="S2742" i="1"/>
  <c r="R2743" i="1"/>
  <c r="S2743" i="1"/>
  <c r="R2744" i="1"/>
  <c r="S2744" i="1"/>
  <c r="R2745" i="1"/>
  <c r="S2745" i="1"/>
  <c r="R2746" i="1"/>
  <c r="S2746" i="1"/>
  <c r="R2747" i="1"/>
  <c r="S2747" i="1"/>
  <c r="R2748" i="1"/>
  <c r="S2748" i="1"/>
  <c r="R2749" i="1"/>
  <c r="S2749" i="1"/>
  <c r="R2750" i="1"/>
  <c r="S2750" i="1"/>
  <c r="R2751" i="1"/>
  <c r="S2751" i="1"/>
  <c r="R2752" i="1"/>
  <c r="S2752" i="1"/>
  <c r="R2753" i="1"/>
  <c r="S2753" i="1"/>
  <c r="R2754" i="1"/>
  <c r="S2754" i="1"/>
  <c r="R2755" i="1"/>
  <c r="S2755" i="1"/>
  <c r="R2756" i="1"/>
  <c r="S2756" i="1"/>
  <c r="R2757" i="1"/>
  <c r="S2757" i="1"/>
  <c r="R2758" i="1"/>
  <c r="S2758" i="1"/>
  <c r="R2759" i="1"/>
  <c r="S2759" i="1"/>
  <c r="R2760" i="1"/>
  <c r="S2760" i="1"/>
  <c r="R2761" i="1"/>
  <c r="S2761" i="1"/>
  <c r="R2762" i="1"/>
  <c r="S2762" i="1"/>
  <c r="R2763" i="1"/>
  <c r="S2763" i="1"/>
  <c r="R2764" i="1"/>
  <c r="S2764" i="1"/>
  <c r="R2765" i="1"/>
  <c r="S2765" i="1"/>
  <c r="R2766" i="1"/>
  <c r="S2766" i="1"/>
  <c r="R2767" i="1"/>
  <c r="S2767" i="1"/>
  <c r="R2768" i="1"/>
  <c r="S2768" i="1"/>
  <c r="R2769" i="1"/>
  <c r="S2769" i="1"/>
  <c r="R2770" i="1"/>
  <c r="S2770" i="1"/>
  <c r="R2771" i="1"/>
  <c r="S2771" i="1"/>
  <c r="R2772" i="1"/>
  <c r="S2772" i="1"/>
  <c r="R2773" i="1"/>
  <c r="S2773" i="1"/>
  <c r="R2774" i="1"/>
  <c r="S2774" i="1"/>
  <c r="R2775" i="1"/>
  <c r="S2775" i="1"/>
  <c r="R2776" i="1"/>
  <c r="S2776" i="1"/>
  <c r="R2777" i="1"/>
  <c r="S2777" i="1"/>
  <c r="R2778" i="1"/>
  <c r="S2778" i="1"/>
  <c r="R2779" i="1"/>
  <c r="S2779" i="1"/>
  <c r="R2780" i="1"/>
  <c r="S2780" i="1"/>
  <c r="R2781" i="1"/>
  <c r="S2781" i="1"/>
  <c r="R2782" i="1"/>
  <c r="S2782" i="1"/>
  <c r="R2783" i="1"/>
  <c r="S2783" i="1"/>
  <c r="R2784" i="1"/>
  <c r="S2784" i="1"/>
  <c r="R2785" i="1"/>
  <c r="S2785" i="1"/>
  <c r="R2786" i="1"/>
  <c r="S2786" i="1"/>
  <c r="R2787" i="1"/>
  <c r="S2787" i="1"/>
  <c r="R2788" i="1"/>
  <c r="S2788" i="1"/>
  <c r="R2789" i="1"/>
  <c r="S2789" i="1"/>
  <c r="R2790" i="1"/>
  <c r="S2790" i="1"/>
  <c r="R2791" i="1"/>
  <c r="S2791" i="1"/>
  <c r="R2792" i="1"/>
  <c r="S2792" i="1"/>
  <c r="R2793" i="1"/>
  <c r="S2793" i="1"/>
  <c r="R2794" i="1"/>
  <c r="S2794" i="1"/>
  <c r="R2795" i="1"/>
  <c r="S2795" i="1"/>
  <c r="R2796" i="1"/>
  <c r="S2796" i="1"/>
  <c r="R2797" i="1"/>
  <c r="S2797" i="1"/>
  <c r="R2798" i="1"/>
  <c r="S2798" i="1"/>
  <c r="R2799" i="1"/>
  <c r="S2799" i="1"/>
  <c r="R2800" i="1"/>
  <c r="S2800" i="1"/>
  <c r="R2801" i="1"/>
  <c r="S2801" i="1"/>
  <c r="R2802" i="1"/>
  <c r="S2802" i="1"/>
  <c r="R2803" i="1"/>
  <c r="S2803" i="1"/>
  <c r="R2804" i="1"/>
  <c r="S2804" i="1"/>
  <c r="R2805" i="1"/>
  <c r="S2805" i="1"/>
  <c r="R2806" i="1"/>
  <c r="S2806" i="1"/>
  <c r="R2807" i="1"/>
  <c r="S2807" i="1"/>
  <c r="R2808" i="1"/>
  <c r="S2808" i="1"/>
  <c r="R2809" i="1"/>
  <c r="S2809" i="1"/>
  <c r="R2810" i="1"/>
  <c r="S2810" i="1"/>
  <c r="R2811" i="1"/>
  <c r="S2811" i="1"/>
  <c r="R2812" i="1"/>
  <c r="S2812" i="1"/>
  <c r="R2813" i="1"/>
  <c r="S2813" i="1"/>
  <c r="R2814" i="1"/>
  <c r="S2814" i="1"/>
  <c r="R2815" i="1"/>
  <c r="S2815" i="1"/>
  <c r="R2816" i="1"/>
  <c r="S2816" i="1"/>
  <c r="R2817" i="1"/>
  <c r="S2817" i="1"/>
  <c r="R2818" i="1"/>
  <c r="S2818" i="1"/>
  <c r="R2819" i="1"/>
  <c r="S2819" i="1"/>
  <c r="R2820" i="1"/>
  <c r="S2820" i="1"/>
  <c r="R2821" i="1"/>
  <c r="S2821" i="1"/>
  <c r="R2822" i="1"/>
  <c r="S2822" i="1"/>
  <c r="R2823" i="1"/>
  <c r="S2823" i="1"/>
  <c r="R2824" i="1"/>
  <c r="S2824" i="1"/>
  <c r="R2825" i="1"/>
  <c r="S2825" i="1"/>
  <c r="R2826" i="1"/>
  <c r="S2826" i="1"/>
  <c r="R2827" i="1"/>
  <c r="S2827" i="1"/>
  <c r="R2828" i="1"/>
  <c r="S2828" i="1"/>
  <c r="R2829" i="1"/>
  <c r="S2829" i="1"/>
  <c r="R2830" i="1"/>
  <c r="S2830" i="1"/>
  <c r="R2831" i="1"/>
  <c r="S2831" i="1"/>
  <c r="R2832" i="1"/>
  <c r="S2832" i="1"/>
  <c r="R2833" i="1"/>
  <c r="S2833" i="1"/>
  <c r="R2834" i="1"/>
  <c r="S2834" i="1"/>
  <c r="R2835" i="1"/>
  <c r="S2835" i="1"/>
  <c r="R2836" i="1"/>
  <c r="S2836" i="1"/>
  <c r="R2837" i="1"/>
  <c r="S2837" i="1"/>
  <c r="R2838" i="1"/>
  <c r="S2838" i="1"/>
  <c r="R2839" i="1"/>
  <c r="S2839" i="1"/>
  <c r="R2840" i="1"/>
  <c r="S2840" i="1"/>
  <c r="R2841" i="1"/>
  <c r="S2841" i="1"/>
  <c r="R2842" i="1"/>
  <c r="S2842" i="1"/>
  <c r="R2843" i="1"/>
  <c r="S2843" i="1"/>
  <c r="R2844" i="1"/>
  <c r="S2844" i="1"/>
  <c r="R2845" i="1"/>
  <c r="S2845" i="1"/>
  <c r="R2846" i="1"/>
  <c r="S2846" i="1"/>
  <c r="R2847" i="1"/>
  <c r="S2847" i="1"/>
  <c r="R2848" i="1"/>
  <c r="S2848" i="1"/>
  <c r="R2849" i="1"/>
  <c r="S2849" i="1"/>
  <c r="R2850" i="1"/>
  <c r="S2850" i="1"/>
  <c r="R2851" i="1"/>
  <c r="S2851" i="1"/>
  <c r="R2852" i="1"/>
  <c r="S2852" i="1"/>
  <c r="R2853" i="1"/>
  <c r="S2853" i="1"/>
  <c r="R2854" i="1"/>
  <c r="S2854" i="1"/>
  <c r="R2855" i="1"/>
  <c r="S2855" i="1"/>
  <c r="R2856" i="1"/>
  <c r="S2856" i="1"/>
  <c r="R2857" i="1"/>
  <c r="S2857" i="1"/>
  <c r="R2858" i="1"/>
  <c r="S2858" i="1"/>
  <c r="R2859" i="1"/>
  <c r="S2859" i="1"/>
  <c r="R2860" i="1"/>
  <c r="S2860" i="1"/>
  <c r="R2861" i="1"/>
  <c r="S2861" i="1"/>
  <c r="R2862" i="1"/>
  <c r="S2862" i="1"/>
  <c r="R2863" i="1"/>
  <c r="S2863" i="1"/>
  <c r="R2864" i="1"/>
  <c r="S2864" i="1"/>
  <c r="R2865" i="1"/>
  <c r="S2865" i="1"/>
  <c r="R2866" i="1"/>
  <c r="S2866" i="1"/>
  <c r="R2867" i="1"/>
  <c r="S2867" i="1"/>
  <c r="R2868" i="1"/>
  <c r="S2868" i="1"/>
  <c r="R2869" i="1"/>
  <c r="S2869" i="1"/>
  <c r="R2870" i="1"/>
  <c r="S2870" i="1"/>
  <c r="R2871" i="1"/>
  <c r="S2871" i="1"/>
  <c r="R2872" i="1"/>
  <c r="S2872" i="1"/>
  <c r="R2873" i="1"/>
  <c r="S2873" i="1"/>
  <c r="R2874" i="1"/>
  <c r="S2874" i="1"/>
  <c r="R2875" i="1"/>
  <c r="S2875" i="1"/>
  <c r="R2876" i="1"/>
  <c r="S2876" i="1"/>
  <c r="R2877" i="1"/>
  <c r="S2877" i="1"/>
  <c r="R2878" i="1"/>
  <c r="S2878" i="1"/>
  <c r="R2879" i="1"/>
  <c r="S2879" i="1"/>
  <c r="R2880" i="1"/>
  <c r="S2880" i="1"/>
  <c r="R2881" i="1"/>
  <c r="S2881" i="1"/>
  <c r="R2882" i="1"/>
  <c r="S2882" i="1"/>
  <c r="R2883" i="1"/>
  <c r="S2883" i="1"/>
  <c r="R2884" i="1"/>
  <c r="S2884" i="1"/>
  <c r="R2885" i="1"/>
  <c r="S2885" i="1"/>
  <c r="R2886" i="1"/>
  <c r="S2886" i="1"/>
  <c r="R2887" i="1"/>
  <c r="S2887" i="1"/>
  <c r="R2888" i="1"/>
  <c r="S2888" i="1"/>
  <c r="R2889" i="1"/>
  <c r="S2889" i="1"/>
  <c r="R2890" i="1"/>
  <c r="S2890" i="1"/>
  <c r="R2891" i="1"/>
  <c r="S2891" i="1"/>
  <c r="R2892" i="1"/>
  <c r="S2892" i="1"/>
  <c r="R2893" i="1"/>
  <c r="S2893" i="1"/>
  <c r="R2894" i="1"/>
  <c r="S2894" i="1"/>
  <c r="R2895" i="1"/>
  <c r="S2895" i="1"/>
  <c r="R2896" i="1"/>
  <c r="S2896" i="1"/>
  <c r="R2897" i="1"/>
  <c r="S2897" i="1"/>
  <c r="R2898" i="1"/>
  <c r="S2898" i="1"/>
  <c r="R2899" i="1"/>
  <c r="S2899" i="1"/>
  <c r="R2900" i="1"/>
  <c r="S2900" i="1"/>
  <c r="R2901" i="1"/>
  <c r="S2901" i="1"/>
  <c r="R2902" i="1"/>
  <c r="S2902" i="1"/>
  <c r="R2903" i="1"/>
  <c r="S2903" i="1"/>
  <c r="R2904" i="1"/>
  <c r="S2904" i="1"/>
  <c r="R2905" i="1"/>
  <c r="S2905" i="1"/>
  <c r="R2906" i="1"/>
  <c r="S2906" i="1"/>
  <c r="R2907" i="1"/>
  <c r="S2907" i="1"/>
  <c r="R2908" i="1"/>
  <c r="S2908" i="1"/>
  <c r="R2909" i="1"/>
  <c r="S2909" i="1"/>
  <c r="R2910" i="1"/>
  <c r="S2910" i="1"/>
  <c r="R2911" i="1"/>
  <c r="S2911" i="1"/>
  <c r="R2912" i="1"/>
  <c r="S2912" i="1"/>
  <c r="R2913" i="1"/>
  <c r="S2913" i="1"/>
  <c r="R2914" i="1"/>
  <c r="S2914" i="1"/>
  <c r="R2915" i="1"/>
  <c r="S2915" i="1"/>
  <c r="R2916" i="1"/>
  <c r="S2916" i="1"/>
  <c r="R2917" i="1"/>
  <c r="S2917" i="1"/>
  <c r="R2918" i="1"/>
  <c r="S2918" i="1"/>
  <c r="R2919" i="1"/>
  <c r="S2919" i="1"/>
  <c r="R2920" i="1"/>
  <c r="S2920" i="1"/>
  <c r="R2921" i="1"/>
  <c r="S2921" i="1"/>
  <c r="R2922" i="1"/>
  <c r="S2922" i="1"/>
  <c r="R2923" i="1"/>
  <c r="S2923" i="1"/>
  <c r="R2924" i="1"/>
  <c r="S2924" i="1"/>
  <c r="R2925" i="1"/>
  <c r="S2925" i="1"/>
  <c r="R2926" i="1"/>
  <c r="S2926" i="1"/>
  <c r="R2927" i="1"/>
  <c r="S2927" i="1"/>
  <c r="R2928" i="1"/>
  <c r="S2928" i="1"/>
  <c r="R2929" i="1"/>
  <c r="S2929" i="1"/>
  <c r="R2930" i="1"/>
  <c r="S2930" i="1"/>
  <c r="R2931" i="1"/>
  <c r="S2931" i="1"/>
  <c r="R2932" i="1"/>
  <c r="S2932" i="1"/>
  <c r="R2933" i="1"/>
  <c r="S2933" i="1"/>
  <c r="R2934" i="1"/>
  <c r="S2934" i="1"/>
  <c r="R2935" i="1"/>
  <c r="S2935" i="1"/>
  <c r="R2936" i="1"/>
  <c r="S2936" i="1"/>
  <c r="R2937" i="1"/>
  <c r="S2937" i="1"/>
  <c r="R2938" i="1"/>
  <c r="S2938" i="1"/>
  <c r="R2939" i="1"/>
  <c r="S2939" i="1"/>
  <c r="R2940" i="1"/>
  <c r="S2940" i="1"/>
  <c r="R2941" i="1"/>
  <c r="S2941" i="1"/>
  <c r="R2942" i="1"/>
  <c r="S2942" i="1"/>
  <c r="R2943" i="1"/>
  <c r="S2943" i="1"/>
  <c r="R2944" i="1"/>
  <c r="S2944" i="1"/>
  <c r="R2945" i="1"/>
  <c r="S2945" i="1"/>
  <c r="R2946" i="1"/>
  <c r="S2946" i="1"/>
  <c r="R2947" i="1"/>
  <c r="S2947" i="1"/>
  <c r="R2948" i="1"/>
  <c r="S2948" i="1"/>
  <c r="R2949" i="1"/>
  <c r="S2949" i="1"/>
  <c r="R2950" i="1"/>
  <c r="S2950" i="1"/>
  <c r="R2951" i="1"/>
  <c r="S2951" i="1"/>
  <c r="R2952" i="1"/>
  <c r="S2952" i="1"/>
  <c r="R2953" i="1"/>
  <c r="S2953" i="1"/>
  <c r="R2954" i="1"/>
  <c r="S2954" i="1"/>
  <c r="R2955" i="1"/>
  <c r="S2955" i="1"/>
  <c r="R2956" i="1"/>
  <c r="S2956" i="1"/>
  <c r="R2957" i="1"/>
  <c r="S2957" i="1"/>
  <c r="R2958" i="1"/>
  <c r="S2958" i="1"/>
  <c r="R2959" i="1"/>
  <c r="S2959" i="1"/>
  <c r="R2960" i="1"/>
  <c r="S2960" i="1"/>
  <c r="R2961" i="1"/>
  <c r="S2961" i="1"/>
  <c r="R2962" i="1"/>
  <c r="S2962" i="1"/>
  <c r="R2963" i="1"/>
  <c r="S2963" i="1"/>
  <c r="R2964" i="1"/>
  <c r="S2964" i="1"/>
  <c r="R2965" i="1"/>
  <c r="S2965" i="1"/>
  <c r="R2966" i="1"/>
  <c r="S2966" i="1"/>
  <c r="R2967" i="1"/>
  <c r="S2967" i="1"/>
  <c r="R2968" i="1"/>
  <c r="S2968" i="1"/>
  <c r="R2969" i="1"/>
  <c r="S2969" i="1"/>
  <c r="R2970" i="1"/>
  <c r="S2970" i="1"/>
  <c r="R2971" i="1"/>
  <c r="S2971" i="1"/>
  <c r="R2972" i="1"/>
  <c r="S2972" i="1"/>
  <c r="R2973" i="1"/>
  <c r="S2973" i="1"/>
  <c r="R2974" i="1"/>
  <c r="S2974" i="1"/>
  <c r="R2975" i="1"/>
  <c r="S2975" i="1"/>
  <c r="R2976" i="1"/>
  <c r="S2976" i="1"/>
  <c r="R2977" i="1"/>
  <c r="S2977" i="1"/>
  <c r="R2978" i="1"/>
  <c r="S2978" i="1"/>
  <c r="R2979" i="1"/>
  <c r="S2979" i="1"/>
  <c r="R2980" i="1"/>
  <c r="S2980" i="1"/>
  <c r="R2981" i="1"/>
  <c r="S2981" i="1"/>
  <c r="R2982" i="1"/>
  <c r="S2982" i="1"/>
  <c r="R2983" i="1"/>
  <c r="S2983" i="1"/>
  <c r="R2984" i="1"/>
  <c r="S2984" i="1"/>
  <c r="R2985" i="1"/>
  <c r="S2985" i="1"/>
  <c r="R2986" i="1"/>
  <c r="S2986" i="1"/>
  <c r="R2987" i="1"/>
  <c r="S2987" i="1"/>
  <c r="R2988" i="1"/>
  <c r="S2988" i="1"/>
  <c r="R2989" i="1"/>
  <c r="S2989" i="1"/>
  <c r="R2990" i="1"/>
  <c r="S2990" i="1"/>
  <c r="R2991" i="1"/>
  <c r="S2991" i="1"/>
  <c r="R2992" i="1"/>
  <c r="S2992" i="1"/>
  <c r="R2993" i="1"/>
  <c r="S2993" i="1"/>
  <c r="R2994" i="1"/>
  <c r="S2994" i="1"/>
  <c r="R2995" i="1"/>
  <c r="S2995" i="1"/>
  <c r="R2996" i="1"/>
  <c r="S2996" i="1"/>
  <c r="R2997" i="1"/>
  <c r="S2997" i="1"/>
  <c r="R2998" i="1"/>
  <c r="S2998" i="1"/>
  <c r="R2999" i="1"/>
  <c r="S2999" i="1"/>
  <c r="R3000" i="1"/>
  <c r="S3000" i="1"/>
  <c r="R3001" i="1"/>
  <c r="S3001" i="1"/>
  <c r="R3002" i="1"/>
  <c r="S3002" i="1"/>
  <c r="R3003" i="1"/>
  <c r="S3003" i="1"/>
  <c r="R3004" i="1"/>
  <c r="S3004" i="1"/>
  <c r="R3005" i="1"/>
  <c r="S3005" i="1"/>
  <c r="R3006" i="1"/>
  <c r="S3006" i="1"/>
  <c r="R3007" i="1"/>
  <c r="S3007" i="1"/>
  <c r="R3008" i="1"/>
  <c r="S3008" i="1"/>
  <c r="R3009" i="1"/>
  <c r="S3009" i="1"/>
  <c r="R3010" i="1"/>
  <c r="S3010" i="1"/>
  <c r="R3011" i="1"/>
  <c r="S3011" i="1"/>
  <c r="R3012" i="1"/>
  <c r="S3012" i="1"/>
  <c r="R3013" i="1"/>
  <c r="S3013" i="1"/>
  <c r="R3014" i="1"/>
  <c r="S3014" i="1"/>
  <c r="R3015" i="1"/>
  <c r="S3015" i="1"/>
  <c r="R3016" i="1"/>
  <c r="S3016" i="1"/>
  <c r="R3017" i="1"/>
  <c r="S3017" i="1"/>
  <c r="R3018" i="1"/>
  <c r="S3018" i="1"/>
  <c r="R3019" i="1"/>
  <c r="S3019" i="1"/>
  <c r="R3020" i="1"/>
  <c r="S3020" i="1"/>
  <c r="R3021" i="1"/>
  <c r="S3021" i="1"/>
  <c r="R3022" i="1"/>
  <c r="S3022" i="1"/>
  <c r="R3023" i="1"/>
  <c r="S3023" i="1"/>
  <c r="R3024" i="1"/>
  <c r="S3024" i="1"/>
  <c r="R3025" i="1"/>
  <c r="S3025" i="1"/>
  <c r="R3026" i="1"/>
  <c r="S3026" i="1"/>
  <c r="R3027" i="1"/>
  <c r="S3027" i="1"/>
  <c r="R3028" i="1"/>
  <c r="S3028" i="1"/>
  <c r="R3029" i="1"/>
  <c r="S3029" i="1"/>
  <c r="R3030" i="1"/>
  <c r="S3030" i="1"/>
  <c r="R3031" i="1"/>
  <c r="S3031" i="1"/>
  <c r="R3032" i="1"/>
  <c r="S3032" i="1"/>
  <c r="R3033" i="1"/>
  <c r="S3033" i="1"/>
  <c r="R3034" i="1"/>
  <c r="S3034" i="1"/>
  <c r="R3035" i="1"/>
  <c r="S3035" i="1"/>
  <c r="R3036" i="1"/>
  <c r="S3036" i="1"/>
  <c r="R3037" i="1"/>
  <c r="S3037" i="1"/>
  <c r="R3038" i="1"/>
  <c r="S3038" i="1"/>
  <c r="R3039" i="1"/>
  <c r="S3039" i="1"/>
  <c r="R3040" i="1"/>
  <c r="S3040" i="1"/>
  <c r="R3041" i="1"/>
  <c r="S3041" i="1"/>
  <c r="R3042" i="1"/>
  <c r="S3042" i="1"/>
  <c r="R3043" i="1"/>
  <c r="S3043" i="1"/>
  <c r="R3044" i="1"/>
  <c r="S3044" i="1"/>
  <c r="R3045" i="1"/>
  <c r="S3045" i="1"/>
  <c r="R3046" i="1"/>
  <c r="S3046" i="1"/>
  <c r="R3047" i="1"/>
  <c r="S3047" i="1"/>
  <c r="R3048" i="1"/>
  <c r="S3048" i="1"/>
  <c r="R3049" i="1"/>
  <c r="S3049" i="1"/>
  <c r="R3050" i="1"/>
  <c r="S3050" i="1"/>
  <c r="R3051" i="1"/>
  <c r="S3051" i="1"/>
  <c r="R3052" i="1"/>
  <c r="S3052" i="1"/>
  <c r="R3053" i="1"/>
  <c r="S3053" i="1"/>
  <c r="R3054" i="1"/>
  <c r="S3054" i="1"/>
  <c r="R3055" i="1"/>
  <c r="S3055" i="1"/>
  <c r="R3056" i="1"/>
  <c r="S3056" i="1"/>
  <c r="R3057" i="1"/>
  <c r="S3057" i="1"/>
  <c r="R3058" i="1"/>
  <c r="S3058" i="1"/>
  <c r="R3059" i="1"/>
  <c r="S3059" i="1"/>
  <c r="R3060" i="1"/>
  <c r="S3060" i="1"/>
  <c r="R3061" i="1"/>
  <c r="S3061" i="1"/>
  <c r="R3062" i="1"/>
  <c r="S3062" i="1"/>
  <c r="R3063" i="1"/>
  <c r="S3063" i="1"/>
  <c r="R3064" i="1"/>
  <c r="S3064" i="1"/>
  <c r="R3065" i="1"/>
  <c r="S3065" i="1"/>
  <c r="R3066" i="1"/>
  <c r="S3066" i="1"/>
  <c r="R3067" i="1"/>
  <c r="S3067" i="1"/>
  <c r="R3068" i="1"/>
  <c r="S3068" i="1"/>
  <c r="R3069" i="1"/>
  <c r="S3069" i="1"/>
  <c r="R3070" i="1"/>
  <c r="S3070" i="1"/>
  <c r="R3071" i="1"/>
  <c r="S3071" i="1"/>
  <c r="R3072" i="1"/>
  <c r="S3072" i="1"/>
  <c r="R3073" i="1"/>
  <c r="S3073" i="1"/>
  <c r="R3074" i="1"/>
  <c r="S3074" i="1"/>
  <c r="R3075" i="1"/>
  <c r="S3075" i="1"/>
  <c r="R3076" i="1"/>
  <c r="S3076" i="1"/>
  <c r="R3077" i="1"/>
  <c r="S3077" i="1"/>
  <c r="R3078" i="1"/>
  <c r="S3078" i="1"/>
  <c r="R3079" i="1"/>
  <c r="S3079" i="1"/>
  <c r="R3080" i="1"/>
  <c r="S3080" i="1"/>
  <c r="R3081" i="1"/>
  <c r="S3081" i="1"/>
  <c r="R3082" i="1"/>
  <c r="S3082" i="1"/>
  <c r="R3083" i="1"/>
  <c r="S3083" i="1"/>
  <c r="R3084" i="1"/>
  <c r="S3084" i="1"/>
  <c r="R3085" i="1"/>
  <c r="S3085" i="1"/>
  <c r="R3086" i="1"/>
  <c r="S3086" i="1"/>
  <c r="R3087" i="1"/>
  <c r="S3087" i="1"/>
  <c r="R3088" i="1"/>
  <c r="S3088" i="1"/>
  <c r="R3089" i="1"/>
  <c r="S3089" i="1"/>
  <c r="R3090" i="1"/>
  <c r="S3090" i="1"/>
  <c r="R3091" i="1"/>
  <c r="S3091" i="1"/>
  <c r="R3092" i="1"/>
  <c r="S3092" i="1"/>
  <c r="R3093" i="1"/>
  <c r="S3093" i="1"/>
  <c r="R3094" i="1"/>
  <c r="S3094" i="1"/>
  <c r="R3095" i="1"/>
  <c r="S3095" i="1"/>
  <c r="R3096" i="1"/>
  <c r="S3096" i="1"/>
  <c r="R3097" i="1"/>
  <c r="S3097" i="1"/>
  <c r="R3098" i="1"/>
  <c r="S3098" i="1"/>
  <c r="R3099" i="1"/>
  <c r="S3099" i="1"/>
  <c r="R3100" i="1"/>
  <c r="S3100" i="1"/>
  <c r="R3101" i="1"/>
  <c r="S3101" i="1"/>
  <c r="R3102" i="1"/>
  <c r="S3102" i="1"/>
  <c r="R3103" i="1"/>
  <c r="S3103" i="1"/>
  <c r="R3104" i="1"/>
  <c r="S3104" i="1"/>
  <c r="R3105" i="1"/>
  <c r="S3105" i="1"/>
  <c r="R3106" i="1"/>
  <c r="S3106" i="1"/>
  <c r="R3107" i="1"/>
  <c r="S3107" i="1"/>
  <c r="R3108" i="1"/>
  <c r="S3108" i="1"/>
  <c r="R3109" i="1"/>
  <c r="S3109" i="1"/>
  <c r="R3110" i="1"/>
  <c r="S3110" i="1"/>
  <c r="R3111" i="1"/>
  <c r="S3111" i="1"/>
  <c r="R3112" i="1"/>
  <c r="S3112" i="1"/>
  <c r="R3113" i="1"/>
  <c r="S3113" i="1"/>
  <c r="R3114" i="1"/>
  <c r="S3114" i="1"/>
  <c r="R3115" i="1"/>
  <c r="S3115" i="1"/>
  <c r="R3116" i="1"/>
  <c r="S3116" i="1"/>
  <c r="R3117" i="1"/>
  <c r="S3117" i="1"/>
  <c r="R3118" i="1"/>
  <c r="S3118" i="1"/>
  <c r="R3119" i="1"/>
  <c r="S3119" i="1"/>
  <c r="R3120" i="1"/>
  <c r="S3120" i="1"/>
  <c r="R3121" i="1"/>
  <c r="S3121" i="1"/>
  <c r="R3122" i="1"/>
  <c r="S3122" i="1"/>
  <c r="R3123" i="1"/>
  <c r="S3123" i="1"/>
  <c r="R3124" i="1"/>
  <c r="S3124" i="1"/>
  <c r="R3125" i="1"/>
  <c r="S3125" i="1"/>
  <c r="R3126" i="1"/>
  <c r="S3126" i="1"/>
  <c r="R3127" i="1"/>
  <c r="S3127" i="1"/>
  <c r="R3128" i="1"/>
  <c r="S3128" i="1"/>
  <c r="R3129" i="1"/>
  <c r="S3129" i="1"/>
  <c r="R3130" i="1"/>
  <c r="S3130" i="1"/>
  <c r="R3131" i="1"/>
  <c r="S3131" i="1"/>
  <c r="R3132" i="1"/>
  <c r="S3132" i="1"/>
  <c r="R3133" i="1"/>
  <c r="S3133" i="1"/>
  <c r="R3134" i="1"/>
  <c r="S3134" i="1"/>
  <c r="R3135" i="1"/>
  <c r="S3135" i="1"/>
  <c r="R3136" i="1"/>
  <c r="S3136" i="1"/>
  <c r="R3137" i="1"/>
  <c r="S3137" i="1"/>
  <c r="R3138" i="1"/>
  <c r="S3138" i="1"/>
  <c r="R3139" i="1"/>
  <c r="S3139" i="1"/>
  <c r="R3140" i="1"/>
  <c r="S3140" i="1"/>
  <c r="R3141" i="1"/>
  <c r="S3141" i="1"/>
  <c r="R3142" i="1"/>
  <c r="S3142" i="1"/>
  <c r="R3143" i="1"/>
  <c r="S3143" i="1"/>
  <c r="R3144" i="1"/>
  <c r="S3144" i="1"/>
  <c r="R3145" i="1"/>
  <c r="S3145" i="1"/>
  <c r="R3146" i="1"/>
  <c r="S3146" i="1"/>
  <c r="R3147" i="1"/>
  <c r="S3147" i="1"/>
  <c r="R3148" i="1"/>
  <c r="S3148" i="1"/>
  <c r="R3149" i="1"/>
  <c r="S3149" i="1"/>
  <c r="R3150" i="1"/>
  <c r="S3150" i="1"/>
  <c r="R3151" i="1"/>
  <c r="S3151" i="1"/>
  <c r="R3152" i="1"/>
  <c r="S3152" i="1"/>
  <c r="R3153" i="1"/>
  <c r="S3153" i="1"/>
  <c r="R3154" i="1"/>
  <c r="S3154" i="1"/>
  <c r="R3155" i="1"/>
  <c r="S3155" i="1"/>
  <c r="R3156" i="1"/>
  <c r="S3156" i="1"/>
  <c r="R3157" i="1"/>
  <c r="S3157" i="1"/>
  <c r="R3158" i="1"/>
  <c r="S3158" i="1"/>
  <c r="R3159" i="1"/>
  <c r="S3159" i="1"/>
  <c r="R3160" i="1"/>
  <c r="S3160" i="1"/>
  <c r="R3161" i="1"/>
  <c r="S3161" i="1"/>
  <c r="R3162" i="1"/>
  <c r="S3162" i="1"/>
  <c r="R3163" i="1"/>
  <c r="S3163" i="1"/>
  <c r="R3164" i="1"/>
  <c r="S3164" i="1"/>
  <c r="R3165" i="1"/>
  <c r="S3165" i="1"/>
  <c r="R3166" i="1"/>
  <c r="S3166" i="1"/>
  <c r="R3167" i="1"/>
  <c r="S3167" i="1"/>
  <c r="R3168" i="1"/>
  <c r="S3168" i="1"/>
  <c r="R3169" i="1"/>
  <c r="S3169" i="1"/>
  <c r="R3170" i="1"/>
  <c r="S3170" i="1"/>
  <c r="R3171" i="1"/>
  <c r="S3171" i="1"/>
  <c r="R3172" i="1"/>
  <c r="S3172" i="1"/>
  <c r="R3173" i="1"/>
  <c r="S3173" i="1"/>
  <c r="R3174" i="1"/>
  <c r="S3174" i="1"/>
  <c r="R3175" i="1"/>
  <c r="S3175" i="1"/>
  <c r="R3176" i="1"/>
  <c r="S3176" i="1"/>
  <c r="R3177" i="1"/>
  <c r="S3177" i="1"/>
  <c r="R3178" i="1"/>
  <c r="S3178" i="1"/>
  <c r="R3179" i="1"/>
  <c r="S3179" i="1"/>
  <c r="R3180" i="1"/>
  <c r="S3180" i="1"/>
  <c r="R3181" i="1"/>
  <c r="S3181" i="1"/>
  <c r="R3182" i="1"/>
  <c r="S3182" i="1"/>
  <c r="R3183" i="1"/>
  <c r="S3183" i="1"/>
  <c r="R3184" i="1"/>
  <c r="S3184" i="1"/>
  <c r="R3185" i="1"/>
  <c r="S3185" i="1"/>
  <c r="R3186" i="1"/>
  <c r="S3186" i="1"/>
  <c r="R3187" i="1"/>
  <c r="S3187" i="1"/>
  <c r="R3188" i="1"/>
  <c r="S3188" i="1"/>
  <c r="R3189" i="1"/>
  <c r="S3189" i="1"/>
  <c r="R3190" i="1"/>
  <c r="S3190" i="1"/>
  <c r="R3191" i="1"/>
  <c r="S3191" i="1"/>
  <c r="R3192" i="1"/>
  <c r="S3192" i="1"/>
  <c r="R3193" i="1"/>
  <c r="S3193" i="1"/>
  <c r="R3194" i="1"/>
  <c r="S3194" i="1"/>
  <c r="R3195" i="1"/>
  <c r="S3195" i="1"/>
  <c r="R3196" i="1"/>
  <c r="S3196" i="1"/>
  <c r="R3197" i="1"/>
  <c r="S3197" i="1"/>
  <c r="R3198" i="1"/>
  <c r="S3198" i="1"/>
  <c r="R3199" i="1"/>
  <c r="S3199" i="1"/>
  <c r="R3200" i="1"/>
  <c r="S3200" i="1"/>
  <c r="R3201" i="1"/>
  <c r="S3201" i="1"/>
  <c r="R3202" i="1"/>
  <c r="S3202" i="1"/>
  <c r="R3203" i="1"/>
  <c r="S3203" i="1"/>
  <c r="R3204" i="1"/>
  <c r="S3204" i="1"/>
  <c r="R3205" i="1"/>
  <c r="S3205" i="1"/>
  <c r="R3206" i="1"/>
  <c r="S3206" i="1"/>
  <c r="R3207" i="1"/>
  <c r="S3207" i="1"/>
  <c r="R3208" i="1"/>
  <c r="S3208" i="1"/>
  <c r="R3209" i="1"/>
  <c r="S3209" i="1"/>
  <c r="R3210" i="1"/>
  <c r="S3210" i="1"/>
  <c r="R3211" i="1"/>
  <c r="S3211" i="1"/>
  <c r="R3212" i="1"/>
  <c r="S3212" i="1"/>
  <c r="R3213" i="1"/>
  <c r="S3213" i="1"/>
  <c r="R3214" i="1"/>
  <c r="S3214" i="1"/>
  <c r="R3215" i="1"/>
  <c r="S3215" i="1"/>
  <c r="R3216" i="1"/>
  <c r="S3216" i="1"/>
  <c r="R3217" i="1"/>
  <c r="S3217" i="1"/>
  <c r="R3218" i="1"/>
  <c r="S3218" i="1"/>
  <c r="R3219" i="1"/>
  <c r="S3219" i="1"/>
  <c r="R3220" i="1"/>
  <c r="S3220" i="1"/>
  <c r="R3221" i="1"/>
  <c r="S3221" i="1"/>
  <c r="R3222" i="1"/>
  <c r="S3222" i="1"/>
  <c r="R3223" i="1"/>
  <c r="S3223" i="1"/>
  <c r="R3224" i="1"/>
  <c r="S3224" i="1"/>
  <c r="R3225" i="1"/>
  <c r="S3225" i="1"/>
  <c r="R3226" i="1"/>
  <c r="S3226" i="1"/>
  <c r="R3227" i="1"/>
  <c r="S3227" i="1"/>
  <c r="R3228" i="1"/>
  <c r="S3228" i="1"/>
  <c r="R3229" i="1"/>
  <c r="S3229" i="1"/>
  <c r="R3230" i="1"/>
  <c r="S3230" i="1"/>
  <c r="R3231" i="1"/>
  <c r="S3231" i="1"/>
  <c r="R3232" i="1"/>
  <c r="S3232" i="1"/>
  <c r="R3233" i="1"/>
  <c r="S3233" i="1"/>
  <c r="R3234" i="1"/>
  <c r="S3234" i="1"/>
  <c r="R3235" i="1"/>
  <c r="S3235" i="1"/>
  <c r="R3236" i="1"/>
  <c r="S3236" i="1"/>
  <c r="R3237" i="1"/>
  <c r="S3237" i="1"/>
  <c r="R3238" i="1"/>
  <c r="S3238" i="1"/>
  <c r="R3239" i="1"/>
  <c r="S3239" i="1"/>
  <c r="R3240" i="1"/>
  <c r="S3240" i="1"/>
  <c r="R3241" i="1"/>
  <c r="S3241" i="1"/>
  <c r="R3242" i="1"/>
  <c r="S3242" i="1"/>
  <c r="R3243" i="1"/>
  <c r="S3243" i="1"/>
  <c r="R3244" i="1"/>
  <c r="S3244" i="1"/>
  <c r="R3245" i="1"/>
  <c r="S3245" i="1"/>
  <c r="R3246" i="1"/>
  <c r="S3246" i="1"/>
  <c r="R3247" i="1"/>
  <c r="S3247" i="1"/>
  <c r="R3248" i="1"/>
  <c r="S3248" i="1"/>
  <c r="R3249" i="1"/>
  <c r="S3249" i="1"/>
  <c r="R3250" i="1"/>
  <c r="S3250" i="1"/>
  <c r="R3251" i="1"/>
  <c r="S3251" i="1"/>
  <c r="R3252" i="1"/>
  <c r="S3252" i="1"/>
  <c r="R3253" i="1"/>
  <c r="S3253" i="1"/>
  <c r="R3254" i="1"/>
  <c r="S3254" i="1"/>
  <c r="R3255" i="1"/>
  <c r="S3255" i="1"/>
  <c r="R3256" i="1"/>
  <c r="S3256" i="1"/>
  <c r="R3257" i="1"/>
  <c r="S3257" i="1"/>
  <c r="R3258" i="1"/>
  <c r="S3258" i="1"/>
  <c r="R3259" i="1"/>
  <c r="S3259" i="1"/>
  <c r="R3260" i="1"/>
  <c r="S3260" i="1"/>
  <c r="R3261" i="1"/>
  <c r="S3261" i="1"/>
  <c r="R3262" i="1"/>
  <c r="S3262" i="1"/>
  <c r="R3263" i="1"/>
  <c r="S3263" i="1"/>
  <c r="R3264" i="1"/>
  <c r="S3264" i="1"/>
  <c r="R3265" i="1"/>
  <c r="S3265" i="1"/>
  <c r="R3266" i="1"/>
  <c r="S3266" i="1"/>
  <c r="R3267" i="1"/>
  <c r="S3267" i="1"/>
  <c r="R3268" i="1"/>
  <c r="S3268" i="1"/>
  <c r="R3269" i="1"/>
  <c r="S3269" i="1"/>
  <c r="R3270" i="1"/>
  <c r="S3270" i="1"/>
  <c r="R3271" i="1"/>
  <c r="S3271" i="1"/>
  <c r="R3272" i="1"/>
  <c r="S3272" i="1"/>
  <c r="R3273" i="1"/>
  <c r="S3273" i="1"/>
  <c r="R3274" i="1"/>
  <c r="S3274" i="1"/>
  <c r="R3275" i="1"/>
  <c r="S3275" i="1"/>
  <c r="R3276" i="1"/>
  <c r="S3276" i="1"/>
  <c r="R3277" i="1"/>
  <c r="S3277" i="1"/>
  <c r="R3278" i="1"/>
  <c r="S3278" i="1"/>
  <c r="R3279" i="1"/>
  <c r="S3279" i="1"/>
  <c r="R3280" i="1"/>
  <c r="S3280" i="1"/>
  <c r="R3281" i="1"/>
  <c r="S3281" i="1"/>
  <c r="R3282" i="1"/>
  <c r="S3282" i="1"/>
  <c r="R3283" i="1"/>
  <c r="S3283" i="1"/>
  <c r="R3284" i="1"/>
  <c r="S3284" i="1"/>
  <c r="R3285" i="1"/>
  <c r="S3285" i="1"/>
  <c r="R3286" i="1"/>
  <c r="S3286" i="1"/>
  <c r="R3287" i="1"/>
  <c r="S3287" i="1"/>
  <c r="R3288" i="1"/>
  <c r="S3288" i="1"/>
  <c r="R3289" i="1"/>
  <c r="S3289" i="1"/>
  <c r="R3290" i="1"/>
  <c r="S3290" i="1"/>
  <c r="R3291" i="1"/>
  <c r="S3291" i="1"/>
  <c r="R3292" i="1"/>
  <c r="S3292" i="1"/>
  <c r="R3293" i="1"/>
  <c r="S3293" i="1"/>
  <c r="R3294" i="1"/>
  <c r="S3294" i="1"/>
  <c r="R3295" i="1"/>
  <c r="S3295" i="1"/>
  <c r="R3296" i="1"/>
  <c r="S3296" i="1"/>
  <c r="R3297" i="1"/>
  <c r="S3297" i="1"/>
  <c r="R3298" i="1"/>
  <c r="S3298" i="1"/>
  <c r="R3299" i="1"/>
  <c r="S3299" i="1"/>
  <c r="R3300" i="1"/>
  <c r="S3300" i="1"/>
  <c r="R3301" i="1"/>
  <c r="S3301" i="1"/>
  <c r="R3302" i="1"/>
  <c r="S3302" i="1"/>
  <c r="R3303" i="1"/>
  <c r="S3303" i="1"/>
  <c r="R3304" i="1"/>
  <c r="S3304" i="1"/>
  <c r="R3305" i="1"/>
  <c r="S3305" i="1"/>
  <c r="R3306" i="1"/>
  <c r="S3306" i="1"/>
  <c r="R3307" i="1"/>
  <c r="S3307" i="1"/>
  <c r="R3308" i="1"/>
  <c r="S3308" i="1"/>
  <c r="R3309" i="1"/>
  <c r="S3309" i="1"/>
  <c r="R3310" i="1"/>
  <c r="S3310" i="1"/>
  <c r="R3311" i="1"/>
  <c r="S3311" i="1"/>
  <c r="R3312" i="1"/>
  <c r="S3312" i="1"/>
  <c r="R3313" i="1"/>
  <c r="S3313" i="1"/>
  <c r="R3314" i="1"/>
  <c r="S3314" i="1"/>
  <c r="R3315" i="1"/>
  <c r="S3315" i="1"/>
  <c r="R3316" i="1"/>
  <c r="S3316" i="1"/>
  <c r="R3317" i="1"/>
  <c r="S3317" i="1"/>
  <c r="R3318" i="1"/>
  <c r="S3318" i="1"/>
  <c r="R3319" i="1"/>
  <c r="S3319" i="1"/>
  <c r="R3320" i="1"/>
  <c r="S3320" i="1"/>
  <c r="R3321" i="1"/>
  <c r="S3321" i="1"/>
  <c r="R3322" i="1"/>
  <c r="S3322" i="1"/>
  <c r="R3323" i="1"/>
  <c r="S3323" i="1"/>
  <c r="R3324" i="1"/>
  <c r="S3324" i="1"/>
  <c r="R3325" i="1"/>
  <c r="S3325" i="1"/>
  <c r="R3326" i="1"/>
  <c r="S3326" i="1"/>
  <c r="R3327" i="1"/>
  <c r="S3327" i="1"/>
  <c r="R3328" i="1"/>
  <c r="S3328" i="1"/>
  <c r="R3329" i="1"/>
  <c r="S3329" i="1"/>
  <c r="R3330" i="1"/>
  <c r="S3330" i="1"/>
  <c r="R3331" i="1"/>
  <c r="S3331" i="1"/>
  <c r="R3332" i="1"/>
  <c r="S3332" i="1"/>
  <c r="R3333" i="1"/>
  <c r="S3333" i="1"/>
  <c r="R3334" i="1"/>
  <c r="S3334" i="1"/>
  <c r="R3335" i="1"/>
  <c r="S3335" i="1"/>
  <c r="R3336" i="1"/>
  <c r="S3336" i="1"/>
  <c r="R3337" i="1"/>
  <c r="S3337" i="1"/>
  <c r="R3338" i="1"/>
  <c r="S3338" i="1"/>
  <c r="R3339" i="1"/>
  <c r="S3339" i="1"/>
  <c r="R3340" i="1"/>
  <c r="S3340" i="1"/>
  <c r="R3341" i="1"/>
  <c r="S3341" i="1"/>
  <c r="R3342" i="1"/>
  <c r="S3342" i="1"/>
  <c r="R3343" i="1"/>
  <c r="S3343" i="1"/>
  <c r="R3344" i="1"/>
  <c r="S3344" i="1"/>
  <c r="R3345" i="1"/>
  <c r="S3345" i="1"/>
  <c r="R3346" i="1"/>
  <c r="S3346" i="1"/>
  <c r="R3347" i="1"/>
  <c r="S3347" i="1"/>
  <c r="R3348" i="1"/>
  <c r="S3348" i="1"/>
  <c r="R3349" i="1"/>
  <c r="S3349" i="1"/>
  <c r="R3350" i="1"/>
  <c r="S3350" i="1"/>
  <c r="R3351" i="1"/>
  <c r="S3351" i="1"/>
  <c r="R3352" i="1"/>
  <c r="S3352" i="1"/>
  <c r="R3353" i="1"/>
  <c r="S3353" i="1"/>
  <c r="R3354" i="1"/>
  <c r="S3354" i="1"/>
  <c r="R3355" i="1"/>
  <c r="S3355" i="1"/>
  <c r="R3356" i="1"/>
  <c r="S3356" i="1"/>
  <c r="R3357" i="1"/>
  <c r="S3357" i="1"/>
  <c r="R3358" i="1"/>
  <c r="S3358" i="1"/>
  <c r="R3359" i="1"/>
  <c r="S3359" i="1"/>
  <c r="R3360" i="1"/>
  <c r="S3360" i="1"/>
  <c r="R3361" i="1"/>
  <c r="S3361" i="1"/>
  <c r="R3362" i="1"/>
  <c r="S3362" i="1"/>
  <c r="R3363" i="1"/>
  <c r="S3363" i="1"/>
  <c r="R3364" i="1"/>
  <c r="S3364" i="1"/>
  <c r="R3365" i="1"/>
  <c r="S3365" i="1"/>
  <c r="R3366" i="1"/>
  <c r="S3366" i="1"/>
  <c r="R3367" i="1"/>
  <c r="S3367" i="1"/>
  <c r="R3368" i="1"/>
  <c r="S3368" i="1"/>
  <c r="R3369" i="1"/>
  <c r="S3369" i="1"/>
  <c r="R3370" i="1"/>
  <c r="S3370" i="1"/>
  <c r="R3371" i="1"/>
  <c r="S3371" i="1"/>
  <c r="R3372" i="1"/>
  <c r="S3372" i="1"/>
  <c r="R3373" i="1"/>
  <c r="S3373" i="1"/>
  <c r="R3374" i="1"/>
  <c r="S3374" i="1"/>
  <c r="R3375" i="1"/>
  <c r="S3375" i="1"/>
  <c r="R3376" i="1"/>
  <c r="S3376" i="1"/>
  <c r="R3377" i="1"/>
  <c r="S3377" i="1"/>
  <c r="R3378" i="1"/>
  <c r="S3378" i="1"/>
  <c r="R3379" i="1"/>
  <c r="S3379" i="1"/>
  <c r="R3380" i="1"/>
  <c r="S3380" i="1"/>
  <c r="R3381" i="1"/>
  <c r="S3381" i="1"/>
  <c r="R3382" i="1"/>
  <c r="S3382" i="1"/>
  <c r="R3383" i="1"/>
  <c r="S3383" i="1"/>
  <c r="R3384" i="1"/>
  <c r="S3384" i="1"/>
  <c r="R3385" i="1"/>
  <c r="S3385" i="1"/>
  <c r="R3386" i="1"/>
  <c r="S3386" i="1"/>
  <c r="R3387" i="1"/>
  <c r="S3387" i="1"/>
  <c r="R3388" i="1"/>
  <c r="S3388" i="1"/>
  <c r="R3389" i="1"/>
  <c r="S3389" i="1"/>
  <c r="R3390" i="1"/>
  <c r="S3390" i="1"/>
  <c r="R3391" i="1"/>
  <c r="S3391" i="1"/>
  <c r="R3392" i="1"/>
  <c r="S3392" i="1"/>
  <c r="R3393" i="1"/>
  <c r="S3393" i="1"/>
  <c r="R3394" i="1"/>
  <c r="S3394" i="1"/>
  <c r="R3395" i="1"/>
  <c r="S3395" i="1"/>
  <c r="R3396" i="1"/>
  <c r="S3396" i="1"/>
  <c r="R3397" i="1"/>
  <c r="S3397" i="1"/>
  <c r="R3398" i="1"/>
  <c r="S3398" i="1"/>
  <c r="R3399" i="1"/>
  <c r="S3399" i="1"/>
  <c r="R3400" i="1"/>
  <c r="S3400" i="1"/>
  <c r="R3401" i="1"/>
  <c r="S3401" i="1"/>
  <c r="R3402" i="1"/>
  <c r="S3402" i="1"/>
  <c r="R3403" i="1"/>
  <c r="S3403" i="1"/>
  <c r="R3404" i="1"/>
  <c r="S3404" i="1"/>
  <c r="R3405" i="1"/>
  <c r="S3405" i="1"/>
  <c r="R3406" i="1"/>
  <c r="S3406" i="1"/>
  <c r="R3407" i="1"/>
  <c r="S3407" i="1"/>
  <c r="R3408" i="1"/>
  <c r="S3408" i="1"/>
  <c r="R3409" i="1"/>
  <c r="S3409" i="1"/>
  <c r="R3410" i="1"/>
  <c r="S3410" i="1"/>
  <c r="R3411" i="1"/>
  <c r="S3411" i="1"/>
  <c r="R3412" i="1"/>
  <c r="S3412" i="1"/>
  <c r="R3413" i="1"/>
  <c r="S3413" i="1"/>
  <c r="R3414" i="1"/>
  <c r="S3414" i="1"/>
  <c r="R3415" i="1"/>
  <c r="S3415" i="1"/>
  <c r="R3416" i="1"/>
  <c r="S3416" i="1"/>
  <c r="R3417" i="1"/>
  <c r="S3417" i="1"/>
  <c r="R3418" i="1"/>
  <c r="S3418" i="1"/>
  <c r="R3419" i="1"/>
  <c r="S3419" i="1"/>
  <c r="R3420" i="1"/>
  <c r="S3420" i="1"/>
  <c r="R3421" i="1"/>
  <c r="S3421" i="1"/>
  <c r="R3422" i="1"/>
  <c r="S3422" i="1"/>
  <c r="R3423" i="1"/>
  <c r="S3423" i="1"/>
  <c r="R3424" i="1"/>
  <c r="S3424" i="1"/>
  <c r="R3425" i="1"/>
  <c r="S3425" i="1"/>
  <c r="R3426" i="1"/>
  <c r="S3426" i="1"/>
  <c r="R3427" i="1"/>
  <c r="S3427" i="1"/>
  <c r="R3428" i="1"/>
  <c r="S3428" i="1"/>
  <c r="R3429" i="1"/>
  <c r="S3429" i="1"/>
  <c r="R3430" i="1"/>
  <c r="S3430" i="1"/>
  <c r="R3431" i="1"/>
  <c r="S3431" i="1"/>
  <c r="R3432" i="1"/>
  <c r="S3432" i="1"/>
  <c r="R3433" i="1"/>
  <c r="S3433" i="1"/>
  <c r="R3434" i="1"/>
  <c r="S3434" i="1"/>
  <c r="R3435" i="1"/>
  <c r="S3435" i="1"/>
  <c r="R3436" i="1"/>
  <c r="S3436" i="1"/>
  <c r="R3437" i="1"/>
  <c r="S3437" i="1"/>
  <c r="R3438" i="1"/>
  <c r="S3438" i="1"/>
  <c r="R3439" i="1"/>
  <c r="S3439" i="1"/>
  <c r="R3440" i="1"/>
  <c r="S3440" i="1"/>
  <c r="R3441" i="1"/>
  <c r="S3441" i="1"/>
  <c r="R3442" i="1"/>
  <c r="S3442" i="1"/>
  <c r="R3443" i="1"/>
  <c r="S3443" i="1"/>
  <c r="R3444" i="1"/>
  <c r="S3444" i="1"/>
  <c r="R3445" i="1"/>
  <c r="S3445" i="1"/>
  <c r="R3446" i="1"/>
  <c r="S3446" i="1"/>
  <c r="R3447" i="1"/>
  <c r="S3447" i="1"/>
  <c r="R3448" i="1"/>
  <c r="S3448" i="1"/>
  <c r="R3449" i="1"/>
  <c r="S3449" i="1"/>
  <c r="R3450" i="1"/>
  <c r="S3450" i="1"/>
  <c r="R3451" i="1"/>
  <c r="S3451" i="1"/>
  <c r="R3452" i="1"/>
  <c r="S3452" i="1"/>
  <c r="R3453" i="1"/>
  <c r="S3453" i="1"/>
  <c r="R3454" i="1"/>
  <c r="S3454" i="1"/>
  <c r="R3455" i="1"/>
  <c r="S3455" i="1"/>
  <c r="R3456" i="1"/>
  <c r="S3456" i="1"/>
  <c r="R3457" i="1"/>
  <c r="S3457" i="1"/>
  <c r="R3458" i="1"/>
  <c r="S3458" i="1"/>
  <c r="R3459" i="1"/>
  <c r="S3459" i="1"/>
  <c r="R3460" i="1"/>
  <c r="S3460" i="1"/>
  <c r="R3461" i="1"/>
  <c r="S3461" i="1"/>
  <c r="R3462" i="1"/>
  <c r="S3462" i="1"/>
  <c r="R3463" i="1"/>
  <c r="S3463" i="1"/>
  <c r="R3464" i="1"/>
  <c r="S3464" i="1"/>
  <c r="R3465" i="1"/>
  <c r="S3465" i="1"/>
  <c r="R3466" i="1"/>
  <c r="S3466" i="1"/>
  <c r="R3467" i="1"/>
  <c r="S3467" i="1"/>
  <c r="R3468" i="1"/>
  <c r="S3468" i="1"/>
  <c r="R3469" i="1"/>
  <c r="S3469" i="1"/>
  <c r="R3470" i="1"/>
  <c r="S3470" i="1"/>
  <c r="R3471" i="1"/>
  <c r="S3471" i="1"/>
  <c r="R3472" i="1"/>
  <c r="S3472" i="1"/>
  <c r="R3473" i="1"/>
  <c r="S3473" i="1"/>
  <c r="R3474" i="1"/>
  <c r="S3474" i="1"/>
  <c r="R3475" i="1"/>
  <c r="S3475" i="1"/>
  <c r="R3476" i="1"/>
  <c r="S3476" i="1"/>
  <c r="R3477" i="1"/>
  <c r="S3477" i="1"/>
  <c r="R3478" i="1"/>
  <c r="S3478" i="1"/>
  <c r="R3479" i="1"/>
  <c r="S3479" i="1"/>
  <c r="R3480" i="1"/>
  <c r="S3480" i="1"/>
  <c r="R3481" i="1"/>
  <c r="S3481" i="1"/>
  <c r="R3482" i="1"/>
  <c r="S3482" i="1"/>
  <c r="R3483" i="1"/>
  <c r="S3483" i="1"/>
  <c r="R3484" i="1"/>
  <c r="S3484" i="1"/>
  <c r="R3485" i="1"/>
  <c r="S3485" i="1"/>
  <c r="R3486" i="1"/>
  <c r="S3486" i="1"/>
  <c r="R3487" i="1"/>
  <c r="S3487" i="1"/>
  <c r="R3488" i="1"/>
  <c r="S3488" i="1"/>
  <c r="R3489" i="1"/>
  <c r="S3489" i="1"/>
  <c r="R3490" i="1"/>
  <c r="S3490" i="1"/>
  <c r="R3491" i="1"/>
  <c r="S3491" i="1"/>
  <c r="R3492" i="1"/>
  <c r="S3492" i="1"/>
  <c r="R3493" i="1"/>
  <c r="S3493" i="1"/>
  <c r="R3494" i="1"/>
  <c r="S3494" i="1"/>
  <c r="R3495" i="1"/>
  <c r="S3495" i="1"/>
  <c r="R3496" i="1"/>
  <c r="S3496" i="1"/>
  <c r="R3497" i="1"/>
  <c r="S3497" i="1"/>
  <c r="R3498" i="1"/>
  <c r="S3498" i="1"/>
  <c r="R3499" i="1"/>
  <c r="S3499" i="1"/>
  <c r="R3500" i="1"/>
  <c r="S3500" i="1"/>
  <c r="R3501" i="1"/>
  <c r="S3501" i="1"/>
  <c r="R3502" i="1"/>
  <c r="S3502" i="1"/>
  <c r="R3503" i="1"/>
  <c r="S3503" i="1"/>
  <c r="R3504" i="1"/>
  <c r="S3504" i="1"/>
  <c r="R3505" i="1"/>
  <c r="S3505" i="1"/>
  <c r="R3506" i="1"/>
  <c r="S3506" i="1"/>
  <c r="R3507" i="1"/>
  <c r="S3507" i="1"/>
  <c r="R3508" i="1"/>
  <c r="S3508" i="1"/>
  <c r="R3509" i="1"/>
  <c r="S3509" i="1"/>
  <c r="R3510" i="1"/>
  <c r="S3510" i="1"/>
  <c r="R3511" i="1"/>
  <c r="S3511" i="1"/>
  <c r="R3512" i="1"/>
  <c r="S3512" i="1"/>
  <c r="R3513" i="1"/>
  <c r="S3513" i="1"/>
  <c r="R3514" i="1"/>
  <c r="S3514" i="1"/>
  <c r="R3515" i="1"/>
  <c r="S3515" i="1"/>
  <c r="R3516" i="1"/>
  <c r="S3516" i="1"/>
  <c r="R3517" i="1"/>
  <c r="S3517" i="1"/>
  <c r="R3518" i="1"/>
  <c r="S3518" i="1"/>
  <c r="R3519" i="1"/>
  <c r="S3519" i="1"/>
  <c r="R3520" i="1"/>
  <c r="S3520" i="1"/>
  <c r="R3521" i="1"/>
  <c r="S3521" i="1"/>
  <c r="R3522" i="1"/>
  <c r="S3522" i="1"/>
  <c r="R3523" i="1"/>
  <c r="S3523" i="1"/>
  <c r="R3524" i="1"/>
  <c r="S3524" i="1"/>
  <c r="R3525" i="1"/>
  <c r="S3525" i="1"/>
  <c r="R3526" i="1"/>
  <c r="S3526" i="1"/>
  <c r="R3527" i="1"/>
  <c r="S3527" i="1"/>
  <c r="R3528" i="1"/>
  <c r="S3528" i="1"/>
  <c r="R3529" i="1"/>
  <c r="S3529" i="1"/>
  <c r="R3530" i="1"/>
  <c r="S3530" i="1"/>
  <c r="R3531" i="1"/>
  <c r="S3531" i="1"/>
  <c r="R3532" i="1"/>
  <c r="S3532" i="1"/>
  <c r="R3533" i="1"/>
  <c r="S3533" i="1"/>
  <c r="R3534" i="1"/>
  <c r="S3534" i="1"/>
  <c r="R3535" i="1"/>
  <c r="S3535" i="1"/>
  <c r="R3536" i="1"/>
  <c r="S3536" i="1"/>
  <c r="R3537" i="1"/>
  <c r="S3537" i="1"/>
  <c r="R3538" i="1"/>
  <c r="S3538" i="1"/>
  <c r="R3539" i="1"/>
  <c r="S3539" i="1"/>
  <c r="R3540" i="1"/>
  <c r="S3540" i="1"/>
  <c r="R3541" i="1"/>
  <c r="S3541" i="1"/>
  <c r="R3542" i="1"/>
  <c r="S3542" i="1"/>
  <c r="R3543" i="1"/>
  <c r="S3543" i="1"/>
  <c r="R3544" i="1"/>
  <c r="S3544" i="1"/>
  <c r="R3545" i="1"/>
  <c r="S3545" i="1"/>
  <c r="R3546" i="1"/>
  <c r="S3546" i="1"/>
  <c r="R3547" i="1"/>
  <c r="S3547" i="1"/>
  <c r="R3548" i="1"/>
  <c r="S3548" i="1"/>
  <c r="R3549" i="1"/>
  <c r="S3549" i="1"/>
  <c r="R3550" i="1"/>
  <c r="S3550" i="1"/>
  <c r="R3551" i="1"/>
  <c r="S3551" i="1"/>
  <c r="R3552" i="1"/>
  <c r="S3552" i="1"/>
  <c r="R3553" i="1"/>
  <c r="S3553" i="1"/>
  <c r="R3554" i="1"/>
  <c r="S3554" i="1"/>
  <c r="R3555" i="1"/>
  <c r="S3555" i="1"/>
  <c r="R3556" i="1"/>
  <c r="S3556" i="1"/>
  <c r="R3557" i="1"/>
  <c r="S3557" i="1"/>
  <c r="R3558" i="1"/>
  <c r="S3558" i="1"/>
  <c r="R3559" i="1"/>
  <c r="S3559" i="1"/>
  <c r="R3560" i="1"/>
  <c r="S3560" i="1"/>
  <c r="R3561" i="1"/>
  <c r="S3561" i="1"/>
  <c r="R3562" i="1"/>
  <c r="S3562" i="1"/>
  <c r="R3563" i="1"/>
  <c r="S3563" i="1"/>
  <c r="R3564" i="1"/>
  <c r="S3564" i="1"/>
  <c r="R3565" i="1"/>
  <c r="S3565" i="1"/>
  <c r="R3566" i="1"/>
  <c r="S3566" i="1"/>
  <c r="R3567" i="1"/>
  <c r="S3567" i="1"/>
  <c r="R3568" i="1"/>
  <c r="S3568" i="1"/>
  <c r="R3569" i="1"/>
  <c r="S3569" i="1"/>
  <c r="R3570" i="1"/>
  <c r="S3570" i="1"/>
  <c r="R3571" i="1"/>
  <c r="S3571" i="1"/>
  <c r="R3572" i="1"/>
  <c r="S3572" i="1"/>
  <c r="R3573" i="1"/>
  <c r="S3573" i="1"/>
  <c r="R3574" i="1"/>
  <c r="S3574" i="1"/>
  <c r="R3575" i="1"/>
  <c r="S3575" i="1"/>
  <c r="R3576" i="1"/>
  <c r="S3576" i="1"/>
  <c r="R3577" i="1"/>
  <c r="S3577" i="1"/>
  <c r="R3578" i="1"/>
  <c r="S3578" i="1"/>
  <c r="R3579" i="1"/>
  <c r="S3579" i="1"/>
  <c r="R3580" i="1"/>
  <c r="S3580" i="1"/>
  <c r="R3581" i="1"/>
  <c r="S3581" i="1"/>
  <c r="R3582" i="1"/>
  <c r="S3582" i="1"/>
  <c r="R3583" i="1"/>
  <c r="S3583" i="1"/>
  <c r="R3584" i="1"/>
  <c r="S3584" i="1"/>
  <c r="R3585" i="1"/>
  <c r="S3585" i="1"/>
  <c r="R3586" i="1"/>
  <c r="S3586" i="1"/>
  <c r="R3587" i="1"/>
  <c r="S3587" i="1"/>
  <c r="R3588" i="1"/>
  <c r="S3588" i="1"/>
  <c r="R3589" i="1"/>
  <c r="S3589" i="1"/>
  <c r="R3590" i="1"/>
  <c r="S3590" i="1"/>
  <c r="R3591" i="1"/>
  <c r="S3591" i="1"/>
  <c r="R3592" i="1"/>
  <c r="S3592" i="1"/>
  <c r="R3593" i="1"/>
  <c r="S3593" i="1"/>
  <c r="R3594" i="1"/>
  <c r="S3594" i="1"/>
  <c r="R3595" i="1"/>
  <c r="S3595" i="1"/>
  <c r="R3596" i="1"/>
  <c r="S3596" i="1"/>
  <c r="R3597" i="1"/>
  <c r="S3597" i="1"/>
  <c r="R3598" i="1"/>
  <c r="S3598" i="1"/>
  <c r="R3599" i="1"/>
  <c r="S3599" i="1"/>
  <c r="R3600" i="1"/>
  <c r="S3600" i="1"/>
  <c r="R3601" i="1"/>
  <c r="S3601" i="1"/>
  <c r="R3602" i="1"/>
  <c r="S3602" i="1"/>
  <c r="R3603" i="1"/>
  <c r="S3603" i="1"/>
  <c r="R3604" i="1"/>
  <c r="S3604" i="1"/>
  <c r="R3605" i="1"/>
  <c r="S3605" i="1"/>
  <c r="R3606" i="1"/>
  <c r="S3606" i="1"/>
  <c r="R3607" i="1"/>
  <c r="S3607" i="1"/>
  <c r="R3608" i="1"/>
  <c r="S3608" i="1"/>
  <c r="R3609" i="1"/>
  <c r="S3609" i="1"/>
  <c r="R3610" i="1"/>
  <c r="S3610" i="1"/>
  <c r="R3611" i="1"/>
  <c r="S3611" i="1"/>
  <c r="R3612" i="1"/>
  <c r="S3612" i="1"/>
  <c r="R3613" i="1"/>
  <c r="S3613" i="1"/>
  <c r="R3614" i="1"/>
  <c r="S3614" i="1"/>
  <c r="R3615" i="1"/>
  <c r="S3615" i="1"/>
  <c r="R3616" i="1"/>
  <c r="S3616" i="1"/>
  <c r="R3617" i="1"/>
  <c r="S3617" i="1"/>
  <c r="R3618" i="1"/>
  <c r="S3618" i="1"/>
  <c r="R3619" i="1"/>
  <c r="S3619" i="1"/>
  <c r="R3620" i="1"/>
  <c r="S3620" i="1"/>
  <c r="R3621" i="1"/>
  <c r="S3621" i="1"/>
  <c r="R3622" i="1"/>
  <c r="S3622" i="1"/>
  <c r="R3623" i="1"/>
  <c r="S3623" i="1"/>
  <c r="R3624" i="1"/>
  <c r="S3624" i="1"/>
  <c r="R3625" i="1"/>
  <c r="S3625" i="1"/>
  <c r="R3626" i="1"/>
  <c r="S3626" i="1"/>
  <c r="R3627" i="1"/>
  <c r="S3627" i="1"/>
  <c r="R3628" i="1"/>
  <c r="S3628" i="1"/>
  <c r="R3629" i="1"/>
  <c r="S3629" i="1"/>
  <c r="R3630" i="1"/>
  <c r="S3630" i="1"/>
  <c r="R3631" i="1"/>
  <c r="S3631" i="1"/>
  <c r="R3632" i="1"/>
  <c r="S3632" i="1"/>
  <c r="R3633" i="1"/>
  <c r="S3633" i="1"/>
  <c r="R3634" i="1"/>
  <c r="S3634" i="1"/>
  <c r="R3635" i="1"/>
  <c r="S3635" i="1"/>
  <c r="R3636" i="1"/>
  <c r="S3636" i="1"/>
  <c r="R3637" i="1"/>
  <c r="S3637" i="1"/>
  <c r="R3638" i="1"/>
  <c r="S3638" i="1"/>
  <c r="R3639" i="1"/>
  <c r="S3639" i="1"/>
  <c r="R3640" i="1"/>
  <c r="S3640" i="1"/>
  <c r="R3641" i="1"/>
  <c r="S3641" i="1"/>
  <c r="R3642" i="1"/>
  <c r="S3642" i="1"/>
  <c r="R3643" i="1"/>
  <c r="S3643" i="1"/>
  <c r="R3644" i="1"/>
  <c r="S3644" i="1"/>
  <c r="R3645" i="1"/>
  <c r="S3645" i="1"/>
  <c r="R3646" i="1"/>
  <c r="S3646" i="1"/>
  <c r="R3647" i="1"/>
  <c r="S3647" i="1"/>
  <c r="R3648" i="1"/>
  <c r="S3648" i="1"/>
  <c r="R3649" i="1"/>
  <c r="S3649" i="1"/>
  <c r="R3650" i="1"/>
  <c r="S3650" i="1"/>
  <c r="R3651" i="1"/>
  <c r="S3651" i="1"/>
  <c r="R3652" i="1"/>
  <c r="S3652" i="1"/>
  <c r="R3653" i="1"/>
  <c r="S3653" i="1"/>
  <c r="R3654" i="1"/>
  <c r="S3654" i="1"/>
  <c r="R3655" i="1"/>
  <c r="S3655" i="1"/>
  <c r="R3656" i="1"/>
  <c r="S3656" i="1"/>
  <c r="R3657" i="1"/>
  <c r="S3657" i="1"/>
  <c r="R3658" i="1"/>
  <c r="S3658" i="1"/>
  <c r="R3659" i="1"/>
  <c r="S3659" i="1"/>
  <c r="R3660" i="1"/>
  <c r="S3660" i="1"/>
  <c r="R3661" i="1"/>
  <c r="S3661" i="1"/>
  <c r="R3662" i="1"/>
  <c r="S3662" i="1"/>
  <c r="R3663" i="1"/>
  <c r="S3663" i="1"/>
  <c r="R3664" i="1"/>
  <c r="S3664" i="1"/>
  <c r="R3665" i="1"/>
  <c r="S3665" i="1"/>
  <c r="R3666" i="1"/>
  <c r="S3666" i="1"/>
  <c r="R3667" i="1"/>
  <c r="S3667" i="1"/>
  <c r="R3668" i="1"/>
  <c r="S3668" i="1"/>
  <c r="R3669" i="1"/>
  <c r="S3669" i="1"/>
  <c r="R3670" i="1"/>
  <c r="S3670" i="1"/>
  <c r="R3671" i="1"/>
  <c r="S3671" i="1"/>
  <c r="R3672" i="1"/>
  <c r="S3672" i="1"/>
  <c r="R3673" i="1"/>
  <c r="S3673" i="1"/>
  <c r="R3674" i="1"/>
  <c r="S3674" i="1"/>
  <c r="R3675" i="1"/>
  <c r="S3675" i="1"/>
  <c r="R3676" i="1"/>
  <c r="S3676" i="1"/>
  <c r="R3677" i="1"/>
  <c r="S3677" i="1"/>
  <c r="R3678" i="1"/>
  <c r="S3678" i="1"/>
  <c r="R3679" i="1"/>
  <c r="S3679" i="1"/>
  <c r="R3680" i="1"/>
  <c r="S3680" i="1"/>
  <c r="R3681" i="1"/>
  <c r="S3681" i="1"/>
  <c r="R3682" i="1"/>
  <c r="S3682" i="1"/>
  <c r="R3683" i="1"/>
  <c r="S3683" i="1"/>
  <c r="R3684" i="1"/>
  <c r="S3684" i="1"/>
  <c r="R3685" i="1"/>
  <c r="S3685" i="1"/>
  <c r="R3686" i="1"/>
  <c r="S3686" i="1"/>
  <c r="R3687" i="1"/>
  <c r="S3687" i="1"/>
  <c r="R3688" i="1"/>
  <c r="S3688" i="1"/>
  <c r="R3689" i="1"/>
  <c r="S3689" i="1"/>
  <c r="R3690" i="1"/>
  <c r="S3690" i="1"/>
  <c r="R3691" i="1"/>
  <c r="S3691" i="1"/>
  <c r="R3692" i="1"/>
  <c r="S3692" i="1"/>
  <c r="R3693" i="1"/>
  <c r="S3693" i="1"/>
  <c r="R3694" i="1"/>
  <c r="S3694" i="1"/>
  <c r="R3695" i="1"/>
  <c r="S3695" i="1"/>
  <c r="R3696" i="1"/>
  <c r="S3696" i="1"/>
  <c r="R3697" i="1"/>
  <c r="S3697" i="1"/>
  <c r="R3698" i="1"/>
  <c r="S3698" i="1"/>
  <c r="R3699" i="1"/>
  <c r="S3699" i="1"/>
  <c r="R3700" i="1"/>
  <c r="S3700" i="1"/>
  <c r="R3701" i="1"/>
  <c r="S3701" i="1"/>
  <c r="R3702" i="1"/>
  <c r="S3702" i="1"/>
  <c r="R3703" i="1"/>
  <c r="S3703" i="1"/>
  <c r="R3704" i="1"/>
  <c r="S3704" i="1"/>
  <c r="R3705" i="1"/>
  <c r="S3705" i="1"/>
  <c r="R3706" i="1"/>
  <c r="S3706" i="1"/>
  <c r="R3707" i="1"/>
  <c r="S3707" i="1"/>
  <c r="R3708" i="1"/>
  <c r="S3708" i="1"/>
  <c r="R3709" i="1"/>
  <c r="S3709" i="1"/>
  <c r="R3710" i="1"/>
  <c r="S3710" i="1"/>
  <c r="R3711" i="1"/>
  <c r="S3711" i="1"/>
  <c r="R3712" i="1"/>
  <c r="S3712" i="1"/>
  <c r="R3713" i="1"/>
  <c r="S3713" i="1"/>
  <c r="R3714" i="1"/>
  <c r="S3714" i="1"/>
  <c r="R3715" i="1"/>
  <c r="S3715" i="1"/>
  <c r="R3716" i="1"/>
  <c r="S3716" i="1"/>
  <c r="R3717" i="1"/>
  <c r="S3717" i="1"/>
  <c r="R3718" i="1"/>
  <c r="S3718" i="1"/>
  <c r="R3719" i="1"/>
  <c r="S3719" i="1"/>
  <c r="R3720" i="1"/>
  <c r="S3720" i="1"/>
  <c r="R3721" i="1"/>
  <c r="S3721" i="1"/>
  <c r="R3722" i="1"/>
  <c r="S3722" i="1"/>
  <c r="R3723" i="1"/>
  <c r="S3723" i="1"/>
  <c r="R3724" i="1"/>
  <c r="S3724" i="1"/>
  <c r="R3725" i="1"/>
  <c r="S3725" i="1"/>
  <c r="R3726" i="1"/>
  <c r="S3726" i="1"/>
  <c r="R3727" i="1"/>
  <c r="S3727" i="1"/>
  <c r="R3728" i="1"/>
  <c r="S3728" i="1"/>
  <c r="R3729" i="1"/>
  <c r="S3729" i="1"/>
  <c r="R3730" i="1"/>
  <c r="S3730" i="1"/>
  <c r="R3731" i="1"/>
  <c r="S3731" i="1"/>
  <c r="R3732" i="1"/>
  <c r="S3732" i="1"/>
  <c r="R3733" i="1"/>
  <c r="S3733" i="1"/>
  <c r="R3734" i="1"/>
  <c r="S3734" i="1"/>
  <c r="R3735" i="1"/>
  <c r="S3735" i="1"/>
  <c r="R3736" i="1"/>
  <c r="S3736" i="1"/>
  <c r="R3737" i="1"/>
  <c r="S3737" i="1"/>
  <c r="R3738" i="1"/>
  <c r="S3738" i="1"/>
  <c r="R3739" i="1"/>
  <c r="S3739" i="1"/>
  <c r="R3740" i="1"/>
  <c r="S3740" i="1"/>
  <c r="R3741" i="1"/>
  <c r="S3741" i="1"/>
  <c r="R3742" i="1"/>
  <c r="S3742" i="1"/>
  <c r="R3743" i="1"/>
  <c r="S3743" i="1"/>
  <c r="R3744" i="1"/>
  <c r="S3744" i="1"/>
  <c r="R3745" i="1"/>
  <c r="S3745" i="1"/>
  <c r="R3746" i="1"/>
  <c r="S3746" i="1"/>
  <c r="R3747" i="1"/>
  <c r="S3747" i="1"/>
  <c r="R3748" i="1"/>
  <c r="S3748" i="1"/>
  <c r="R3749" i="1"/>
  <c r="S3749" i="1"/>
  <c r="R3750" i="1"/>
  <c r="S3750" i="1"/>
  <c r="R3751" i="1"/>
  <c r="S3751" i="1"/>
  <c r="R3752" i="1"/>
  <c r="S3752" i="1"/>
  <c r="R3753" i="1"/>
  <c r="S3753" i="1"/>
  <c r="R3754" i="1"/>
  <c r="S3754" i="1"/>
  <c r="R3755" i="1"/>
  <c r="S3755" i="1"/>
  <c r="R3756" i="1"/>
  <c r="S3756" i="1"/>
  <c r="R3757" i="1"/>
  <c r="S3757" i="1"/>
  <c r="R3758" i="1"/>
  <c r="S3758" i="1"/>
  <c r="R3759" i="1"/>
  <c r="S3759" i="1"/>
  <c r="R3760" i="1"/>
  <c r="S3760" i="1"/>
  <c r="R3761" i="1"/>
  <c r="S3761" i="1"/>
  <c r="R3762" i="1"/>
  <c r="S3762" i="1"/>
  <c r="R3763" i="1"/>
  <c r="S3763" i="1"/>
  <c r="R3764" i="1"/>
  <c r="S3764" i="1"/>
  <c r="R3765" i="1"/>
  <c r="S3765" i="1"/>
  <c r="R3766" i="1"/>
  <c r="S3766" i="1"/>
  <c r="R3767" i="1"/>
  <c r="S3767" i="1"/>
  <c r="R3768" i="1"/>
  <c r="S3768" i="1"/>
  <c r="R3769" i="1"/>
  <c r="S3769" i="1"/>
  <c r="R3770" i="1"/>
  <c r="S3770" i="1"/>
  <c r="R3771" i="1"/>
  <c r="S3771" i="1"/>
  <c r="R3772" i="1"/>
  <c r="S3772" i="1"/>
  <c r="R3773" i="1"/>
  <c r="S3773" i="1"/>
  <c r="R3774" i="1"/>
  <c r="S3774" i="1"/>
  <c r="R3775" i="1"/>
  <c r="S3775" i="1"/>
  <c r="R3776" i="1"/>
  <c r="S3776" i="1"/>
  <c r="R3777" i="1"/>
  <c r="S3777" i="1"/>
  <c r="R3778" i="1"/>
  <c r="S3778" i="1"/>
  <c r="R3779" i="1"/>
  <c r="S3779" i="1"/>
  <c r="R3780" i="1"/>
  <c r="S3780" i="1"/>
  <c r="R3781" i="1"/>
  <c r="S3781" i="1"/>
  <c r="R3782" i="1"/>
  <c r="S3782" i="1"/>
  <c r="R3783" i="1"/>
  <c r="S3783" i="1"/>
  <c r="R3784" i="1"/>
  <c r="S3784" i="1"/>
  <c r="R3785" i="1"/>
  <c r="S3785" i="1"/>
  <c r="R3786" i="1"/>
  <c r="S3786" i="1"/>
  <c r="R3787" i="1"/>
  <c r="S3787" i="1"/>
  <c r="R3788" i="1"/>
  <c r="S3788" i="1"/>
  <c r="R3789" i="1"/>
  <c r="S3789" i="1"/>
  <c r="R3790" i="1"/>
  <c r="S3790" i="1"/>
  <c r="R3791" i="1"/>
  <c r="S3791" i="1"/>
  <c r="R3792" i="1"/>
  <c r="S3792" i="1"/>
  <c r="R3793" i="1"/>
  <c r="S3793" i="1"/>
  <c r="R3794" i="1"/>
  <c r="S3794" i="1"/>
  <c r="R3795" i="1"/>
  <c r="S3795" i="1"/>
  <c r="R3796" i="1"/>
  <c r="S3796" i="1"/>
  <c r="R3797" i="1"/>
  <c r="S3797" i="1"/>
  <c r="R3798" i="1"/>
  <c r="S3798" i="1"/>
  <c r="R3799" i="1"/>
  <c r="S3799" i="1"/>
  <c r="R3800" i="1"/>
  <c r="S3800" i="1"/>
  <c r="R3801" i="1"/>
  <c r="S3801" i="1"/>
  <c r="R3802" i="1"/>
  <c r="S3802" i="1"/>
  <c r="R3803" i="1"/>
  <c r="S3803" i="1"/>
  <c r="R3804" i="1"/>
  <c r="S3804" i="1"/>
  <c r="R3805" i="1"/>
  <c r="S3805" i="1"/>
  <c r="R3806" i="1"/>
  <c r="S3806" i="1"/>
  <c r="R3807" i="1"/>
  <c r="S3807" i="1"/>
  <c r="R3808" i="1"/>
  <c r="S3808" i="1"/>
  <c r="R3809" i="1"/>
  <c r="S3809" i="1"/>
  <c r="R3810" i="1"/>
  <c r="S3810" i="1"/>
  <c r="R3811" i="1"/>
  <c r="S3811" i="1"/>
  <c r="R3812" i="1"/>
  <c r="S3812" i="1"/>
  <c r="R3813" i="1"/>
  <c r="S3813" i="1"/>
  <c r="R3814" i="1"/>
  <c r="S3814" i="1"/>
  <c r="R3815" i="1"/>
  <c r="S3815" i="1"/>
  <c r="R3816" i="1"/>
  <c r="S3816" i="1"/>
  <c r="R3817" i="1"/>
  <c r="S3817" i="1"/>
  <c r="R3818" i="1"/>
  <c r="S3818" i="1"/>
  <c r="R3819" i="1"/>
  <c r="S3819" i="1"/>
  <c r="R3820" i="1"/>
  <c r="S3820" i="1"/>
  <c r="R3821" i="1"/>
  <c r="S3821" i="1"/>
  <c r="R3822" i="1"/>
  <c r="S3822" i="1"/>
  <c r="R3823" i="1"/>
  <c r="S3823" i="1"/>
  <c r="R3824" i="1"/>
  <c r="S3824" i="1"/>
  <c r="R3825" i="1"/>
  <c r="S3825" i="1"/>
  <c r="R3826" i="1"/>
  <c r="S3826" i="1"/>
  <c r="R3827" i="1"/>
  <c r="S3827" i="1"/>
  <c r="R3828" i="1"/>
  <c r="S3828" i="1"/>
  <c r="R3829" i="1"/>
  <c r="S3829" i="1"/>
  <c r="R3830" i="1"/>
  <c r="S3830" i="1"/>
  <c r="R3831" i="1"/>
  <c r="S3831" i="1"/>
  <c r="R3832" i="1"/>
  <c r="S3832" i="1"/>
  <c r="R3833" i="1"/>
  <c r="S3833" i="1"/>
  <c r="R3834" i="1"/>
  <c r="S3834" i="1"/>
  <c r="R3835" i="1"/>
  <c r="S3835" i="1"/>
  <c r="R3836" i="1"/>
  <c r="S3836" i="1"/>
  <c r="R3837" i="1"/>
  <c r="S3837" i="1"/>
  <c r="R3838" i="1"/>
  <c r="S3838" i="1"/>
  <c r="R3839" i="1"/>
  <c r="S3839" i="1"/>
  <c r="R3840" i="1"/>
  <c r="S3840" i="1"/>
  <c r="R3841" i="1"/>
  <c r="S3841" i="1"/>
  <c r="R3842" i="1"/>
  <c r="S3842" i="1"/>
  <c r="R3843" i="1"/>
  <c r="S3843" i="1"/>
  <c r="R3844" i="1"/>
  <c r="S3844" i="1"/>
  <c r="R3845" i="1"/>
  <c r="S3845" i="1"/>
  <c r="R3846" i="1"/>
  <c r="S3846" i="1"/>
  <c r="R3847" i="1"/>
  <c r="S3847" i="1"/>
  <c r="R3848" i="1"/>
  <c r="S3848" i="1"/>
  <c r="R3849" i="1"/>
  <c r="S3849" i="1"/>
  <c r="R3850" i="1"/>
  <c r="S3850" i="1"/>
  <c r="R3851" i="1"/>
  <c r="S3851" i="1"/>
  <c r="R3852" i="1"/>
  <c r="S3852" i="1"/>
  <c r="R3853" i="1"/>
  <c r="S3853" i="1"/>
  <c r="R3854" i="1"/>
  <c r="S3854" i="1"/>
  <c r="R3855" i="1"/>
  <c r="S3855" i="1"/>
  <c r="R3856" i="1"/>
  <c r="S3856" i="1"/>
  <c r="R3857" i="1"/>
  <c r="S3857" i="1"/>
  <c r="R3858" i="1"/>
  <c r="S3858" i="1"/>
  <c r="R3859" i="1"/>
  <c r="S3859" i="1"/>
  <c r="R3860" i="1"/>
  <c r="S3860" i="1"/>
  <c r="R3861" i="1"/>
  <c r="S3861" i="1"/>
  <c r="R3862" i="1"/>
  <c r="S3862" i="1"/>
  <c r="R3863" i="1"/>
  <c r="S3863" i="1"/>
  <c r="R3864" i="1"/>
  <c r="S3864" i="1"/>
  <c r="R3865" i="1"/>
  <c r="S3865" i="1"/>
  <c r="R3866" i="1"/>
  <c r="S3866" i="1"/>
  <c r="R3867" i="1"/>
  <c r="S3867" i="1"/>
  <c r="R3868" i="1"/>
  <c r="S3868" i="1"/>
  <c r="R3869" i="1"/>
  <c r="S3869" i="1"/>
  <c r="R3870" i="1"/>
  <c r="S3870" i="1"/>
  <c r="R3871" i="1"/>
  <c r="S3871" i="1"/>
  <c r="R3872" i="1"/>
  <c r="S3872" i="1"/>
  <c r="R3873" i="1"/>
  <c r="S3873" i="1"/>
  <c r="R3874" i="1"/>
  <c r="S3874" i="1"/>
  <c r="R3875" i="1"/>
  <c r="S3875" i="1"/>
  <c r="R3876" i="1"/>
  <c r="S3876" i="1"/>
  <c r="R3877" i="1"/>
  <c r="S3877" i="1"/>
  <c r="R3878" i="1"/>
  <c r="S3878" i="1"/>
  <c r="R3879" i="1"/>
  <c r="S3879" i="1"/>
  <c r="R3880" i="1"/>
  <c r="S3880" i="1"/>
  <c r="R3881" i="1"/>
  <c r="S3881" i="1"/>
  <c r="R3882" i="1"/>
  <c r="S3882" i="1"/>
  <c r="R3883" i="1"/>
  <c r="S3883" i="1"/>
  <c r="R3884" i="1"/>
  <c r="S3884" i="1"/>
  <c r="R3885" i="1"/>
  <c r="S3885" i="1"/>
  <c r="R3886" i="1"/>
  <c r="S3886" i="1"/>
  <c r="R3887" i="1"/>
  <c r="S3887" i="1"/>
  <c r="R3888" i="1"/>
  <c r="S3888" i="1"/>
  <c r="R3889" i="1"/>
  <c r="S3889" i="1"/>
  <c r="R3890" i="1"/>
  <c r="S3890" i="1"/>
  <c r="R3891" i="1"/>
  <c r="S3891" i="1"/>
  <c r="R3892" i="1"/>
  <c r="S3892" i="1"/>
  <c r="R3893" i="1"/>
  <c r="S3893" i="1"/>
  <c r="R3894" i="1"/>
  <c r="S3894" i="1"/>
  <c r="R3895" i="1"/>
  <c r="S3895" i="1"/>
  <c r="R3896" i="1"/>
  <c r="S3896" i="1"/>
  <c r="R3897" i="1"/>
  <c r="S3897" i="1"/>
  <c r="R3898" i="1"/>
  <c r="S3898" i="1"/>
  <c r="R3899" i="1"/>
  <c r="S3899" i="1"/>
  <c r="R3900" i="1"/>
  <c r="S3900" i="1"/>
  <c r="R3901" i="1"/>
  <c r="S3901" i="1"/>
  <c r="R3902" i="1"/>
  <c r="S3902" i="1"/>
  <c r="R3903" i="1"/>
  <c r="S3903" i="1"/>
  <c r="R3904" i="1"/>
  <c r="S3904" i="1"/>
  <c r="R3905" i="1"/>
  <c r="S3905" i="1"/>
  <c r="R3906" i="1"/>
  <c r="S3906" i="1"/>
  <c r="R3907" i="1"/>
  <c r="S3907" i="1"/>
  <c r="R3908" i="1"/>
  <c r="S3908" i="1"/>
  <c r="R3909" i="1"/>
  <c r="S3909" i="1"/>
  <c r="R3910" i="1"/>
  <c r="S3910" i="1"/>
  <c r="R3911" i="1"/>
  <c r="S3911" i="1"/>
  <c r="R3912" i="1"/>
  <c r="S3912" i="1"/>
  <c r="R3913" i="1"/>
  <c r="S3913" i="1"/>
  <c r="R3914" i="1"/>
  <c r="S3914" i="1"/>
  <c r="R3915" i="1"/>
  <c r="S3915" i="1"/>
  <c r="R3916" i="1"/>
  <c r="S3916" i="1"/>
  <c r="R3917" i="1"/>
  <c r="S3917" i="1"/>
  <c r="R3918" i="1"/>
  <c r="S3918" i="1"/>
  <c r="R3919" i="1"/>
  <c r="S3919" i="1"/>
  <c r="R3920" i="1"/>
  <c r="S3920" i="1"/>
  <c r="R3921" i="1"/>
  <c r="S3921" i="1"/>
  <c r="R3922" i="1"/>
  <c r="S3922" i="1"/>
  <c r="R3923" i="1"/>
  <c r="S3923" i="1"/>
  <c r="R3924" i="1"/>
  <c r="S3924" i="1"/>
  <c r="R3925" i="1"/>
  <c r="S3925" i="1"/>
  <c r="R3926" i="1"/>
  <c r="S3926" i="1"/>
  <c r="R3927" i="1"/>
  <c r="S3927" i="1"/>
  <c r="R3928" i="1"/>
  <c r="S3928" i="1"/>
  <c r="R3929" i="1"/>
  <c r="S3929" i="1"/>
  <c r="R3930" i="1"/>
  <c r="S3930" i="1"/>
  <c r="R3931" i="1"/>
  <c r="S3931" i="1"/>
  <c r="R3932" i="1"/>
  <c r="S3932" i="1"/>
  <c r="R3933" i="1"/>
  <c r="S3933" i="1"/>
  <c r="R3934" i="1"/>
  <c r="S3934" i="1"/>
  <c r="R3935" i="1"/>
  <c r="S3935" i="1"/>
  <c r="R3936" i="1"/>
  <c r="S3936" i="1"/>
  <c r="R3937" i="1"/>
  <c r="S3937" i="1"/>
  <c r="R3938" i="1"/>
  <c r="S3938" i="1"/>
  <c r="R3939" i="1"/>
  <c r="S3939" i="1"/>
  <c r="R3940" i="1"/>
  <c r="S3940" i="1"/>
  <c r="R3941" i="1"/>
  <c r="S3941" i="1"/>
  <c r="R3942" i="1"/>
  <c r="S3942" i="1"/>
  <c r="R3943" i="1"/>
  <c r="S3943" i="1"/>
  <c r="R3944" i="1"/>
  <c r="S3944" i="1"/>
  <c r="R3945" i="1"/>
  <c r="S3945" i="1"/>
  <c r="R3946" i="1"/>
  <c r="S3946" i="1"/>
  <c r="R3947" i="1"/>
  <c r="S3947" i="1"/>
  <c r="R3948" i="1"/>
  <c r="S3948" i="1"/>
  <c r="R3949" i="1"/>
  <c r="S3949" i="1"/>
  <c r="R3950" i="1"/>
  <c r="S3950" i="1"/>
  <c r="R3951" i="1"/>
  <c r="S3951" i="1"/>
  <c r="R3952" i="1"/>
  <c r="S3952" i="1"/>
  <c r="R3953" i="1"/>
  <c r="S3953" i="1"/>
  <c r="R3954" i="1"/>
  <c r="S3954" i="1"/>
  <c r="R3955" i="1"/>
  <c r="S3955" i="1"/>
  <c r="R3956" i="1"/>
  <c r="S3956" i="1"/>
  <c r="R3957" i="1"/>
  <c r="S3957" i="1"/>
  <c r="R3958" i="1"/>
  <c r="S3958" i="1"/>
  <c r="R3959" i="1"/>
  <c r="S3959" i="1"/>
  <c r="R3960" i="1"/>
  <c r="S3960" i="1"/>
  <c r="R3961" i="1"/>
  <c r="S3961" i="1"/>
  <c r="R3962" i="1"/>
  <c r="S3962" i="1"/>
  <c r="R3963" i="1"/>
  <c r="S3963" i="1"/>
  <c r="R3964" i="1"/>
  <c r="S3964" i="1"/>
  <c r="R3965" i="1"/>
  <c r="S3965" i="1"/>
  <c r="R3966" i="1"/>
  <c r="S3966" i="1"/>
  <c r="R3967" i="1"/>
  <c r="S3967" i="1"/>
  <c r="R3968" i="1"/>
  <c r="S3968" i="1"/>
  <c r="R3969" i="1"/>
  <c r="S3969" i="1"/>
  <c r="R3970" i="1"/>
  <c r="S3970" i="1"/>
  <c r="R3971" i="1"/>
  <c r="S3971" i="1"/>
  <c r="R3972" i="1"/>
  <c r="S3972" i="1"/>
  <c r="R3973" i="1"/>
  <c r="S3973" i="1"/>
  <c r="R3974" i="1"/>
  <c r="S3974" i="1"/>
  <c r="R3975" i="1"/>
  <c r="S3975" i="1"/>
  <c r="R3976" i="1"/>
  <c r="S3976" i="1"/>
  <c r="R3977" i="1"/>
  <c r="S3977" i="1"/>
  <c r="R3978" i="1"/>
  <c r="S3978" i="1"/>
  <c r="R3979" i="1"/>
  <c r="S3979" i="1"/>
  <c r="R3980" i="1"/>
  <c r="S3980" i="1"/>
  <c r="R3981" i="1"/>
  <c r="S3981" i="1"/>
  <c r="R3982" i="1"/>
  <c r="S3982" i="1"/>
  <c r="R3983" i="1"/>
  <c r="S3983" i="1"/>
  <c r="R3984" i="1"/>
  <c r="S3984" i="1"/>
  <c r="R3985" i="1"/>
  <c r="S3985" i="1"/>
  <c r="R3986" i="1"/>
  <c r="S3986" i="1"/>
  <c r="R3987" i="1"/>
  <c r="S3987" i="1"/>
  <c r="R3988" i="1"/>
  <c r="S3988" i="1"/>
  <c r="R3989" i="1"/>
  <c r="S3989" i="1"/>
  <c r="R3990" i="1"/>
  <c r="S3990" i="1"/>
  <c r="R3991" i="1"/>
  <c r="S3991" i="1"/>
  <c r="R3992" i="1"/>
  <c r="S3992" i="1"/>
  <c r="R3993" i="1"/>
  <c r="S3993" i="1"/>
  <c r="R3994" i="1"/>
  <c r="S3994" i="1"/>
  <c r="R3995" i="1"/>
  <c r="S3995" i="1"/>
  <c r="R3996" i="1"/>
  <c r="S3996" i="1"/>
  <c r="R3997" i="1"/>
  <c r="S3997" i="1"/>
  <c r="R3998" i="1"/>
  <c r="S3998" i="1"/>
  <c r="R3999" i="1"/>
  <c r="S3999" i="1"/>
  <c r="R4000" i="1"/>
  <c r="S4000" i="1"/>
  <c r="R4001" i="1"/>
  <c r="S4001" i="1"/>
  <c r="R4002" i="1"/>
  <c r="S4002" i="1"/>
  <c r="R4003" i="1"/>
  <c r="S4003" i="1"/>
  <c r="R4004" i="1"/>
  <c r="S4004" i="1"/>
  <c r="R4005" i="1"/>
  <c r="S4005" i="1"/>
  <c r="R4006" i="1"/>
  <c r="S4006" i="1"/>
  <c r="R4007" i="1"/>
  <c r="S4007" i="1"/>
  <c r="R4008" i="1"/>
  <c r="S4008" i="1"/>
  <c r="R4009" i="1"/>
  <c r="S4009" i="1"/>
  <c r="R4010" i="1"/>
  <c r="S4010" i="1"/>
  <c r="R4011" i="1"/>
  <c r="S4011" i="1"/>
  <c r="R4012" i="1"/>
  <c r="S4012" i="1"/>
  <c r="R4013" i="1"/>
  <c r="S4013" i="1"/>
  <c r="R4014" i="1"/>
  <c r="S4014" i="1"/>
  <c r="R4015" i="1"/>
  <c r="S4015" i="1"/>
  <c r="R4016" i="1"/>
  <c r="S4016" i="1"/>
  <c r="R4017" i="1"/>
  <c r="S4017" i="1"/>
  <c r="R4018" i="1"/>
  <c r="S4018" i="1"/>
  <c r="R4019" i="1"/>
  <c r="S4019" i="1"/>
  <c r="R4020" i="1"/>
  <c r="S4020" i="1"/>
  <c r="R4021" i="1"/>
  <c r="S4021" i="1"/>
  <c r="R4022" i="1"/>
  <c r="S4022" i="1"/>
  <c r="R4023" i="1"/>
  <c r="S4023" i="1"/>
  <c r="R4024" i="1"/>
  <c r="S4024" i="1"/>
  <c r="R4025" i="1"/>
  <c r="S4025" i="1"/>
  <c r="R4026" i="1"/>
  <c r="S4026" i="1"/>
  <c r="R4027" i="1"/>
  <c r="S4027" i="1"/>
  <c r="R4028" i="1"/>
  <c r="S4028" i="1"/>
  <c r="R4029" i="1"/>
  <c r="S4029" i="1"/>
  <c r="R4030" i="1"/>
  <c r="S4030" i="1"/>
  <c r="R4031" i="1"/>
  <c r="S4031" i="1"/>
  <c r="R4032" i="1"/>
  <c r="S4032" i="1"/>
  <c r="R4033" i="1"/>
  <c r="S4033" i="1"/>
  <c r="R4034" i="1"/>
  <c r="S4034" i="1"/>
  <c r="R4035" i="1"/>
  <c r="S4035" i="1"/>
  <c r="R4036" i="1"/>
  <c r="S4036" i="1"/>
  <c r="R4037" i="1"/>
  <c r="S4037" i="1"/>
  <c r="R4038" i="1"/>
  <c r="S4038" i="1"/>
  <c r="R4039" i="1"/>
  <c r="S4039" i="1"/>
  <c r="R4040" i="1"/>
  <c r="S4040" i="1"/>
  <c r="R4041" i="1"/>
  <c r="S4041" i="1"/>
  <c r="R4042" i="1"/>
  <c r="S4042" i="1"/>
  <c r="R4043" i="1"/>
  <c r="S4043" i="1"/>
  <c r="R4044" i="1"/>
  <c r="S4044" i="1"/>
  <c r="R4045" i="1"/>
  <c r="S4045" i="1"/>
  <c r="R4046" i="1"/>
  <c r="S4046" i="1"/>
  <c r="R4047" i="1"/>
  <c r="S4047" i="1"/>
  <c r="R4048" i="1"/>
  <c r="S4048" i="1"/>
  <c r="R4049" i="1"/>
  <c r="S4049" i="1"/>
  <c r="R4050" i="1"/>
  <c r="S4050" i="1"/>
  <c r="R4051" i="1"/>
  <c r="S4051" i="1"/>
  <c r="R4052" i="1"/>
  <c r="S4052" i="1"/>
  <c r="R4053" i="1"/>
  <c r="S4053" i="1"/>
  <c r="R4054" i="1"/>
  <c r="S4054" i="1"/>
  <c r="R4055" i="1"/>
  <c r="S4055" i="1"/>
  <c r="R4056" i="1"/>
  <c r="S4056" i="1"/>
  <c r="R4057" i="1"/>
  <c r="S4057" i="1"/>
  <c r="R4058" i="1"/>
  <c r="S4058" i="1"/>
  <c r="R4059" i="1"/>
  <c r="S4059" i="1"/>
  <c r="R4060" i="1"/>
  <c r="S4060" i="1"/>
  <c r="R4061" i="1"/>
  <c r="S4061" i="1"/>
  <c r="R4062" i="1"/>
  <c r="S4062" i="1"/>
  <c r="R4063" i="1"/>
  <c r="S4063" i="1"/>
  <c r="R4064" i="1"/>
  <c r="S4064" i="1"/>
  <c r="R4065" i="1"/>
  <c r="S4065" i="1"/>
  <c r="R4066" i="1"/>
  <c r="S4066" i="1"/>
  <c r="R4067" i="1"/>
  <c r="S4067" i="1"/>
  <c r="R4068" i="1"/>
  <c r="S4068" i="1"/>
  <c r="R4069" i="1"/>
  <c r="S4069" i="1"/>
  <c r="R4070" i="1"/>
  <c r="S4070" i="1"/>
  <c r="R4071" i="1"/>
  <c r="S4071" i="1"/>
  <c r="R4072" i="1"/>
  <c r="S4072" i="1"/>
  <c r="R4073" i="1"/>
  <c r="S4073" i="1"/>
  <c r="R4074" i="1"/>
  <c r="S4074" i="1"/>
  <c r="R4075" i="1"/>
  <c r="S4075" i="1"/>
  <c r="R4076" i="1"/>
  <c r="S4076" i="1"/>
  <c r="R4077" i="1"/>
  <c r="S4077" i="1"/>
  <c r="R4078" i="1"/>
  <c r="S4078" i="1"/>
  <c r="R4079" i="1"/>
  <c r="S4079" i="1"/>
  <c r="R4080" i="1"/>
  <c r="S4080" i="1"/>
  <c r="R4081" i="1"/>
  <c r="S4081" i="1"/>
  <c r="R4082" i="1"/>
  <c r="S4082" i="1"/>
  <c r="R4083" i="1"/>
  <c r="S4083" i="1"/>
  <c r="R4084" i="1"/>
  <c r="S4084" i="1"/>
  <c r="R4085" i="1"/>
  <c r="S4085" i="1"/>
  <c r="R4086" i="1"/>
  <c r="S4086" i="1"/>
  <c r="R4087" i="1"/>
  <c r="S4087" i="1"/>
  <c r="R4088" i="1"/>
  <c r="S4088" i="1"/>
  <c r="R4089" i="1"/>
  <c r="S4089" i="1"/>
  <c r="R4090" i="1"/>
  <c r="S4090" i="1"/>
  <c r="R4091" i="1"/>
  <c r="S4091" i="1"/>
  <c r="R4092" i="1"/>
  <c r="S4092" i="1"/>
  <c r="R4093" i="1"/>
  <c r="S4093" i="1"/>
  <c r="R4094" i="1"/>
  <c r="S4094" i="1"/>
  <c r="R4095" i="1"/>
  <c r="S4095" i="1"/>
  <c r="R4096" i="1"/>
  <c r="S4096" i="1"/>
  <c r="R4097" i="1"/>
  <c r="S4097" i="1"/>
  <c r="R4098" i="1"/>
  <c r="S4098" i="1"/>
  <c r="R4099" i="1"/>
  <c r="S4099" i="1"/>
  <c r="R4100" i="1"/>
  <c r="S4100" i="1"/>
  <c r="R4101" i="1"/>
  <c r="S4101" i="1"/>
  <c r="R4102" i="1"/>
  <c r="S4102" i="1"/>
  <c r="R4103" i="1"/>
  <c r="S4103" i="1"/>
  <c r="R4104" i="1"/>
  <c r="S4104" i="1"/>
  <c r="R4105" i="1"/>
  <c r="S4105" i="1"/>
  <c r="R4106" i="1"/>
  <c r="S4106" i="1"/>
  <c r="R4107" i="1"/>
  <c r="S4107" i="1"/>
  <c r="R4108" i="1"/>
  <c r="S4108" i="1"/>
  <c r="R4109" i="1"/>
  <c r="S4109" i="1"/>
  <c r="R4110" i="1"/>
  <c r="S4110" i="1"/>
  <c r="R4111" i="1"/>
  <c r="S4111" i="1"/>
  <c r="R4112" i="1"/>
  <c r="S4112" i="1"/>
  <c r="R4113" i="1"/>
  <c r="S4113" i="1"/>
  <c r="R4114" i="1"/>
  <c r="S4114" i="1"/>
  <c r="R4115" i="1"/>
  <c r="S4115" i="1"/>
  <c r="S2" i="1"/>
  <c r="R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U4114" i="1" l="1"/>
  <c r="U4106" i="1"/>
  <c r="U4098" i="1"/>
  <c r="U4090" i="1"/>
  <c r="U4082" i="1"/>
  <c r="U4074" i="1"/>
  <c r="U4066" i="1"/>
  <c r="U4058" i="1"/>
  <c r="U4050" i="1"/>
  <c r="U4042" i="1"/>
  <c r="U4034" i="1"/>
  <c r="U4026" i="1"/>
  <c r="U4018" i="1"/>
  <c r="U4010" i="1"/>
  <c r="U4002" i="1"/>
  <c r="U3994" i="1"/>
  <c r="U3986" i="1"/>
  <c r="U3978" i="1"/>
  <c r="U3970" i="1"/>
  <c r="U3962" i="1"/>
  <c r="U3954" i="1"/>
  <c r="U3946" i="1"/>
  <c r="U3938" i="1"/>
  <c r="U3930" i="1"/>
  <c r="U3922" i="1"/>
  <c r="U3914" i="1"/>
  <c r="U3906" i="1"/>
  <c r="U3898" i="1"/>
  <c r="U3890" i="1"/>
  <c r="U3882" i="1"/>
  <c r="U3874" i="1"/>
  <c r="U3866" i="1"/>
  <c r="U3858" i="1"/>
  <c r="U3850" i="1"/>
  <c r="U3842" i="1"/>
  <c r="U3834" i="1"/>
  <c r="U3826" i="1"/>
  <c r="U3818" i="1"/>
  <c r="U3810" i="1"/>
  <c r="U3802" i="1"/>
  <c r="U3794" i="1"/>
  <c r="U3786" i="1"/>
  <c r="U3778" i="1"/>
  <c r="U3770" i="1"/>
  <c r="U3762" i="1"/>
  <c r="U3754" i="1"/>
  <c r="U3746" i="1"/>
  <c r="U3738" i="1"/>
  <c r="U3730" i="1"/>
  <c r="U3722" i="1"/>
  <c r="U3714" i="1"/>
  <c r="U3706" i="1"/>
  <c r="U3698" i="1"/>
  <c r="U3690" i="1"/>
  <c r="U3682" i="1"/>
  <c r="U3674" i="1"/>
  <c r="U3666" i="1"/>
  <c r="U3658" i="1"/>
  <c r="U3650" i="1"/>
  <c r="U3642" i="1"/>
  <c r="U3634" i="1"/>
  <c r="U3626" i="1"/>
  <c r="U3618" i="1"/>
  <c r="U3610" i="1"/>
  <c r="U3602" i="1"/>
  <c r="U3594" i="1"/>
  <c r="U3586" i="1"/>
  <c r="U3578" i="1"/>
  <c r="U3570" i="1"/>
  <c r="U3562" i="1"/>
  <c r="U3554" i="1"/>
  <c r="U3546" i="1"/>
  <c r="U3538" i="1"/>
  <c r="U3530" i="1"/>
  <c r="U3522" i="1"/>
  <c r="U3514" i="1"/>
  <c r="U3506" i="1"/>
  <c r="U3498" i="1"/>
  <c r="U3490" i="1"/>
  <c r="U3482" i="1"/>
  <c r="U3474" i="1"/>
  <c r="U3466" i="1"/>
  <c r="U3458" i="1"/>
  <c r="U3450" i="1"/>
  <c r="U3442" i="1"/>
  <c r="U3434" i="1"/>
  <c r="U3426" i="1"/>
  <c r="U3418" i="1"/>
  <c r="U3410" i="1"/>
  <c r="U3402" i="1"/>
  <c r="U3394" i="1"/>
  <c r="U3386" i="1"/>
  <c r="U3378" i="1"/>
  <c r="U3370" i="1"/>
  <c r="U3362" i="1"/>
  <c r="U3354" i="1"/>
  <c r="U3346" i="1"/>
  <c r="U3338" i="1"/>
  <c r="U3330" i="1"/>
  <c r="U3322" i="1"/>
  <c r="U3314" i="1"/>
  <c r="U4113" i="1"/>
  <c r="U4105" i="1"/>
  <c r="U4097" i="1"/>
  <c r="U4089" i="1"/>
  <c r="U4081" i="1"/>
  <c r="U4073" i="1"/>
  <c r="U4065" i="1"/>
  <c r="U4057" i="1"/>
  <c r="U4049" i="1"/>
  <c r="U4041" i="1"/>
  <c r="U4033" i="1"/>
  <c r="U4025" i="1"/>
  <c r="U4017" i="1"/>
  <c r="U4009" i="1"/>
  <c r="U4001" i="1"/>
  <c r="U3993" i="1"/>
  <c r="U3985" i="1"/>
  <c r="U3977" i="1"/>
  <c r="U3969" i="1"/>
  <c r="U3961" i="1"/>
  <c r="U3953" i="1"/>
  <c r="U3945" i="1"/>
  <c r="U3937" i="1"/>
  <c r="U3929" i="1"/>
  <c r="U3921" i="1"/>
  <c r="U3913" i="1"/>
  <c r="U3905" i="1"/>
  <c r="U3897" i="1"/>
  <c r="U3889" i="1"/>
  <c r="U3881" i="1"/>
  <c r="U3873" i="1"/>
  <c r="U3865" i="1"/>
  <c r="U3857" i="1"/>
  <c r="U3849" i="1"/>
  <c r="U3841" i="1"/>
  <c r="U3833" i="1"/>
  <c r="U3825" i="1"/>
  <c r="U3817" i="1"/>
  <c r="U3809" i="1"/>
  <c r="U3801" i="1"/>
  <c r="U3793" i="1"/>
  <c r="U3785" i="1"/>
  <c r="U3777" i="1"/>
  <c r="U3769" i="1"/>
  <c r="U3761" i="1"/>
  <c r="U3753" i="1"/>
  <c r="U3745" i="1"/>
  <c r="U3737" i="1"/>
  <c r="U3729" i="1"/>
  <c r="U3721" i="1"/>
  <c r="U3713" i="1"/>
  <c r="U3705" i="1"/>
  <c r="U3697" i="1"/>
  <c r="U3689" i="1"/>
  <c r="U3681" i="1"/>
  <c r="U3673" i="1"/>
  <c r="U3665" i="1"/>
  <c r="U3657" i="1"/>
  <c r="U3649" i="1"/>
  <c r="U3641" i="1"/>
  <c r="U3633" i="1"/>
  <c r="U3625" i="1"/>
  <c r="U3617" i="1"/>
  <c r="U3609" i="1"/>
  <c r="U3601" i="1"/>
  <c r="U3593" i="1"/>
  <c r="U3585" i="1"/>
  <c r="U3577" i="1"/>
  <c r="U3569" i="1"/>
  <c r="U3561" i="1"/>
  <c r="U3553" i="1"/>
  <c r="U3545" i="1"/>
  <c r="U3537" i="1"/>
  <c r="U3529" i="1"/>
  <c r="U3521" i="1"/>
  <c r="U3513" i="1"/>
  <c r="U3505" i="1"/>
  <c r="U3497" i="1"/>
  <c r="U3489" i="1"/>
  <c r="U3481" i="1"/>
  <c r="U3473" i="1"/>
  <c r="U3465" i="1"/>
  <c r="U3457" i="1"/>
  <c r="U3449" i="1"/>
  <c r="U3441" i="1"/>
  <c r="U3433" i="1"/>
  <c r="U3425" i="1"/>
  <c r="U3417" i="1"/>
  <c r="U3409" i="1"/>
  <c r="U3401" i="1"/>
  <c r="U3393" i="1"/>
  <c r="U3385" i="1"/>
  <c r="U3377" i="1"/>
  <c r="U3369" i="1"/>
  <c r="U3361" i="1"/>
  <c r="U3353" i="1"/>
  <c r="U3345" i="1"/>
  <c r="U3337" i="1"/>
  <c r="U3329" i="1"/>
  <c r="U3321" i="1"/>
  <c r="U3313" i="1"/>
  <c r="U4112" i="1"/>
  <c r="U4104" i="1"/>
  <c r="U4096" i="1"/>
  <c r="U4088" i="1"/>
  <c r="U4080" i="1"/>
  <c r="U4072" i="1"/>
  <c r="U4064" i="1"/>
  <c r="U4056" i="1"/>
  <c r="U4048" i="1"/>
  <c r="U4040" i="1"/>
  <c r="U4032" i="1"/>
  <c r="U4024" i="1"/>
  <c r="U4016" i="1"/>
  <c r="U4008" i="1"/>
  <c r="U4000" i="1"/>
  <c r="U3992" i="1"/>
  <c r="U3984" i="1"/>
  <c r="U3976" i="1"/>
  <c r="U3968" i="1"/>
  <c r="U3960" i="1"/>
  <c r="U3952" i="1"/>
  <c r="U3944" i="1"/>
  <c r="U3936" i="1"/>
  <c r="U3928" i="1"/>
  <c r="U3920" i="1"/>
  <c r="U3912" i="1"/>
  <c r="U3904" i="1"/>
  <c r="U3896" i="1"/>
  <c r="U3888" i="1"/>
  <c r="U3880" i="1"/>
  <c r="U3872" i="1"/>
  <c r="U3864" i="1"/>
  <c r="U3856" i="1"/>
  <c r="U3848" i="1"/>
  <c r="U3840" i="1"/>
  <c r="U3832" i="1"/>
  <c r="U3824" i="1"/>
  <c r="U3816" i="1"/>
  <c r="U3808" i="1"/>
  <c r="U3800" i="1"/>
  <c r="U3792" i="1"/>
  <c r="U3784" i="1"/>
  <c r="U3776" i="1"/>
  <c r="U3768" i="1"/>
  <c r="U3760" i="1"/>
  <c r="U3752" i="1"/>
  <c r="U3744" i="1"/>
  <c r="U3736" i="1"/>
  <c r="U3728" i="1"/>
  <c r="U3720" i="1"/>
  <c r="U3712" i="1"/>
  <c r="U3704" i="1"/>
  <c r="U3696" i="1"/>
  <c r="U3688" i="1"/>
  <c r="U3680" i="1"/>
  <c r="U3672" i="1"/>
  <c r="U3664" i="1"/>
  <c r="U3656" i="1"/>
  <c r="U3648" i="1"/>
  <c r="U3640" i="1"/>
  <c r="U3632" i="1"/>
  <c r="U3624" i="1"/>
  <c r="U3616" i="1"/>
  <c r="U3608" i="1"/>
  <c r="U3600" i="1"/>
  <c r="U3592" i="1"/>
  <c r="U3584" i="1"/>
  <c r="U3576" i="1"/>
  <c r="U3568" i="1"/>
  <c r="U3560" i="1"/>
  <c r="U3552" i="1"/>
  <c r="U3544" i="1"/>
  <c r="U3536" i="1"/>
  <c r="U3528" i="1"/>
  <c r="U3520" i="1"/>
  <c r="U3512" i="1"/>
  <c r="U3504" i="1"/>
  <c r="U3496" i="1"/>
  <c r="U3488" i="1"/>
  <c r="U3480" i="1"/>
  <c r="U3472" i="1"/>
  <c r="U3464" i="1"/>
  <c r="U3456" i="1"/>
  <c r="U3448" i="1"/>
  <c r="U3440" i="1"/>
  <c r="U3432" i="1"/>
  <c r="U3424" i="1"/>
  <c r="U3416" i="1"/>
  <c r="U4111" i="1"/>
  <c r="U4103" i="1"/>
  <c r="U4095" i="1"/>
  <c r="U4087" i="1"/>
  <c r="U4079" i="1"/>
  <c r="U4071" i="1"/>
  <c r="U4063" i="1"/>
  <c r="U4055" i="1"/>
  <c r="U4047" i="1"/>
  <c r="U4039" i="1"/>
  <c r="U4031" i="1"/>
  <c r="U4023" i="1"/>
  <c r="U4015" i="1"/>
  <c r="U4007" i="1"/>
  <c r="U3999" i="1"/>
  <c r="U3991" i="1"/>
  <c r="U3983" i="1"/>
  <c r="U3975" i="1"/>
  <c r="U3967" i="1"/>
  <c r="U3959" i="1"/>
  <c r="U3951" i="1"/>
  <c r="U3943" i="1"/>
  <c r="U3935" i="1"/>
  <c r="U3927" i="1"/>
  <c r="U3919" i="1"/>
  <c r="U3911" i="1"/>
  <c r="U3903" i="1"/>
  <c r="U3895" i="1"/>
  <c r="U3887" i="1"/>
  <c r="U3879" i="1"/>
  <c r="U3871" i="1"/>
  <c r="U3863" i="1"/>
  <c r="U3855" i="1"/>
  <c r="U3847" i="1"/>
  <c r="U3839" i="1"/>
  <c r="U3831" i="1"/>
  <c r="U3823" i="1"/>
  <c r="U3815" i="1"/>
  <c r="U3807" i="1"/>
  <c r="U3799" i="1"/>
  <c r="U3791" i="1"/>
  <c r="U3783" i="1"/>
  <c r="U3775" i="1"/>
  <c r="U3767" i="1"/>
  <c r="U3759" i="1"/>
  <c r="U3751" i="1"/>
  <c r="U3743" i="1"/>
  <c r="U3735" i="1"/>
  <c r="U3727" i="1"/>
  <c r="U3719" i="1"/>
  <c r="U3711" i="1"/>
  <c r="U3703" i="1"/>
  <c r="U3695" i="1"/>
  <c r="U3687" i="1"/>
  <c r="U3679" i="1"/>
  <c r="U3671" i="1"/>
  <c r="U3663" i="1"/>
  <c r="U3655" i="1"/>
  <c r="U3647" i="1"/>
  <c r="U3639" i="1"/>
  <c r="U3631" i="1"/>
  <c r="U3623" i="1"/>
  <c r="U3615" i="1"/>
  <c r="U3607" i="1"/>
  <c r="U3599" i="1"/>
  <c r="U3591" i="1"/>
  <c r="U3583" i="1"/>
  <c r="U3575" i="1"/>
  <c r="U3567" i="1"/>
  <c r="U3559" i="1"/>
  <c r="U3551" i="1"/>
  <c r="U3543" i="1"/>
  <c r="U3535" i="1"/>
  <c r="U3527" i="1"/>
  <c r="U3519" i="1"/>
  <c r="U3511" i="1"/>
  <c r="U3503" i="1"/>
  <c r="U3495" i="1"/>
  <c r="U3487" i="1"/>
  <c r="U3479" i="1"/>
  <c r="U3471" i="1"/>
  <c r="U3463" i="1"/>
  <c r="U3455" i="1"/>
  <c r="U3447" i="1"/>
  <c r="U3439" i="1"/>
  <c r="U3431" i="1"/>
  <c r="U3423" i="1"/>
  <c r="U3415" i="1"/>
  <c r="U4110" i="1"/>
  <c r="U4102" i="1"/>
  <c r="U4094" i="1"/>
  <c r="U4086" i="1"/>
  <c r="U4078" i="1"/>
  <c r="U4070" i="1"/>
  <c r="U4062" i="1"/>
  <c r="U4054" i="1"/>
  <c r="U4046" i="1"/>
  <c r="U4038" i="1"/>
  <c r="U4030" i="1"/>
  <c r="U4022" i="1"/>
  <c r="U4014" i="1"/>
  <c r="U4006" i="1"/>
  <c r="U3998" i="1"/>
  <c r="U3990" i="1"/>
  <c r="U3982" i="1"/>
  <c r="U3974" i="1"/>
  <c r="U3966" i="1"/>
  <c r="U3958" i="1"/>
  <c r="U3950" i="1"/>
  <c r="U3942" i="1"/>
  <c r="U3934" i="1"/>
  <c r="U3926" i="1"/>
  <c r="U3918" i="1"/>
  <c r="U3910" i="1"/>
  <c r="U3902" i="1"/>
  <c r="U3894" i="1"/>
  <c r="U3886" i="1"/>
  <c r="U3878" i="1"/>
  <c r="U3870" i="1"/>
  <c r="U3862" i="1"/>
  <c r="U3854" i="1"/>
  <c r="U3846" i="1"/>
  <c r="U3838" i="1"/>
  <c r="U3830" i="1"/>
  <c r="U3822" i="1"/>
  <c r="U3814" i="1"/>
  <c r="U3806" i="1"/>
  <c r="U3798" i="1"/>
  <c r="U3790" i="1"/>
  <c r="U3782" i="1"/>
  <c r="U3774" i="1"/>
  <c r="U3766" i="1"/>
  <c r="U3758" i="1"/>
  <c r="U3750" i="1"/>
  <c r="U3742" i="1"/>
  <c r="U3734" i="1"/>
  <c r="U3726" i="1"/>
  <c r="U3718" i="1"/>
  <c r="U3710" i="1"/>
  <c r="U3702" i="1"/>
  <c r="U3694" i="1"/>
  <c r="U3686" i="1"/>
  <c r="U3678" i="1"/>
  <c r="U3670" i="1"/>
  <c r="U3662" i="1"/>
  <c r="U3654" i="1"/>
  <c r="U3646" i="1"/>
  <c r="U3638" i="1"/>
  <c r="U3630" i="1"/>
  <c r="U3622" i="1"/>
  <c r="U3614" i="1"/>
  <c r="U3606" i="1"/>
  <c r="U3598" i="1"/>
  <c r="U3590" i="1"/>
  <c r="U3582" i="1"/>
  <c r="U3574" i="1"/>
  <c r="U3566" i="1"/>
  <c r="U3558" i="1"/>
  <c r="U3550" i="1"/>
  <c r="U3542" i="1"/>
  <c r="U3534" i="1"/>
  <c r="U3526" i="1"/>
  <c r="U3518" i="1"/>
  <c r="U3510" i="1"/>
  <c r="U3502" i="1"/>
  <c r="U3494" i="1"/>
  <c r="U3486" i="1"/>
  <c r="U3478" i="1"/>
  <c r="U3470" i="1"/>
  <c r="U3462" i="1"/>
  <c r="U3454" i="1"/>
  <c r="U3446" i="1"/>
  <c r="U3438" i="1"/>
  <c r="U3430" i="1"/>
  <c r="U3422" i="1"/>
  <c r="U3414" i="1"/>
  <c r="U4109" i="1"/>
  <c r="U4101" i="1"/>
  <c r="U4093" i="1"/>
  <c r="U4085" i="1"/>
  <c r="U4077" i="1"/>
  <c r="U4069" i="1"/>
  <c r="U4061" i="1"/>
  <c r="U4053" i="1"/>
  <c r="U4045" i="1"/>
  <c r="U4037" i="1"/>
  <c r="U4029" i="1"/>
  <c r="U4021" i="1"/>
  <c r="U4013" i="1"/>
  <c r="U4005" i="1"/>
  <c r="U3997" i="1"/>
  <c r="U3989" i="1"/>
  <c r="U3981" i="1"/>
  <c r="U3973" i="1"/>
  <c r="U3965" i="1"/>
  <c r="U3957" i="1"/>
  <c r="U3949" i="1"/>
  <c r="U3941" i="1"/>
  <c r="U3933" i="1"/>
  <c r="U3925" i="1"/>
  <c r="U3917" i="1"/>
  <c r="U3909" i="1"/>
  <c r="U3901" i="1"/>
  <c r="U3893" i="1"/>
  <c r="U3885" i="1"/>
  <c r="U3877" i="1"/>
  <c r="U3869" i="1"/>
  <c r="U3861" i="1"/>
  <c r="U3853" i="1"/>
  <c r="U3845" i="1"/>
  <c r="U3837" i="1"/>
  <c r="U3829" i="1"/>
  <c r="U3821" i="1"/>
  <c r="U3813" i="1"/>
  <c r="U3805" i="1"/>
  <c r="U3797" i="1"/>
  <c r="U3789" i="1"/>
  <c r="U3781" i="1"/>
  <c r="U3773" i="1"/>
  <c r="U3765" i="1"/>
  <c r="U3757" i="1"/>
  <c r="U3749" i="1"/>
  <c r="U3741" i="1"/>
  <c r="U3733" i="1"/>
  <c r="U3725" i="1"/>
  <c r="U3717" i="1"/>
  <c r="U3709" i="1"/>
  <c r="U3701" i="1"/>
  <c r="U3693" i="1"/>
  <c r="U3685" i="1"/>
  <c r="U3677" i="1"/>
  <c r="U3669" i="1"/>
  <c r="U3661" i="1"/>
  <c r="U3653" i="1"/>
  <c r="U3645" i="1"/>
  <c r="U3637" i="1"/>
  <c r="U3629" i="1"/>
  <c r="U3621" i="1"/>
  <c r="U3613" i="1"/>
  <c r="U3605" i="1"/>
  <c r="U3597" i="1"/>
  <c r="U3589" i="1"/>
  <c r="U3581" i="1"/>
  <c r="U3573" i="1"/>
  <c r="U3565" i="1"/>
  <c r="U3557" i="1"/>
  <c r="U3549" i="1"/>
  <c r="U3541" i="1"/>
  <c r="U3533" i="1"/>
  <c r="U3525" i="1"/>
  <c r="U3517" i="1"/>
  <c r="U3509" i="1"/>
  <c r="U3501" i="1"/>
  <c r="U3493" i="1"/>
  <c r="U3485" i="1"/>
  <c r="U3477" i="1"/>
  <c r="U3469" i="1"/>
  <c r="U3461" i="1"/>
  <c r="U3453" i="1"/>
  <c r="U3445" i="1"/>
  <c r="U3437" i="1"/>
  <c r="U3429" i="1"/>
  <c r="U3421" i="1"/>
  <c r="U3413" i="1"/>
  <c r="U2" i="1"/>
  <c r="U4108" i="1"/>
  <c r="U4100" i="1"/>
  <c r="U4092" i="1"/>
  <c r="U4084" i="1"/>
  <c r="U4076" i="1"/>
  <c r="U4068" i="1"/>
  <c r="U4060" i="1"/>
  <c r="U4052" i="1"/>
  <c r="U4044" i="1"/>
  <c r="U4036" i="1"/>
  <c r="U4028" i="1"/>
  <c r="U4020" i="1"/>
  <c r="U4012" i="1"/>
  <c r="U4004" i="1"/>
  <c r="U3996" i="1"/>
  <c r="U3988" i="1"/>
  <c r="U3980" i="1"/>
  <c r="U3972" i="1"/>
  <c r="U3964" i="1"/>
  <c r="U3956" i="1"/>
  <c r="U3948" i="1"/>
  <c r="U3940" i="1"/>
  <c r="U3932" i="1"/>
  <c r="U3924" i="1"/>
  <c r="U3916" i="1"/>
  <c r="U3908" i="1"/>
  <c r="U3900" i="1"/>
  <c r="U3892" i="1"/>
  <c r="U3884" i="1"/>
  <c r="U3876" i="1"/>
  <c r="U3868" i="1"/>
  <c r="U3860" i="1"/>
  <c r="U3852" i="1"/>
  <c r="U3844" i="1"/>
  <c r="U3836" i="1"/>
  <c r="U3828" i="1"/>
  <c r="U3820" i="1"/>
  <c r="U3812" i="1"/>
  <c r="U3804" i="1"/>
  <c r="U3796" i="1"/>
  <c r="U3788" i="1"/>
  <c r="U3780" i="1"/>
  <c r="U3772" i="1"/>
  <c r="U3764" i="1"/>
  <c r="U3756" i="1"/>
  <c r="U3748" i="1"/>
  <c r="U3740" i="1"/>
  <c r="U3732" i="1"/>
  <c r="U3724" i="1"/>
  <c r="U3716" i="1"/>
  <c r="U3708" i="1"/>
  <c r="U3700" i="1"/>
  <c r="U3692" i="1"/>
  <c r="U3684" i="1"/>
  <c r="U3676" i="1"/>
  <c r="U3668" i="1"/>
  <c r="U3660" i="1"/>
  <c r="U3652" i="1"/>
  <c r="U3644" i="1"/>
  <c r="U3636" i="1"/>
  <c r="U3628" i="1"/>
  <c r="U3620" i="1"/>
  <c r="U3612" i="1"/>
  <c r="U3604" i="1"/>
  <c r="U3596" i="1"/>
  <c r="U3588" i="1"/>
  <c r="U3580" i="1"/>
  <c r="U3572" i="1"/>
  <c r="U3564" i="1"/>
  <c r="U3556" i="1"/>
  <c r="U3548" i="1"/>
  <c r="U3540" i="1"/>
  <c r="U3532" i="1"/>
  <c r="U3524" i="1"/>
  <c r="U3516" i="1"/>
  <c r="U3508" i="1"/>
  <c r="U3500" i="1"/>
  <c r="U3492" i="1"/>
  <c r="U3484" i="1"/>
  <c r="U3476" i="1"/>
  <c r="U3468" i="1"/>
  <c r="U3460" i="1"/>
  <c r="U3452" i="1"/>
  <c r="U3444" i="1"/>
  <c r="U3436" i="1"/>
  <c r="U3428" i="1"/>
  <c r="U3420" i="1"/>
  <c r="U3412" i="1"/>
  <c r="U4115" i="1"/>
  <c r="U4107" i="1"/>
  <c r="U4099" i="1"/>
  <c r="U4091" i="1"/>
  <c r="U4083" i="1"/>
  <c r="U4075" i="1"/>
  <c r="U4067" i="1"/>
  <c r="U4059" i="1"/>
  <c r="U4051" i="1"/>
  <c r="U4043" i="1"/>
  <c r="U4035" i="1"/>
  <c r="U4027" i="1"/>
  <c r="U4019" i="1"/>
  <c r="U4011" i="1"/>
  <c r="U4003" i="1"/>
  <c r="U3995" i="1"/>
  <c r="U3987" i="1"/>
  <c r="U3979" i="1"/>
  <c r="U3971" i="1"/>
  <c r="U3963" i="1"/>
  <c r="U3955" i="1"/>
  <c r="U3947" i="1"/>
  <c r="U3939" i="1"/>
  <c r="U3931" i="1"/>
  <c r="U3923" i="1"/>
  <c r="U3915" i="1"/>
  <c r="U3907" i="1"/>
  <c r="U3899" i="1"/>
  <c r="U3891" i="1"/>
  <c r="U3883" i="1"/>
  <c r="U3875" i="1"/>
  <c r="U3867" i="1"/>
  <c r="U3859" i="1"/>
  <c r="U3851" i="1"/>
  <c r="U3843" i="1"/>
  <c r="U3835" i="1"/>
  <c r="U3827" i="1"/>
  <c r="U3819" i="1"/>
  <c r="U3811" i="1"/>
  <c r="U3803" i="1"/>
  <c r="U3795" i="1"/>
  <c r="U3787" i="1"/>
  <c r="U3779" i="1"/>
  <c r="U3771" i="1"/>
  <c r="U3763" i="1"/>
  <c r="U3755" i="1"/>
  <c r="U3747" i="1"/>
  <c r="U3739" i="1"/>
  <c r="U3731" i="1"/>
  <c r="U3723" i="1"/>
  <c r="U3715" i="1"/>
  <c r="U3707" i="1"/>
  <c r="U3699" i="1"/>
  <c r="U3691" i="1"/>
  <c r="U3683" i="1"/>
  <c r="U3675" i="1"/>
  <c r="U3667" i="1"/>
  <c r="U3659" i="1"/>
  <c r="U3651" i="1"/>
  <c r="U3643" i="1"/>
  <c r="U3635" i="1"/>
  <c r="U3627" i="1"/>
  <c r="U3619" i="1"/>
  <c r="U3611" i="1"/>
  <c r="U3603" i="1"/>
  <c r="U3595" i="1"/>
  <c r="U3587" i="1"/>
  <c r="U3579" i="1"/>
  <c r="U3571" i="1"/>
  <c r="U3563" i="1"/>
  <c r="U3555" i="1"/>
  <c r="U3547" i="1"/>
  <c r="U3539" i="1"/>
  <c r="U3531" i="1"/>
  <c r="U3523" i="1"/>
  <c r="U3515" i="1"/>
  <c r="U3507" i="1"/>
  <c r="U3499" i="1"/>
  <c r="U3491" i="1"/>
  <c r="U3483" i="1"/>
  <c r="U3475" i="1"/>
  <c r="U3467" i="1"/>
  <c r="U3459" i="1"/>
  <c r="U3451" i="1"/>
  <c r="U3443" i="1"/>
  <c r="U3435" i="1"/>
  <c r="U3427" i="1"/>
  <c r="U3419" i="1"/>
  <c r="U3411" i="1"/>
  <c r="U3306" i="1"/>
  <c r="U3298" i="1"/>
  <c r="U3290" i="1"/>
  <c r="U3282" i="1"/>
  <c r="U3274" i="1"/>
  <c r="U3266" i="1"/>
  <c r="U3258" i="1"/>
  <c r="U3250" i="1"/>
  <c r="U3242" i="1"/>
  <c r="U3234" i="1"/>
  <c r="U3226" i="1"/>
  <c r="U3218" i="1"/>
  <c r="U3210" i="1"/>
  <c r="U3202" i="1"/>
  <c r="U3194" i="1"/>
  <c r="U3186" i="1"/>
  <c r="U3178" i="1"/>
  <c r="U3170" i="1"/>
  <c r="U3162" i="1"/>
  <c r="U3154" i="1"/>
  <c r="U3146" i="1"/>
  <c r="U3138" i="1"/>
  <c r="U3130" i="1"/>
  <c r="U3122" i="1"/>
  <c r="U3114" i="1"/>
  <c r="U3106" i="1"/>
  <c r="U3098" i="1"/>
  <c r="U3090" i="1"/>
  <c r="U3082" i="1"/>
  <c r="U3074" i="1"/>
  <c r="U3066" i="1"/>
  <c r="U3058" i="1"/>
  <c r="U3050" i="1"/>
  <c r="U3042" i="1"/>
  <c r="U3034" i="1"/>
  <c r="U3026" i="1"/>
  <c r="U3018" i="1"/>
  <c r="U3010" i="1"/>
  <c r="U3002" i="1"/>
  <c r="U2994" i="1"/>
  <c r="U2986" i="1"/>
  <c r="U2978" i="1"/>
  <c r="U2970" i="1"/>
  <c r="U2962" i="1"/>
  <c r="U2954" i="1"/>
  <c r="U2946" i="1"/>
  <c r="U2938" i="1"/>
  <c r="U2930" i="1"/>
  <c r="U2922" i="1"/>
  <c r="U2914" i="1"/>
  <c r="U2906" i="1"/>
  <c r="U2898" i="1"/>
  <c r="U2890" i="1"/>
  <c r="U2882" i="1"/>
  <c r="U2874" i="1"/>
  <c r="U2866" i="1"/>
  <c r="U2858" i="1"/>
  <c r="U2850" i="1"/>
  <c r="U2842" i="1"/>
  <c r="U2834" i="1"/>
  <c r="U2826" i="1"/>
  <c r="U2818" i="1"/>
  <c r="U2810" i="1"/>
  <c r="U2802" i="1"/>
  <c r="U2794" i="1"/>
  <c r="U2786" i="1"/>
  <c r="U2778" i="1"/>
  <c r="U2770" i="1"/>
  <c r="U2762" i="1"/>
  <c r="U2754" i="1"/>
  <c r="U2746" i="1"/>
  <c r="U2738" i="1"/>
  <c r="U2730" i="1"/>
  <c r="U2722" i="1"/>
  <c r="U2714" i="1"/>
  <c r="U2706" i="1"/>
  <c r="U2698" i="1"/>
  <c r="U2690" i="1"/>
  <c r="U2682" i="1"/>
  <c r="U2674" i="1"/>
  <c r="U2666" i="1"/>
  <c r="U2658" i="1"/>
  <c r="U2650" i="1"/>
  <c r="U2642" i="1"/>
  <c r="U2634" i="1"/>
  <c r="U2626" i="1"/>
  <c r="U2618" i="1"/>
  <c r="U2610" i="1"/>
  <c r="U2602" i="1"/>
  <c r="U2594" i="1"/>
  <c r="U2586" i="1"/>
  <c r="U2578" i="1"/>
  <c r="U2570" i="1"/>
  <c r="U2562" i="1"/>
  <c r="U2554" i="1"/>
  <c r="U2546" i="1"/>
  <c r="U2538" i="1"/>
  <c r="U2530" i="1"/>
  <c r="U2522" i="1"/>
  <c r="U2514" i="1"/>
  <c r="U2506" i="1"/>
  <c r="U2498" i="1"/>
  <c r="U2490" i="1"/>
  <c r="U2482" i="1"/>
  <c r="U2474" i="1"/>
  <c r="U2466" i="1"/>
  <c r="U2458" i="1"/>
  <c r="U2450" i="1"/>
  <c r="U2442" i="1"/>
  <c r="U2434" i="1"/>
  <c r="U2426" i="1"/>
  <c r="U2418" i="1"/>
  <c r="U2410" i="1"/>
  <c r="U2402" i="1"/>
  <c r="U2394" i="1"/>
  <c r="U2386" i="1"/>
  <c r="U2378" i="1"/>
  <c r="U2370" i="1"/>
  <c r="U2362" i="1"/>
  <c r="U2354" i="1"/>
  <c r="U2346" i="1"/>
  <c r="U2338" i="1"/>
  <c r="U2330" i="1"/>
  <c r="U2322" i="1"/>
  <c r="U2314" i="1"/>
  <c r="U2306" i="1"/>
  <c r="U2298" i="1"/>
  <c r="U2290" i="1"/>
  <c r="U2282" i="1"/>
  <c r="U2274" i="1"/>
  <c r="U2266" i="1"/>
  <c r="U2258" i="1"/>
  <c r="U2250" i="1"/>
  <c r="U2242" i="1"/>
  <c r="U2234" i="1"/>
  <c r="U2226" i="1"/>
  <c r="U2218" i="1"/>
  <c r="U2210" i="1"/>
  <c r="U2202" i="1"/>
  <c r="U2194" i="1"/>
  <c r="U2186" i="1"/>
  <c r="U2178" i="1"/>
  <c r="U2170" i="1"/>
  <c r="U2162" i="1"/>
  <c r="U2154" i="1"/>
  <c r="U2146" i="1"/>
  <c r="U2138" i="1"/>
  <c r="U2130" i="1"/>
  <c r="U2122" i="1"/>
  <c r="U2114" i="1"/>
  <c r="U2106" i="1"/>
  <c r="U2098" i="1"/>
  <c r="U2090" i="1"/>
  <c r="U2082" i="1"/>
  <c r="U2074" i="1"/>
  <c r="U2066" i="1"/>
  <c r="U2058" i="1"/>
  <c r="U2050" i="1"/>
  <c r="U2042" i="1"/>
  <c r="U2034" i="1"/>
  <c r="U2026" i="1"/>
  <c r="U3305" i="1"/>
  <c r="U3297" i="1"/>
  <c r="U3289" i="1"/>
  <c r="U3281" i="1"/>
  <c r="U3273" i="1"/>
  <c r="U3265" i="1"/>
  <c r="U3257" i="1"/>
  <c r="U3249" i="1"/>
  <c r="U3241" i="1"/>
  <c r="U3233" i="1"/>
  <c r="U3225" i="1"/>
  <c r="U3217" i="1"/>
  <c r="U3209" i="1"/>
  <c r="U3201" i="1"/>
  <c r="U3193" i="1"/>
  <c r="U3185" i="1"/>
  <c r="U3177" i="1"/>
  <c r="U3169" i="1"/>
  <c r="U3161" i="1"/>
  <c r="U3153" i="1"/>
  <c r="U3145" i="1"/>
  <c r="U3137" i="1"/>
  <c r="U3129" i="1"/>
  <c r="U3121" i="1"/>
  <c r="U3113" i="1"/>
  <c r="U3105" i="1"/>
  <c r="U3097" i="1"/>
  <c r="U3089" i="1"/>
  <c r="U3081" i="1"/>
  <c r="U3073" i="1"/>
  <c r="U3065" i="1"/>
  <c r="U3057" i="1"/>
  <c r="U3049" i="1"/>
  <c r="U3041" i="1"/>
  <c r="U3033" i="1"/>
  <c r="U3025" i="1"/>
  <c r="U3017" i="1"/>
  <c r="U3009" i="1"/>
  <c r="U3001" i="1"/>
  <c r="U2993" i="1"/>
  <c r="U2985" i="1"/>
  <c r="U2977" i="1"/>
  <c r="U2969" i="1"/>
  <c r="U2961" i="1"/>
  <c r="U2953" i="1"/>
  <c r="U2945" i="1"/>
  <c r="U2937" i="1"/>
  <c r="U2929" i="1"/>
  <c r="U2921" i="1"/>
  <c r="U2913" i="1"/>
  <c r="U2905" i="1"/>
  <c r="U2897" i="1"/>
  <c r="U2889" i="1"/>
  <c r="U2881" i="1"/>
  <c r="U2873" i="1"/>
  <c r="U2865" i="1"/>
  <c r="U2857" i="1"/>
  <c r="U2849" i="1"/>
  <c r="U2841" i="1"/>
  <c r="U2833" i="1"/>
  <c r="U2825" i="1"/>
  <c r="U2817" i="1"/>
  <c r="U2809" i="1"/>
  <c r="U2801" i="1"/>
  <c r="U2793" i="1"/>
  <c r="U2785" i="1"/>
  <c r="U2777" i="1"/>
  <c r="U2769" i="1"/>
  <c r="U2761" i="1"/>
  <c r="U2753" i="1"/>
  <c r="U2745" i="1"/>
  <c r="U2737" i="1"/>
  <c r="U2729" i="1"/>
  <c r="U2721" i="1"/>
  <c r="U2713" i="1"/>
  <c r="U2705" i="1"/>
  <c r="U2697" i="1"/>
  <c r="U2689" i="1"/>
  <c r="U2681" i="1"/>
  <c r="U2673" i="1"/>
  <c r="U2665" i="1"/>
  <c r="U2657" i="1"/>
  <c r="U2649" i="1"/>
  <c r="U2641" i="1"/>
  <c r="U2633" i="1"/>
  <c r="U2625" i="1"/>
  <c r="U2617" i="1"/>
  <c r="U2609" i="1"/>
  <c r="U2601" i="1"/>
  <c r="U2593" i="1"/>
  <c r="U2585" i="1"/>
  <c r="U2577" i="1"/>
  <c r="U2569" i="1"/>
  <c r="U2561" i="1"/>
  <c r="U2553" i="1"/>
  <c r="U2545" i="1"/>
  <c r="U2537" i="1"/>
  <c r="U2529" i="1"/>
  <c r="U2521" i="1"/>
  <c r="U2513" i="1"/>
  <c r="U2505" i="1"/>
  <c r="U2497" i="1"/>
  <c r="U2489" i="1"/>
  <c r="U2481" i="1"/>
  <c r="U2473" i="1"/>
  <c r="U2465" i="1"/>
  <c r="U2457" i="1"/>
  <c r="U2449" i="1"/>
  <c r="U2441" i="1"/>
  <c r="U2433" i="1"/>
  <c r="U2425" i="1"/>
  <c r="U2417" i="1"/>
  <c r="U2409" i="1"/>
  <c r="U2401" i="1"/>
  <c r="U2393" i="1"/>
  <c r="U2385" i="1"/>
  <c r="U2377" i="1"/>
  <c r="U2369" i="1"/>
  <c r="U2361" i="1"/>
  <c r="U2353" i="1"/>
  <c r="U2345" i="1"/>
  <c r="U2337" i="1"/>
  <c r="U2329" i="1"/>
  <c r="U2321" i="1"/>
  <c r="U2313" i="1"/>
  <c r="U2305" i="1"/>
  <c r="U2297" i="1"/>
  <c r="U2289" i="1"/>
  <c r="U2281" i="1"/>
  <c r="U2273" i="1"/>
  <c r="U2265" i="1"/>
  <c r="U2257" i="1"/>
  <c r="U2249" i="1"/>
  <c r="U2241" i="1"/>
  <c r="U2233" i="1"/>
  <c r="U2225" i="1"/>
  <c r="U2217" i="1"/>
  <c r="U2209" i="1"/>
  <c r="U2201" i="1"/>
  <c r="U2193" i="1"/>
  <c r="U2185" i="1"/>
  <c r="U2177" i="1"/>
  <c r="U2169" i="1"/>
  <c r="U2161" i="1"/>
  <c r="U2153" i="1"/>
  <c r="U2145" i="1"/>
  <c r="U2137" i="1"/>
  <c r="U2129" i="1"/>
  <c r="U2121" i="1"/>
  <c r="U2113" i="1"/>
  <c r="U2105" i="1"/>
  <c r="U2097" i="1"/>
  <c r="U2089" i="1"/>
  <c r="U2081" i="1"/>
  <c r="U2073" i="1"/>
  <c r="U2065" i="1"/>
  <c r="U2057" i="1"/>
  <c r="U2049" i="1"/>
  <c r="U3408" i="1"/>
  <c r="U3400" i="1"/>
  <c r="U3392" i="1"/>
  <c r="U3384" i="1"/>
  <c r="U3376" i="1"/>
  <c r="U3368" i="1"/>
  <c r="U3360" i="1"/>
  <c r="U3352" i="1"/>
  <c r="U3344" i="1"/>
  <c r="U3336" i="1"/>
  <c r="U3328" i="1"/>
  <c r="U3320" i="1"/>
  <c r="U3312" i="1"/>
  <c r="U3304" i="1"/>
  <c r="U3296" i="1"/>
  <c r="U3288" i="1"/>
  <c r="U3280" i="1"/>
  <c r="U3272" i="1"/>
  <c r="U3264" i="1"/>
  <c r="U3256" i="1"/>
  <c r="U3248" i="1"/>
  <c r="U3240" i="1"/>
  <c r="U3232" i="1"/>
  <c r="U3224" i="1"/>
  <c r="U3216" i="1"/>
  <c r="U3208" i="1"/>
  <c r="U3200" i="1"/>
  <c r="U3192" i="1"/>
  <c r="U3184" i="1"/>
  <c r="U3176" i="1"/>
  <c r="U3168" i="1"/>
  <c r="U3160" i="1"/>
  <c r="U3152" i="1"/>
  <c r="U3144" i="1"/>
  <c r="U3136" i="1"/>
  <c r="U3128" i="1"/>
  <c r="U3120" i="1"/>
  <c r="U3112" i="1"/>
  <c r="U3104" i="1"/>
  <c r="U3096" i="1"/>
  <c r="U3088" i="1"/>
  <c r="U3080" i="1"/>
  <c r="U3072" i="1"/>
  <c r="U3064" i="1"/>
  <c r="U3056" i="1"/>
  <c r="U3048" i="1"/>
  <c r="U3040" i="1"/>
  <c r="U3032" i="1"/>
  <c r="U3024" i="1"/>
  <c r="U3016" i="1"/>
  <c r="U3008" i="1"/>
  <c r="U3000" i="1"/>
  <c r="U2992" i="1"/>
  <c r="U2984" i="1"/>
  <c r="U2976" i="1"/>
  <c r="U2968" i="1"/>
  <c r="U2960" i="1"/>
  <c r="U2952" i="1"/>
  <c r="U2944" i="1"/>
  <c r="U2936" i="1"/>
  <c r="U2928" i="1"/>
  <c r="U2920" i="1"/>
  <c r="U2912" i="1"/>
  <c r="U2904" i="1"/>
  <c r="U2896" i="1"/>
  <c r="U2888" i="1"/>
  <c r="U2880" i="1"/>
  <c r="U2872" i="1"/>
  <c r="U2864" i="1"/>
  <c r="U2856" i="1"/>
  <c r="U2848" i="1"/>
  <c r="U2840" i="1"/>
  <c r="U2832" i="1"/>
  <c r="U2824" i="1"/>
  <c r="U2816" i="1"/>
  <c r="U2808" i="1"/>
  <c r="U2800" i="1"/>
  <c r="U2792" i="1"/>
  <c r="U2784" i="1"/>
  <c r="U2776" i="1"/>
  <c r="U2768" i="1"/>
  <c r="U2760" i="1"/>
  <c r="U2752" i="1"/>
  <c r="U2744" i="1"/>
  <c r="U2736" i="1"/>
  <c r="U2728" i="1"/>
  <c r="U2720" i="1"/>
  <c r="U2712" i="1"/>
  <c r="U2704" i="1"/>
  <c r="U2696" i="1"/>
  <c r="U2688" i="1"/>
  <c r="U2680" i="1"/>
  <c r="U2672" i="1"/>
  <c r="U2664" i="1"/>
  <c r="U2656" i="1"/>
  <c r="U2648" i="1"/>
  <c r="U2640" i="1"/>
  <c r="U2632" i="1"/>
  <c r="U2624" i="1"/>
  <c r="U2616" i="1"/>
  <c r="U2608" i="1"/>
  <c r="U2600" i="1"/>
  <c r="U2592" i="1"/>
  <c r="U2584" i="1"/>
  <c r="U2576" i="1"/>
  <c r="U2568" i="1"/>
  <c r="U2560" i="1"/>
  <c r="U2552" i="1"/>
  <c r="U2544" i="1"/>
  <c r="U2536" i="1"/>
  <c r="U2528" i="1"/>
  <c r="U2520" i="1"/>
  <c r="U2512" i="1"/>
  <c r="U2504" i="1"/>
  <c r="U2496" i="1"/>
  <c r="U2488" i="1"/>
  <c r="U2480" i="1"/>
  <c r="U2472" i="1"/>
  <c r="U2464" i="1"/>
  <c r="U2456" i="1"/>
  <c r="U2448" i="1"/>
  <c r="U2440" i="1"/>
  <c r="U2432" i="1"/>
  <c r="U2424" i="1"/>
  <c r="U2416" i="1"/>
  <c r="U2408" i="1"/>
  <c r="U2400" i="1"/>
  <c r="U2392" i="1"/>
  <c r="U2384" i="1"/>
  <c r="U2376" i="1"/>
  <c r="U2368" i="1"/>
  <c r="U2360" i="1"/>
  <c r="U2352" i="1"/>
  <c r="U2344" i="1"/>
  <c r="U2336" i="1"/>
  <c r="U2328" i="1"/>
  <c r="U2320" i="1"/>
  <c r="U2312" i="1"/>
  <c r="U2304" i="1"/>
  <c r="U2296" i="1"/>
  <c r="U2288" i="1"/>
  <c r="U2280" i="1"/>
  <c r="U2272" i="1"/>
  <c r="U2264" i="1"/>
  <c r="U2256" i="1"/>
  <c r="U2248" i="1"/>
  <c r="U2240" i="1"/>
  <c r="U2232" i="1"/>
  <c r="U2224" i="1"/>
  <c r="U2216" i="1"/>
  <c r="U2208" i="1"/>
  <c r="U2200" i="1"/>
  <c r="U2192" i="1"/>
  <c r="U2184" i="1"/>
  <c r="U2176" i="1"/>
  <c r="U2168" i="1"/>
  <c r="U2160" i="1"/>
  <c r="U2152" i="1"/>
  <c r="U2144" i="1"/>
  <c r="U2136" i="1"/>
  <c r="U2128" i="1"/>
  <c r="U2120" i="1"/>
  <c r="U2112" i="1"/>
  <c r="U2104" i="1"/>
  <c r="U2096" i="1"/>
  <c r="U2088" i="1"/>
  <c r="U2080" i="1"/>
  <c r="U2072" i="1"/>
  <c r="U2064" i="1"/>
  <c r="U2056" i="1"/>
  <c r="U3407" i="1"/>
  <c r="U3399" i="1"/>
  <c r="U3391" i="1"/>
  <c r="U3383" i="1"/>
  <c r="U3375" i="1"/>
  <c r="U3367" i="1"/>
  <c r="U3359" i="1"/>
  <c r="U3351" i="1"/>
  <c r="U3343" i="1"/>
  <c r="U3335" i="1"/>
  <c r="U3327" i="1"/>
  <c r="U3319" i="1"/>
  <c r="U3311" i="1"/>
  <c r="U3303" i="1"/>
  <c r="U3295" i="1"/>
  <c r="U3287" i="1"/>
  <c r="U3279" i="1"/>
  <c r="U3271" i="1"/>
  <c r="U3263" i="1"/>
  <c r="U3255" i="1"/>
  <c r="U3247" i="1"/>
  <c r="U3239" i="1"/>
  <c r="U3231" i="1"/>
  <c r="U3223" i="1"/>
  <c r="U3215" i="1"/>
  <c r="U3207" i="1"/>
  <c r="U3199" i="1"/>
  <c r="U3191" i="1"/>
  <c r="U3183" i="1"/>
  <c r="U3175" i="1"/>
  <c r="U3167" i="1"/>
  <c r="U3159" i="1"/>
  <c r="U3151" i="1"/>
  <c r="U3143" i="1"/>
  <c r="U3135" i="1"/>
  <c r="U3127" i="1"/>
  <c r="U3119" i="1"/>
  <c r="U3111" i="1"/>
  <c r="U3103" i="1"/>
  <c r="U3095" i="1"/>
  <c r="U3087" i="1"/>
  <c r="U3079" i="1"/>
  <c r="U3071" i="1"/>
  <c r="U3063" i="1"/>
  <c r="U3055" i="1"/>
  <c r="U3047" i="1"/>
  <c r="U3039" i="1"/>
  <c r="U3031" i="1"/>
  <c r="U3023" i="1"/>
  <c r="U3015" i="1"/>
  <c r="U3007" i="1"/>
  <c r="U2999" i="1"/>
  <c r="U2991" i="1"/>
  <c r="U2983" i="1"/>
  <c r="U2975" i="1"/>
  <c r="U2967" i="1"/>
  <c r="U2959" i="1"/>
  <c r="U2951" i="1"/>
  <c r="U2943" i="1"/>
  <c r="U2935" i="1"/>
  <c r="U2927" i="1"/>
  <c r="U2919" i="1"/>
  <c r="U2911" i="1"/>
  <c r="U2903" i="1"/>
  <c r="U2895" i="1"/>
  <c r="U2887" i="1"/>
  <c r="U2879" i="1"/>
  <c r="U2871" i="1"/>
  <c r="U2863" i="1"/>
  <c r="U2855" i="1"/>
  <c r="U2847" i="1"/>
  <c r="U2839" i="1"/>
  <c r="U2831" i="1"/>
  <c r="U2823" i="1"/>
  <c r="U2815" i="1"/>
  <c r="U2807" i="1"/>
  <c r="U2799" i="1"/>
  <c r="U2791" i="1"/>
  <c r="U2783" i="1"/>
  <c r="U2775" i="1"/>
  <c r="U2767" i="1"/>
  <c r="U2759" i="1"/>
  <c r="U2751" i="1"/>
  <c r="U2743" i="1"/>
  <c r="U2735" i="1"/>
  <c r="U2727" i="1"/>
  <c r="U2719" i="1"/>
  <c r="U2711" i="1"/>
  <c r="U2703" i="1"/>
  <c r="U2695" i="1"/>
  <c r="U2687" i="1"/>
  <c r="U2679" i="1"/>
  <c r="U2671" i="1"/>
  <c r="U2663" i="1"/>
  <c r="U2655" i="1"/>
  <c r="U2647" i="1"/>
  <c r="U2639" i="1"/>
  <c r="U2631" i="1"/>
  <c r="U2623" i="1"/>
  <c r="U2615" i="1"/>
  <c r="U2607" i="1"/>
  <c r="U2599" i="1"/>
  <c r="U2591" i="1"/>
  <c r="U2583" i="1"/>
  <c r="U2575" i="1"/>
  <c r="U2567" i="1"/>
  <c r="U2559" i="1"/>
  <c r="U2551" i="1"/>
  <c r="U2543" i="1"/>
  <c r="U2535" i="1"/>
  <c r="U2527" i="1"/>
  <c r="U2519" i="1"/>
  <c r="U2511" i="1"/>
  <c r="U2503" i="1"/>
  <c r="U2495" i="1"/>
  <c r="U2487" i="1"/>
  <c r="U2479" i="1"/>
  <c r="U2471" i="1"/>
  <c r="U2463" i="1"/>
  <c r="U2455" i="1"/>
  <c r="U2447" i="1"/>
  <c r="U2439" i="1"/>
  <c r="U2431" i="1"/>
  <c r="U2423" i="1"/>
  <c r="U2415" i="1"/>
  <c r="U2407" i="1"/>
  <c r="U2399" i="1"/>
  <c r="U2391" i="1"/>
  <c r="U2383" i="1"/>
  <c r="U2375" i="1"/>
  <c r="U2367" i="1"/>
  <c r="U2359" i="1"/>
  <c r="U2351" i="1"/>
  <c r="U2343" i="1"/>
  <c r="U2335" i="1"/>
  <c r="U2327" i="1"/>
  <c r="U2319" i="1"/>
  <c r="U2311" i="1"/>
  <c r="U2303" i="1"/>
  <c r="U2295" i="1"/>
  <c r="U2287" i="1"/>
  <c r="U2279" i="1"/>
  <c r="U2271" i="1"/>
  <c r="U2263" i="1"/>
  <c r="U2255" i="1"/>
  <c r="U2247" i="1"/>
  <c r="U2239" i="1"/>
  <c r="U2231" i="1"/>
  <c r="U2223" i="1"/>
  <c r="U2215" i="1"/>
  <c r="U2207" i="1"/>
  <c r="U2199" i="1"/>
  <c r="U2191" i="1"/>
  <c r="U2183" i="1"/>
  <c r="U2175" i="1"/>
  <c r="U2167" i="1"/>
  <c r="U2159" i="1"/>
  <c r="U2151" i="1"/>
  <c r="U2143" i="1"/>
  <c r="U2135" i="1"/>
  <c r="U2127" i="1"/>
  <c r="U2119" i="1"/>
  <c r="U2111" i="1"/>
  <c r="U2103" i="1"/>
  <c r="U2095" i="1"/>
  <c r="U2087" i="1"/>
  <c r="U2079" i="1"/>
  <c r="U2071" i="1"/>
  <c r="U3406" i="1"/>
  <c r="U3398" i="1"/>
  <c r="U3390" i="1"/>
  <c r="U3382" i="1"/>
  <c r="U3374" i="1"/>
  <c r="U3366" i="1"/>
  <c r="U3358" i="1"/>
  <c r="U3350" i="1"/>
  <c r="U3342" i="1"/>
  <c r="U3334" i="1"/>
  <c r="U3326" i="1"/>
  <c r="U3318" i="1"/>
  <c r="U3310" i="1"/>
  <c r="U3302" i="1"/>
  <c r="U3294" i="1"/>
  <c r="U3286" i="1"/>
  <c r="U3278" i="1"/>
  <c r="U3270" i="1"/>
  <c r="U3262" i="1"/>
  <c r="U3254" i="1"/>
  <c r="U3246" i="1"/>
  <c r="U3238" i="1"/>
  <c r="U3230" i="1"/>
  <c r="U3222" i="1"/>
  <c r="U3214" i="1"/>
  <c r="U3206" i="1"/>
  <c r="U3198" i="1"/>
  <c r="U3190" i="1"/>
  <c r="U3182" i="1"/>
  <c r="U3174" i="1"/>
  <c r="U3166" i="1"/>
  <c r="U3158" i="1"/>
  <c r="U3150" i="1"/>
  <c r="U3142" i="1"/>
  <c r="U3134" i="1"/>
  <c r="U3126" i="1"/>
  <c r="U3118" i="1"/>
  <c r="U3110" i="1"/>
  <c r="U3102" i="1"/>
  <c r="U3094" i="1"/>
  <c r="U3086" i="1"/>
  <c r="U3078" i="1"/>
  <c r="U3070" i="1"/>
  <c r="U3062" i="1"/>
  <c r="U3054" i="1"/>
  <c r="U3046" i="1"/>
  <c r="U3038" i="1"/>
  <c r="U3030" i="1"/>
  <c r="U3022" i="1"/>
  <c r="U3014" i="1"/>
  <c r="U3006" i="1"/>
  <c r="U2998" i="1"/>
  <c r="U2990" i="1"/>
  <c r="U2982" i="1"/>
  <c r="U2974" i="1"/>
  <c r="U2966" i="1"/>
  <c r="U2958" i="1"/>
  <c r="U2950" i="1"/>
  <c r="U2942" i="1"/>
  <c r="U2934" i="1"/>
  <c r="U2926" i="1"/>
  <c r="U2918" i="1"/>
  <c r="U2910" i="1"/>
  <c r="U2902" i="1"/>
  <c r="U2894" i="1"/>
  <c r="U2886" i="1"/>
  <c r="U2878" i="1"/>
  <c r="U2870" i="1"/>
  <c r="U2862" i="1"/>
  <c r="U2854" i="1"/>
  <c r="U2846" i="1"/>
  <c r="U2838" i="1"/>
  <c r="U2830" i="1"/>
  <c r="U2822" i="1"/>
  <c r="U2814" i="1"/>
  <c r="U2806" i="1"/>
  <c r="U2798" i="1"/>
  <c r="U2790" i="1"/>
  <c r="U2782" i="1"/>
  <c r="U2774" i="1"/>
  <c r="U2766" i="1"/>
  <c r="U2758" i="1"/>
  <c r="U2750" i="1"/>
  <c r="U2742" i="1"/>
  <c r="U2734" i="1"/>
  <c r="U2726" i="1"/>
  <c r="U2718" i="1"/>
  <c r="U2710" i="1"/>
  <c r="U2702" i="1"/>
  <c r="U2694" i="1"/>
  <c r="U2686" i="1"/>
  <c r="U2678" i="1"/>
  <c r="U2670" i="1"/>
  <c r="U2662" i="1"/>
  <c r="U2654" i="1"/>
  <c r="U2646" i="1"/>
  <c r="U2638" i="1"/>
  <c r="U2630" i="1"/>
  <c r="U2622" i="1"/>
  <c r="U2614" i="1"/>
  <c r="U2606" i="1"/>
  <c r="U2598" i="1"/>
  <c r="U2590" i="1"/>
  <c r="U2582" i="1"/>
  <c r="U2574" i="1"/>
  <c r="U2566" i="1"/>
  <c r="U2558" i="1"/>
  <c r="U2550" i="1"/>
  <c r="U2542" i="1"/>
  <c r="U2534" i="1"/>
  <c r="U2526" i="1"/>
  <c r="U2518" i="1"/>
  <c r="U2510" i="1"/>
  <c r="U2502" i="1"/>
  <c r="U2494" i="1"/>
  <c r="U2486" i="1"/>
  <c r="U2478" i="1"/>
  <c r="U2470" i="1"/>
  <c r="U2462" i="1"/>
  <c r="U2454" i="1"/>
  <c r="U2446" i="1"/>
  <c r="U2438" i="1"/>
  <c r="U2430" i="1"/>
  <c r="U2422" i="1"/>
  <c r="U2414" i="1"/>
  <c r="U2406" i="1"/>
  <c r="U2398" i="1"/>
  <c r="U2390" i="1"/>
  <c r="U2382" i="1"/>
  <c r="U2374" i="1"/>
  <c r="U2366" i="1"/>
  <c r="U2358" i="1"/>
  <c r="U2350" i="1"/>
  <c r="U2342" i="1"/>
  <c r="U2334" i="1"/>
  <c r="U2326" i="1"/>
  <c r="U2318" i="1"/>
  <c r="U2310" i="1"/>
  <c r="U2302" i="1"/>
  <c r="U2294" i="1"/>
  <c r="U2286" i="1"/>
  <c r="U2278" i="1"/>
  <c r="U2270" i="1"/>
  <c r="U2262" i="1"/>
  <c r="U2254" i="1"/>
  <c r="U2246" i="1"/>
  <c r="U2238" i="1"/>
  <c r="U2230" i="1"/>
  <c r="U2222" i="1"/>
  <c r="U2214" i="1"/>
  <c r="U2206" i="1"/>
  <c r="U2198" i="1"/>
  <c r="U2190" i="1"/>
  <c r="U2182" i="1"/>
  <c r="U2174" i="1"/>
  <c r="U2166" i="1"/>
  <c r="U2158" i="1"/>
  <c r="U2150" i="1"/>
  <c r="U2142" i="1"/>
  <c r="U2134" i="1"/>
  <c r="U2126" i="1"/>
  <c r="U2118" i="1"/>
  <c r="U2110" i="1"/>
  <c r="U2102" i="1"/>
  <c r="U2094" i="1"/>
  <c r="U2086" i="1"/>
  <c r="U2078" i="1"/>
  <c r="U2070" i="1"/>
  <c r="U2062" i="1"/>
  <c r="U2054" i="1"/>
  <c r="U3405" i="1"/>
  <c r="U3397" i="1"/>
  <c r="U3389" i="1"/>
  <c r="U3381" i="1"/>
  <c r="U3373" i="1"/>
  <c r="U3365" i="1"/>
  <c r="U3357" i="1"/>
  <c r="U3349" i="1"/>
  <c r="U3341" i="1"/>
  <c r="U3333" i="1"/>
  <c r="U3325" i="1"/>
  <c r="U3317" i="1"/>
  <c r="U3309" i="1"/>
  <c r="U3301" i="1"/>
  <c r="U3293" i="1"/>
  <c r="U3285" i="1"/>
  <c r="U3277" i="1"/>
  <c r="U3269" i="1"/>
  <c r="U3261" i="1"/>
  <c r="U3253" i="1"/>
  <c r="U3245" i="1"/>
  <c r="U3237" i="1"/>
  <c r="U3229" i="1"/>
  <c r="U3221" i="1"/>
  <c r="U3213" i="1"/>
  <c r="U3205" i="1"/>
  <c r="U3197" i="1"/>
  <c r="U3189" i="1"/>
  <c r="U3181" i="1"/>
  <c r="U3173" i="1"/>
  <c r="U3165" i="1"/>
  <c r="U3157" i="1"/>
  <c r="U3149" i="1"/>
  <c r="U3141" i="1"/>
  <c r="U3133" i="1"/>
  <c r="U3125" i="1"/>
  <c r="U3117" i="1"/>
  <c r="U3109" i="1"/>
  <c r="U3101" i="1"/>
  <c r="U3093" i="1"/>
  <c r="U3085" i="1"/>
  <c r="U3077" i="1"/>
  <c r="U3069" i="1"/>
  <c r="U3061" i="1"/>
  <c r="U3053" i="1"/>
  <c r="U3045" i="1"/>
  <c r="U3037" i="1"/>
  <c r="U3029" i="1"/>
  <c r="U3021" i="1"/>
  <c r="U3013" i="1"/>
  <c r="U3005" i="1"/>
  <c r="U2997" i="1"/>
  <c r="U2989" i="1"/>
  <c r="U2981" i="1"/>
  <c r="U2973" i="1"/>
  <c r="U2965" i="1"/>
  <c r="U2957" i="1"/>
  <c r="U2949" i="1"/>
  <c r="U2941" i="1"/>
  <c r="U2933" i="1"/>
  <c r="U2925" i="1"/>
  <c r="U2917" i="1"/>
  <c r="U2909" i="1"/>
  <c r="U2901" i="1"/>
  <c r="U2893" i="1"/>
  <c r="U2885" i="1"/>
  <c r="U2877" i="1"/>
  <c r="U2869" i="1"/>
  <c r="U2861" i="1"/>
  <c r="U2853" i="1"/>
  <c r="U2845" i="1"/>
  <c r="U2837" i="1"/>
  <c r="U2829" i="1"/>
  <c r="U2821" i="1"/>
  <c r="U2813" i="1"/>
  <c r="U2805" i="1"/>
  <c r="U2797" i="1"/>
  <c r="U2789" i="1"/>
  <c r="U2781" i="1"/>
  <c r="U2773" i="1"/>
  <c r="U2765" i="1"/>
  <c r="U2757" i="1"/>
  <c r="U2749" i="1"/>
  <c r="U2741" i="1"/>
  <c r="U2733" i="1"/>
  <c r="U2725" i="1"/>
  <c r="U2717" i="1"/>
  <c r="U2709" i="1"/>
  <c r="U2701" i="1"/>
  <c r="U2693" i="1"/>
  <c r="U2685" i="1"/>
  <c r="U2677" i="1"/>
  <c r="U2669" i="1"/>
  <c r="U2661" i="1"/>
  <c r="U2653" i="1"/>
  <c r="U2645" i="1"/>
  <c r="U2637" i="1"/>
  <c r="U2629" i="1"/>
  <c r="U2621" i="1"/>
  <c r="U2613" i="1"/>
  <c r="U2605" i="1"/>
  <c r="U2597" i="1"/>
  <c r="U2589" i="1"/>
  <c r="U2581" i="1"/>
  <c r="U2573" i="1"/>
  <c r="U2565" i="1"/>
  <c r="U2557" i="1"/>
  <c r="U2549" i="1"/>
  <c r="U2541" i="1"/>
  <c r="U2533" i="1"/>
  <c r="U2525" i="1"/>
  <c r="U2517" i="1"/>
  <c r="U2509" i="1"/>
  <c r="U2501" i="1"/>
  <c r="U2493" i="1"/>
  <c r="U2485" i="1"/>
  <c r="U2477" i="1"/>
  <c r="U2469" i="1"/>
  <c r="U2461" i="1"/>
  <c r="U2453" i="1"/>
  <c r="U2445" i="1"/>
  <c r="U2437" i="1"/>
  <c r="U2429" i="1"/>
  <c r="U2421" i="1"/>
  <c r="U2413" i="1"/>
  <c r="U2405" i="1"/>
  <c r="U2397" i="1"/>
  <c r="U2389" i="1"/>
  <c r="U2381" i="1"/>
  <c r="U2373" i="1"/>
  <c r="U2365" i="1"/>
  <c r="U2357" i="1"/>
  <c r="U2349" i="1"/>
  <c r="U2341" i="1"/>
  <c r="U2333" i="1"/>
  <c r="U2325" i="1"/>
  <c r="U2317" i="1"/>
  <c r="U2309" i="1"/>
  <c r="U2301" i="1"/>
  <c r="U2293" i="1"/>
  <c r="U2285" i="1"/>
  <c r="U2277" i="1"/>
  <c r="U2269" i="1"/>
  <c r="U2261" i="1"/>
  <c r="U2253" i="1"/>
  <c r="U2245" i="1"/>
  <c r="U2237" i="1"/>
  <c r="U2229" i="1"/>
  <c r="U2221" i="1"/>
  <c r="U2213" i="1"/>
  <c r="U2205" i="1"/>
  <c r="U2197" i="1"/>
  <c r="U2189" i="1"/>
  <c r="U2181" i="1"/>
  <c r="U2173" i="1"/>
  <c r="U2165" i="1"/>
  <c r="U2157" i="1"/>
  <c r="U2149" i="1"/>
  <c r="U2141" i="1"/>
  <c r="U2133" i="1"/>
  <c r="U2125" i="1"/>
  <c r="U2117" i="1"/>
  <c r="U2109" i="1"/>
  <c r="U2101" i="1"/>
  <c r="U2093" i="1"/>
  <c r="U2085" i="1"/>
  <c r="U2077" i="1"/>
  <c r="U2069" i="1"/>
  <c r="U3404" i="1"/>
  <c r="U3396" i="1"/>
  <c r="U3388" i="1"/>
  <c r="U3380" i="1"/>
  <c r="U3372" i="1"/>
  <c r="U3364" i="1"/>
  <c r="U3356" i="1"/>
  <c r="U3348" i="1"/>
  <c r="U3340" i="1"/>
  <c r="U3332" i="1"/>
  <c r="U3324" i="1"/>
  <c r="U3316" i="1"/>
  <c r="U3308" i="1"/>
  <c r="U3300" i="1"/>
  <c r="U3292" i="1"/>
  <c r="U3284" i="1"/>
  <c r="U3276" i="1"/>
  <c r="U3268" i="1"/>
  <c r="U3260" i="1"/>
  <c r="U3252" i="1"/>
  <c r="U3244" i="1"/>
  <c r="U3236" i="1"/>
  <c r="U3228" i="1"/>
  <c r="U3220" i="1"/>
  <c r="U3212" i="1"/>
  <c r="U3204" i="1"/>
  <c r="U3196" i="1"/>
  <c r="U3188" i="1"/>
  <c r="U3180" i="1"/>
  <c r="U3172" i="1"/>
  <c r="U3164" i="1"/>
  <c r="U3156" i="1"/>
  <c r="U3148" i="1"/>
  <c r="U3140" i="1"/>
  <c r="U3132" i="1"/>
  <c r="U3124" i="1"/>
  <c r="U3116" i="1"/>
  <c r="U3108" i="1"/>
  <c r="U3100" i="1"/>
  <c r="U3092" i="1"/>
  <c r="U3084" i="1"/>
  <c r="U3076" i="1"/>
  <c r="U3068" i="1"/>
  <c r="U3060" i="1"/>
  <c r="U3052" i="1"/>
  <c r="U3044" i="1"/>
  <c r="U3036" i="1"/>
  <c r="U3028" i="1"/>
  <c r="U3020" i="1"/>
  <c r="U3012" i="1"/>
  <c r="U3004" i="1"/>
  <c r="U2996" i="1"/>
  <c r="U2988" i="1"/>
  <c r="U2980" i="1"/>
  <c r="U2972" i="1"/>
  <c r="U2964" i="1"/>
  <c r="U2956" i="1"/>
  <c r="U2948" i="1"/>
  <c r="U2940" i="1"/>
  <c r="U2932" i="1"/>
  <c r="U2924" i="1"/>
  <c r="U2916" i="1"/>
  <c r="U2908" i="1"/>
  <c r="U2900" i="1"/>
  <c r="U2892" i="1"/>
  <c r="U2884" i="1"/>
  <c r="U2876" i="1"/>
  <c r="U2868" i="1"/>
  <c r="U2860" i="1"/>
  <c r="U2852" i="1"/>
  <c r="U2844" i="1"/>
  <c r="U2836" i="1"/>
  <c r="U2828" i="1"/>
  <c r="U2820" i="1"/>
  <c r="U2812" i="1"/>
  <c r="U2804" i="1"/>
  <c r="U2796" i="1"/>
  <c r="U2788" i="1"/>
  <c r="U2780" i="1"/>
  <c r="U2772" i="1"/>
  <c r="U2764" i="1"/>
  <c r="U2756" i="1"/>
  <c r="U2748" i="1"/>
  <c r="U2740" i="1"/>
  <c r="U2732" i="1"/>
  <c r="U2724" i="1"/>
  <c r="U2716" i="1"/>
  <c r="U2708" i="1"/>
  <c r="U2700" i="1"/>
  <c r="U2692" i="1"/>
  <c r="U2684" i="1"/>
  <c r="U2676" i="1"/>
  <c r="U2668" i="1"/>
  <c r="U2660" i="1"/>
  <c r="U2652" i="1"/>
  <c r="U2644" i="1"/>
  <c r="U2636" i="1"/>
  <c r="U2628" i="1"/>
  <c r="U2620" i="1"/>
  <c r="U2612" i="1"/>
  <c r="U2604" i="1"/>
  <c r="U2596" i="1"/>
  <c r="U2588" i="1"/>
  <c r="U2580" i="1"/>
  <c r="U2572" i="1"/>
  <c r="U2564" i="1"/>
  <c r="U2556" i="1"/>
  <c r="U2548" i="1"/>
  <c r="U2540" i="1"/>
  <c r="U2532" i="1"/>
  <c r="U2524" i="1"/>
  <c r="U2516" i="1"/>
  <c r="U2508" i="1"/>
  <c r="U2500" i="1"/>
  <c r="U2492" i="1"/>
  <c r="U2484" i="1"/>
  <c r="U2476" i="1"/>
  <c r="U2468" i="1"/>
  <c r="U2460" i="1"/>
  <c r="U2452" i="1"/>
  <c r="U2444" i="1"/>
  <c r="U2436" i="1"/>
  <c r="U2428" i="1"/>
  <c r="U2420" i="1"/>
  <c r="U2412" i="1"/>
  <c r="U2404" i="1"/>
  <c r="U2396" i="1"/>
  <c r="U2388" i="1"/>
  <c r="U2380" i="1"/>
  <c r="U2372" i="1"/>
  <c r="U2364" i="1"/>
  <c r="U2356" i="1"/>
  <c r="U2348" i="1"/>
  <c r="U2340" i="1"/>
  <c r="U2332" i="1"/>
  <c r="U2324" i="1"/>
  <c r="U2316" i="1"/>
  <c r="U2308" i="1"/>
  <c r="U2300" i="1"/>
  <c r="U2292" i="1"/>
  <c r="U2284" i="1"/>
  <c r="U2276" i="1"/>
  <c r="U2268" i="1"/>
  <c r="U2260" i="1"/>
  <c r="U2252" i="1"/>
  <c r="U2244" i="1"/>
  <c r="U2236" i="1"/>
  <c r="U2228" i="1"/>
  <c r="U2220" i="1"/>
  <c r="U2212" i="1"/>
  <c r="U2204" i="1"/>
  <c r="U2196" i="1"/>
  <c r="U2188" i="1"/>
  <c r="U2180" i="1"/>
  <c r="U2172" i="1"/>
  <c r="U2164" i="1"/>
  <c r="U2156" i="1"/>
  <c r="U2148" i="1"/>
  <c r="U2140" i="1"/>
  <c r="U2132" i="1"/>
  <c r="U2124" i="1"/>
  <c r="U2116" i="1"/>
  <c r="U2108" i="1"/>
  <c r="U2100" i="1"/>
  <c r="U2092" i="1"/>
  <c r="U2084" i="1"/>
  <c r="U2076" i="1"/>
  <c r="U2068" i="1"/>
  <c r="U2060" i="1"/>
  <c r="U2052" i="1"/>
  <c r="U3403" i="1"/>
  <c r="U3395" i="1"/>
  <c r="U3387" i="1"/>
  <c r="U3379" i="1"/>
  <c r="U3371" i="1"/>
  <c r="U3363" i="1"/>
  <c r="U3355" i="1"/>
  <c r="U3347" i="1"/>
  <c r="U3339" i="1"/>
  <c r="U3331" i="1"/>
  <c r="U3323" i="1"/>
  <c r="U3315" i="1"/>
  <c r="U3307" i="1"/>
  <c r="U3299" i="1"/>
  <c r="U3291" i="1"/>
  <c r="U3283" i="1"/>
  <c r="U3275" i="1"/>
  <c r="U3267" i="1"/>
  <c r="U3259" i="1"/>
  <c r="U3251" i="1"/>
  <c r="U3243" i="1"/>
  <c r="U3235" i="1"/>
  <c r="U3227" i="1"/>
  <c r="U3219" i="1"/>
  <c r="U3211" i="1"/>
  <c r="U3203" i="1"/>
  <c r="U3195" i="1"/>
  <c r="U3187" i="1"/>
  <c r="U3179" i="1"/>
  <c r="U3171" i="1"/>
  <c r="U3163" i="1"/>
  <c r="U3155" i="1"/>
  <c r="U3147" i="1"/>
  <c r="U3139" i="1"/>
  <c r="U3131" i="1"/>
  <c r="U3123" i="1"/>
  <c r="U3115" i="1"/>
  <c r="U3107" i="1"/>
  <c r="U3099" i="1"/>
  <c r="U3091" i="1"/>
  <c r="U3083" i="1"/>
  <c r="U3075" i="1"/>
  <c r="U3067" i="1"/>
  <c r="U3059" i="1"/>
  <c r="U3051" i="1"/>
  <c r="U3043" i="1"/>
  <c r="U3035" i="1"/>
  <c r="U3027" i="1"/>
  <c r="U3019" i="1"/>
  <c r="U3011" i="1"/>
  <c r="U3003" i="1"/>
  <c r="U2995" i="1"/>
  <c r="U2987" i="1"/>
  <c r="U2979" i="1"/>
  <c r="U2971" i="1"/>
  <c r="U2963" i="1"/>
  <c r="U2955" i="1"/>
  <c r="U2947" i="1"/>
  <c r="U2939" i="1"/>
  <c r="U2931" i="1"/>
  <c r="U2923" i="1"/>
  <c r="U2915" i="1"/>
  <c r="U2907" i="1"/>
  <c r="U2899" i="1"/>
  <c r="U2891" i="1"/>
  <c r="U2883" i="1"/>
  <c r="U2875" i="1"/>
  <c r="U2867" i="1"/>
  <c r="U2859" i="1"/>
  <c r="U2851" i="1"/>
  <c r="U2843" i="1"/>
  <c r="U2835" i="1"/>
  <c r="U2827" i="1"/>
  <c r="U2819" i="1"/>
  <c r="U2811" i="1"/>
  <c r="U2803" i="1"/>
  <c r="U2795" i="1"/>
  <c r="U2787" i="1"/>
  <c r="U2779" i="1"/>
  <c r="U2771" i="1"/>
  <c r="U2763" i="1"/>
  <c r="U2755" i="1"/>
  <c r="U2747" i="1"/>
  <c r="U2739" i="1"/>
  <c r="U2731" i="1"/>
  <c r="U2723" i="1"/>
  <c r="U2715" i="1"/>
  <c r="U2707" i="1"/>
  <c r="U2699" i="1"/>
  <c r="U2691" i="1"/>
  <c r="U2683" i="1"/>
  <c r="U2675" i="1"/>
  <c r="U2667" i="1"/>
  <c r="U2659" i="1"/>
  <c r="U2651" i="1"/>
  <c r="U2643" i="1"/>
  <c r="U2635" i="1"/>
  <c r="U2627" i="1"/>
  <c r="U2619" i="1"/>
  <c r="U2611" i="1"/>
  <c r="U2603" i="1"/>
  <c r="U2595" i="1"/>
  <c r="U2587" i="1"/>
  <c r="U2579" i="1"/>
  <c r="U2571" i="1"/>
  <c r="U2563" i="1"/>
  <c r="U2555" i="1"/>
  <c r="U2547" i="1"/>
  <c r="U2539" i="1"/>
  <c r="U2531" i="1"/>
  <c r="U2523" i="1"/>
  <c r="U2515" i="1"/>
  <c r="U2507" i="1"/>
  <c r="U2499" i="1"/>
  <c r="U2491" i="1"/>
  <c r="U2483" i="1"/>
  <c r="U2475" i="1"/>
  <c r="U2467" i="1"/>
  <c r="U2459" i="1"/>
  <c r="U2451" i="1"/>
  <c r="U2443" i="1"/>
  <c r="U2435" i="1"/>
  <c r="U2427" i="1"/>
  <c r="U2419" i="1"/>
  <c r="U2411" i="1"/>
  <c r="U2403" i="1"/>
  <c r="U2395" i="1"/>
  <c r="U2387" i="1"/>
  <c r="U2379" i="1"/>
  <c r="U2371" i="1"/>
  <c r="U2363" i="1"/>
  <c r="U2355" i="1"/>
  <c r="U2347" i="1"/>
  <c r="U2339" i="1"/>
  <c r="U2331" i="1"/>
  <c r="U2323" i="1"/>
  <c r="U2315" i="1"/>
  <c r="U2307" i="1"/>
  <c r="U2299" i="1"/>
  <c r="U2291" i="1"/>
  <c r="U2283" i="1"/>
  <c r="U2275" i="1"/>
  <c r="U2267" i="1"/>
  <c r="U2259" i="1"/>
  <c r="U2251" i="1"/>
  <c r="U2243" i="1"/>
  <c r="U2235" i="1"/>
  <c r="U2227" i="1"/>
  <c r="U2219" i="1"/>
  <c r="U2211" i="1"/>
  <c r="U2203" i="1"/>
  <c r="U2195" i="1"/>
  <c r="U2187" i="1"/>
  <c r="U2179" i="1"/>
  <c r="U2171" i="1"/>
  <c r="U2163" i="1"/>
  <c r="U2155" i="1"/>
  <c r="U2147" i="1"/>
  <c r="U2139" i="1"/>
  <c r="U2131" i="1"/>
  <c r="U2123" i="1"/>
  <c r="U2115" i="1"/>
  <c r="U2107" i="1"/>
  <c r="U2099" i="1"/>
  <c r="U2091" i="1"/>
  <c r="U2083" i="1"/>
  <c r="U2075" i="1"/>
  <c r="U2067" i="1"/>
  <c r="U2059" i="1"/>
  <c r="U2051" i="1"/>
  <c r="U2043" i="1"/>
  <c r="U2035" i="1"/>
  <c r="U2018" i="1"/>
  <c r="U2010" i="1"/>
  <c r="U2002" i="1"/>
  <c r="U1994" i="1"/>
  <c r="U1986" i="1"/>
  <c r="U1978" i="1"/>
  <c r="U1970" i="1"/>
  <c r="U1962" i="1"/>
  <c r="U1954" i="1"/>
  <c r="U1946" i="1"/>
  <c r="U1938" i="1"/>
  <c r="U1930" i="1"/>
  <c r="U1922" i="1"/>
  <c r="U1914" i="1"/>
  <c r="U1906" i="1"/>
  <c r="U1898" i="1"/>
  <c r="U1890" i="1"/>
  <c r="U1882" i="1"/>
  <c r="U1874" i="1"/>
  <c r="U1866" i="1"/>
  <c r="U1858" i="1"/>
  <c r="U1850" i="1"/>
  <c r="U1842" i="1"/>
  <c r="U1834" i="1"/>
  <c r="U1826" i="1"/>
  <c r="U1818" i="1"/>
  <c r="U1810" i="1"/>
  <c r="U1802" i="1"/>
  <c r="U1794" i="1"/>
  <c r="U1786" i="1"/>
  <c r="U1778" i="1"/>
  <c r="U1770" i="1"/>
  <c r="U1762" i="1"/>
  <c r="U1754" i="1"/>
  <c r="U1746" i="1"/>
  <c r="U1738" i="1"/>
  <c r="U1730" i="1"/>
  <c r="U1722" i="1"/>
  <c r="U1714" i="1"/>
  <c r="U1706" i="1"/>
  <c r="U1698" i="1"/>
  <c r="U1690" i="1"/>
  <c r="U1682" i="1"/>
  <c r="U1674" i="1"/>
  <c r="U1666" i="1"/>
  <c r="U1658" i="1"/>
  <c r="U1650" i="1"/>
  <c r="U1642" i="1"/>
  <c r="U1634" i="1"/>
  <c r="U1626" i="1"/>
  <c r="U1618" i="1"/>
  <c r="U1610" i="1"/>
  <c r="U1602" i="1"/>
  <c r="U1594" i="1"/>
  <c r="U1586" i="1"/>
  <c r="U1578" i="1"/>
  <c r="U1570" i="1"/>
  <c r="U1562" i="1"/>
  <c r="U1554" i="1"/>
  <c r="U1546" i="1"/>
  <c r="U1538" i="1"/>
  <c r="U1530" i="1"/>
  <c r="U1522" i="1"/>
  <c r="U1514" i="1"/>
  <c r="U1506" i="1"/>
  <c r="U1498" i="1"/>
  <c r="U1490" i="1"/>
  <c r="U1482" i="1"/>
  <c r="U1474" i="1"/>
  <c r="U1466" i="1"/>
  <c r="U1458" i="1"/>
  <c r="U1450" i="1"/>
  <c r="U1442" i="1"/>
  <c r="U1434" i="1"/>
  <c r="U1426" i="1"/>
  <c r="U1418" i="1"/>
  <c r="U1410" i="1"/>
  <c r="U1402" i="1"/>
  <c r="U1394" i="1"/>
  <c r="U1386" i="1"/>
  <c r="U1378" i="1"/>
  <c r="U1370" i="1"/>
  <c r="U1362" i="1"/>
  <c r="U1354" i="1"/>
  <c r="U1346" i="1"/>
  <c r="U1338" i="1"/>
  <c r="U1330" i="1"/>
  <c r="U1322" i="1"/>
  <c r="U1314" i="1"/>
  <c r="U1306" i="1"/>
  <c r="U1298" i="1"/>
  <c r="U1290" i="1"/>
  <c r="U1282" i="1"/>
  <c r="U1274" i="1"/>
  <c r="U1266" i="1"/>
  <c r="U1258" i="1"/>
  <c r="U1250" i="1"/>
  <c r="U1242" i="1"/>
  <c r="U1234" i="1"/>
  <c r="U1226" i="1"/>
  <c r="U1218" i="1"/>
  <c r="U1210" i="1"/>
  <c r="U1202" i="1"/>
  <c r="U1194" i="1"/>
  <c r="U1186" i="1"/>
  <c r="U1178" i="1"/>
  <c r="U1170" i="1"/>
  <c r="U1162" i="1"/>
  <c r="U1154" i="1"/>
  <c r="U1146" i="1"/>
  <c r="U1138" i="1"/>
  <c r="U1130" i="1"/>
  <c r="U1122" i="1"/>
  <c r="U1114" i="1"/>
  <c r="U1106" i="1"/>
  <c r="U1098" i="1"/>
  <c r="U1090" i="1"/>
  <c r="U1082" i="1"/>
  <c r="U1074" i="1"/>
  <c r="U1066" i="1"/>
  <c r="U1058" i="1"/>
  <c r="U1050" i="1"/>
  <c r="U1042" i="1"/>
  <c r="U1034" i="1"/>
  <c r="U1026" i="1"/>
  <c r="U1018" i="1"/>
  <c r="U1010" i="1"/>
  <c r="U1002" i="1"/>
  <c r="U994" i="1"/>
  <c r="U986" i="1"/>
  <c r="U978" i="1"/>
  <c r="U970" i="1"/>
  <c r="U962" i="1"/>
  <c r="U954" i="1"/>
  <c r="U946" i="1"/>
  <c r="U938" i="1"/>
  <c r="U930" i="1"/>
  <c r="U922" i="1"/>
  <c r="U914" i="1"/>
  <c r="U906" i="1"/>
  <c r="U898" i="1"/>
  <c r="U890" i="1"/>
  <c r="U882" i="1"/>
  <c r="U874" i="1"/>
  <c r="U866" i="1"/>
  <c r="U858" i="1"/>
  <c r="U850" i="1"/>
  <c r="U842" i="1"/>
  <c r="U834" i="1"/>
  <c r="U826" i="1"/>
  <c r="U818" i="1"/>
  <c r="U810" i="1"/>
  <c r="U802" i="1"/>
  <c r="U794" i="1"/>
  <c r="U786" i="1"/>
  <c r="U778" i="1"/>
  <c r="U770" i="1"/>
  <c r="U762" i="1"/>
  <c r="U754" i="1"/>
  <c r="U746" i="1"/>
  <c r="U738" i="1"/>
  <c r="U730" i="1"/>
  <c r="U722" i="1"/>
  <c r="U714" i="1"/>
  <c r="U706" i="1"/>
  <c r="U698" i="1"/>
  <c r="U690" i="1"/>
  <c r="U2041" i="1"/>
  <c r="U2033" i="1"/>
  <c r="U2025" i="1"/>
  <c r="U2017" i="1"/>
  <c r="U2009" i="1"/>
  <c r="U2001" i="1"/>
  <c r="U1993" i="1"/>
  <c r="U1985" i="1"/>
  <c r="U1977" i="1"/>
  <c r="U1969" i="1"/>
  <c r="U1961" i="1"/>
  <c r="U1953" i="1"/>
  <c r="U1945" i="1"/>
  <c r="U1937" i="1"/>
  <c r="U1929" i="1"/>
  <c r="U1921" i="1"/>
  <c r="U1913" i="1"/>
  <c r="U1905" i="1"/>
  <c r="U1897" i="1"/>
  <c r="U1889" i="1"/>
  <c r="U1881" i="1"/>
  <c r="U1873" i="1"/>
  <c r="U1865" i="1"/>
  <c r="U1857" i="1"/>
  <c r="U1849" i="1"/>
  <c r="U1841" i="1"/>
  <c r="U1833" i="1"/>
  <c r="U1825" i="1"/>
  <c r="U1817" i="1"/>
  <c r="U1809" i="1"/>
  <c r="U1801" i="1"/>
  <c r="U1793" i="1"/>
  <c r="U1785" i="1"/>
  <c r="U1777" i="1"/>
  <c r="U1769" i="1"/>
  <c r="U1761" i="1"/>
  <c r="U1753" i="1"/>
  <c r="U1745" i="1"/>
  <c r="U1737" i="1"/>
  <c r="U1729" i="1"/>
  <c r="U1721" i="1"/>
  <c r="U1713" i="1"/>
  <c r="U1705" i="1"/>
  <c r="U1697" i="1"/>
  <c r="U1689" i="1"/>
  <c r="U1681" i="1"/>
  <c r="U1673" i="1"/>
  <c r="U1665" i="1"/>
  <c r="U1657" i="1"/>
  <c r="U1649" i="1"/>
  <c r="U1641" i="1"/>
  <c r="U1633" i="1"/>
  <c r="U1625" i="1"/>
  <c r="U1617" i="1"/>
  <c r="U1609" i="1"/>
  <c r="U1601" i="1"/>
  <c r="U1593" i="1"/>
  <c r="U1585" i="1"/>
  <c r="U1577" i="1"/>
  <c r="U1569" i="1"/>
  <c r="U1561" i="1"/>
  <c r="U1553" i="1"/>
  <c r="U1545" i="1"/>
  <c r="U1537" i="1"/>
  <c r="U1529" i="1"/>
  <c r="U1521" i="1"/>
  <c r="U1513" i="1"/>
  <c r="U1505" i="1"/>
  <c r="U1497" i="1"/>
  <c r="U1489" i="1"/>
  <c r="U1481" i="1"/>
  <c r="U1473" i="1"/>
  <c r="U1465" i="1"/>
  <c r="U1457" i="1"/>
  <c r="U1449" i="1"/>
  <c r="U1441" i="1"/>
  <c r="U1433" i="1"/>
  <c r="U1425" i="1"/>
  <c r="U1417" i="1"/>
  <c r="U1409" i="1"/>
  <c r="U1401" i="1"/>
  <c r="U1393" i="1"/>
  <c r="U1385" i="1"/>
  <c r="U1377" i="1"/>
  <c r="U1369" i="1"/>
  <c r="U1361" i="1"/>
  <c r="U1353" i="1"/>
  <c r="U1345" i="1"/>
  <c r="U1337" i="1"/>
  <c r="U1329" i="1"/>
  <c r="U1321" i="1"/>
  <c r="U1313" i="1"/>
  <c r="U1305" i="1"/>
  <c r="U1297" i="1"/>
  <c r="U1289" i="1"/>
  <c r="U1281" i="1"/>
  <c r="U1273" i="1"/>
  <c r="U1265" i="1"/>
  <c r="U1257" i="1"/>
  <c r="U1249" i="1"/>
  <c r="U1241" i="1"/>
  <c r="U1233" i="1"/>
  <c r="U1225" i="1"/>
  <c r="U1217" i="1"/>
  <c r="U1209" i="1"/>
  <c r="U1201" i="1"/>
  <c r="U1193" i="1"/>
  <c r="U1185" i="1"/>
  <c r="U1177" i="1"/>
  <c r="U1169" i="1"/>
  <c r="U1161" i="1"/>
  <c r="U1153" i="1"/>
  <c r="U1145" i="1"/>
  <c r="U1137" i="1"/>
  <c r="U1129" i="1"/>
  <c r="U1121" i="1"/>
  <c r="U1113" i="1"/>
  <c r="U1105" i="1"/>
  <c r="U1097" i="1"/>
  <c r="U1089" i="1"/>
  <c r="U1081" i="1"/>
  <c r="U1073" i="1"/>
  <c r="U1065" i="1"/>
  <c r="U1057" i="1"/>
  <c r="U1049" i="1"/>
  <c r="U1041" i="1"/>
  <c r="U1033" i="1"/>
  <c r="U1025" i="1"/>
  <c r="U1017" i="1"/>
  <c r="U1009" i="1"/>
  <c r="U1001" i="1"/>
  <c r="U993" i="1"/>
  <c r="U985" i="1"/>
  <c r="U977" i="1"/>
  <c r="U969" i="1"/>
  <c r="U961" i="1"/>
  <c r="U953" i="1"/>
  <c r="U945" i="1"/>
  <c r="U937" i="1"/>
  <c r="U929" i="1"/>
  <c r="U921" i="1"/>
  <c r="U913" i="1"/>
  <c r="U905" i="1"/>
  <c r="U897" i="1"/>
  <c r="U889" i="1"/>
  <c r="U881" i="1"/>
  <c r="U873" i="1"/>
  <c r="U865" i="1"/>
  <c r="U857" i="1"/>
  <c r="U849" i="1"/>
  <c r="U841" i="1"/>
  <c r="U833" i="1"/>
  <c r="U825" i="1"/>
  <c r="U817" i="1"/>
  <c r="U809" i="1"/>
  <c r="U801" i="1"/>
  <c r="U793" i="1"/>
  <c r="U785" i="1"/>
  <c r="U777" i="1"/>
  <c r="U769" i="1"/>
  <c r="U761" i="1"/>
  <c r="U753" i="1"/>
  <c r="U745" i="1"/>
  <c r="U737" i="1"/>
  <c r="U729" i="1"/>
  <c r="U721" i="1"/>
  <c r="U713" i="1"/>
  <c r="U705" i="1"/>
  <c r="U697" i="1"/>
  <c r="U689" i="1"/>
  <c r="U2048" i="1"/>
  <c r="U2040" i="1"/>
  <c r="U2032" i="1"/>
  <c r="U2024" i="1"/>
  <c r="U2016" i="1"/>
  <c r="U2008" i="1"/>
  <c r="U2000" i="1"/>
  <c r="U1992" i="1"/>
  <c r="U1984" i="1"/>
  <c r="U1976" i="1"/>
  <c r="U1968" i="1"/>
  <c r="U1960" i="1"/>
  <c r="U1952" i="1"/>
  <c r="U1944" i="1"/>
  <c r="U1936" i="1"/>
  <c r="U1928" i="1"/>
  <c r="U1920" i="1"/>
  <c r="U1912" i="1"/>
  <c r="U1904" i="1"/>
  <c r="U1896" i="1"/>
  <c r="U1888" i="1"/>
  <c r="U1880" i="1"/>
  <c r="U1872" i="1"/>
  <c r="U1864" i="1"/>
  <c r="U1856" i="1"/>
  <c r="U1848" i="1"/>
  <c r="U1840" i="1"/>
  <c r="U1832" i="1"/>
  <c r="U1824" i="1"/>
  <c r="U1816" i="1"/>
  <c r="U1808" i="1"/>
  <c r="U1800" i="1"/>
  <c r="U1792" i="1"/>
  <c r="U1784" i="1"/>
  <c r="U1776" i="1"/>
  <c r="U1768" i="1"/>
  <c r="U1760" i="1"/>
  <c r="U1752" i="1"/>
  <c r="U1744" i="1"/>
  <c r="U1736" i="1"/>
  <c r="U1728" i="1"/>
  <c r="U1720" i="1"/>
  <c r="U1712" i="1"/>
  <c r="U1704" i="1"/>
  <c r="U1696" i="1"/>
  <c r="U1688" i="1"/>
  <c r="U1680" i="1"/>
  <c r="U1672" i="1"/>
  <c r="U1664" i="1"/>
  <c r="U1656" i="1"/>
  <c r="U1648" i="1"/>
  <c r="U1640" i="1"/>
  <c r="U1632" i="1"/>
  <c r="U1624" i="1"/>
  <c r="U1616" i="1"/>
  <c r="U1608" i="1"/>
  <c r="U1600" i="1"/>
  <c r="U1592" i="1"/>
  <c r="U1584" i="1"/>
  <c r="U1576" i="1"/>
  <c r="U1568" i="1"/>
  <c r="U1560" i="1"/>
  <c r="U1552" i="1"/>
  <c r="U1544" i="1"/>
  <c r="U1536" i="1"/>
  <c r="U1528" i="1"/>
  <c r="U1520" i="1"/>
  <c r="U1512" i="1"/>
  <c r="U1504" i="1"/>
  <c r="U1496" i="1"/>
  <c r="U1488" i="1"/>
  <c r="U1480" i="1"/>
  <c r="U1472" i="1"/>
  <c r="U1464" i="1"/>
  <c r="U1456" i="1"/>
  <c r="U1448" i="1"/>
  <c r="U1440" i="1"/>
  <c r="U1432" i="1"/>
  <c r="U1424" i="1"/>
  <c r="U1416" i="1"/>
  <c r="U1408" i="1"/>
  <c r="U1400" i="1"/>
  <c r="U1392" i="1"/>
  <c r="U1384" i="1"/>
  <c r="U1376" i="1"/>
  <c r="U1368" i="1"/>
  <c r="U1360" i="1"/>
  <c r="U1352" i="1"/>
  <c r="U1344" i="1"/>
  <c r="U1336" i="1"/>
  <c r="U1328" i="1"/>
  <c r="U1320" i="1"/>
  <c r="U1312" i="1"/>
  <c r="U1304" i="1"/>
  <c r="U1296" i="1"/>
  <c r="U1288" i="1"/>
  <c r="U1280" i="1"/>
  <c r="U1272" i="1"/>
  <c r="U1264" i="1"/>
  <c r="U1256" i="1"/>
  <c r="U1248" i="1"/>
  <c r="U1240" i="1"/>
  <c r="U1232" i="1"/>
  <c r="U1224" i="1"/>
  <c r="U1216" i="1"/>
  <c r="U1208" i="1"/>
  <c r="U1200" i="1"/>
  <c r="U1192" i="1"/>
  <c r="U1184" i="1"/>
  <c r="U1176" i="1"/>
  <c r="U1168" i="1"/>
  <c r="U1160" i="1"/>
  <c r="U1152" i="1"/>
  <c r="U1144" i="1"/>
  <c r="U1136" i="1"/>
  <c r="U1128" i="1"/>
  <c r="U1120" i="1"/>
  <c r="U1112" i="1"/>
  <c r="U1104" i="1"/>
  <c r="U1096" i="1"/>
  <c r="U1088" i="1"/>
  <c r="U1080" i="1"/>
  <c r="U1072" i="1"/>
  <c r="U1064" i="1"/>
  <c r="U1056" i="1"/>
  <c r="U1048" i="1"/>
  <c r="U1040" i="1"/>
  <c r="U1032" i="1"/>
  <c r="U1024" i="1"/>
  <c r="U1016" i="1"/>
  <c r="U1008" i="1"/>
  <c r="U1000" i="1"/>
  <c r="U992" i="1"/>
  <c r="U984" i="1"/>
  <c r="U976" i="1"/>
  <c r="U968" i="1"/>
  <c r="U960" i="1"/>
  <c r="U952" i="1"/>
  <c r="U944" i="1"/>
  <c r="U936" i="1"/>
  <c r="U928" i="1"/>
  <c r="U920" i="1"/>
  <c r="U912" i="1"/>
  <c r="U904" i="1"/>
  <c r="U896" i="1"/>
  <c r="U888" i="1"/>
  <c r="U880" i="1"/>
  <c r="U872" i="1"/>
  <c r="U864" i="1"/>
  <c r="U856" i="1"/>
  <c r="U848" i="1"/>
  <c r="U840" i="1"/>
  <c r="U832" i="1"/>
  <c r="U824" i="1"/>
  <c r="U816" i="1"/>
  <c r="U808" i="1"/>
  <c r="U800" i="1"/>
  <c r="U792" i="1"/>
  <c r="U784" i="1"/>
  <c r="U776" i="1"/>
  <c r="U768" i="1"/>
  <c r="U2063" i="1"/>
  <c r="U2055" i="1"/>
  <c r="U2047" i="1"/>
  <c r="U2039" i="1"/>
  <c r="U2031" i="1"/>
  <c r="U2023" i="1"/>
  <c r="U2015" i="1"/>
  <c r="U2007" i="1"/>
  <c r="U1999" i="1"/>
  <c r="U1991" i="1"/>
  <c r="U1983" i="1"/>
  <c r="U1975" i="1"/>
  <c r="U1967" i="1"/>
  <c r="U1959" i="1"/>
  <c r="U1951" i="1"/>
  <c r="U1943" i="1"/>
  <c r="U1935" i="1"/>
  <c r="U1927" i="1"/>
  <c r="U1919" i="1"/>
  <c r="U1911" i="1"/>
  <c r="U1903" i="1"/>
  <c r="U1895" i="1"/>
  <c r="U1887" i="1"/>
  <c r="U1879" i="1"/>
  <c r="U1871" i="1"/>
  <c r="U1863" i="1"/>
  <c r="U1855" i="1"/>
  <c r="U1847" i="1"/>
  <c r="U1839" i="1"/>
  <c r="U1831" i="1"/>
  <c r="U1823" i="1"/>
  <c r="U1815" i="1"/>
  <c r="U1807" i="1"/>
  <c r="U1799" i="1"/>
  <c r="U1791" i="1"/>
  <c r="U1783" i="1"/>
  <c r="U1775" i="1"/>
  <c r="U1767" i="1"/>
  <c r="U1759" i="1"/>
  <c r="U1751" i="1"/>
  <c r="U1743" i="1"/>
  <c r="U1735" i="1"/>
  <c r="U1727" i="1"/>
  <c r="U1719" i="1"/>
  <c r="U1711" i="1"/>
  <c r="U1703" i="1"/>
  <c r="U1695" i="1"/>
  <c r="U1687" i="1"/>
  <c r="U1679" i="1"/>
  <c r="U1671" i="1"/>
  <c r="U1663" i="1"/>
  <c r="U1655" i="1"/>
  <c r="U1647" i="1"/>
  <c r="U1639" i="1"/>
  <c r="U1631" i="1"/>
  <c r="U1623" i="1"/>
  <c r="U1615" i="1"/>
  <c r="U1607" i="1"/>
  <c r="U1599" i="1"/>
  <c r="U1591" i="1"/>
  <c r="U1583" i="1"/>
  <c r="U1575" i="1"/>
  <c r="U1567" i="1"/>
  <c r="U1559" i="1"/>
  <c r="U1551" i="1"/>
  <c r="U1543" i="1"/>
  <c r="U1535" i="1"/>
  <c r="U1527" i="1"/>
  <c r="U1519" i="1"/>
  <c r="U1511" i="1"/>
  <c r="U1503" i="1"/>
  <c r="U1495" i="1"/>
  <c r="U1487" i="1"/>
  <c r="U1479" i="1"/>
  <c r="U1471" i="1"/>
  <c r="U1463" i="1"/>
  <c r="U1455" i="1"/>
  <c r="U1447" i="1"/>
  <c r="U1439" i="1"/>
  <c r="U1431" i="1"/>
  <c r="U1423" i="1"/>
  <c r="U1415" i="1"/>
  <c r="U1407" i="1"/>
  <c r="U1399" i="1"/>
  <c r="U1391" i="1"/>
  <c r="U1383" i="1"/>
  <c r="U1375" i="1"/>
  <c r="U1367" i="1"/>
  <c r="U1359" i="1"/>
  <c r="U1351" i="1"/>
  <c r="U1343" i="1"/>
  <c r="U1335" i="1"/>
  <c r="U1327" i="1"/>
  <c r="U1319" i="1"/>
  <c r="U1311" i="1"/>
  <c r="U1303" i="1"/>
  <c r="U1295" i="1"/>
  <c r="U1287" i="1"/>
  <c r="U1279" i="1"/>
  <c r="U1271" i="1"/>
  <c r="U1263" i="1"/>
  <c r="U1255" i="1"/>
  <c r="U1247" i="1"/>
  <c r="U1239" i="1"/>
  <c r="U1231" i="1"/>
  <c r="U1223" i="1"/>
  <c r="U1215" i="1"/>
  <c r="U1207" i="1"/>
  <c r="U1199" i="1"/>
  <c r="U1191" i="1"/>
  <c r="U1183" i="1"/>
  <c r="U1175" i="1"/>
  <c r="U1167" i="1"/>
  <c r="U1159" i="1"/>
  <c r="U1151" i="1"/>
  <c r="U1143" i="1"/>
  <c r="U1135" i="1"/>
  <c r="U1127" i="1"/>
  <c r="U1119" i="1"/>
  <c r="U1111" i="1"/>
  <c r="U1103" i="1"/>
  <c r="U1095" i="1"/>
  <c r="U1087" i="1"/>
  <c r="U1079" i="1"/>
  <c r="U1071" i="1"/>
  <c r="U1063" i="1"/>
  <c r="U1055" i="1"/>
  <c r="U1047" i="1"/>
  <c r="U1039" i="1"/>
  <c r="U1031" i="1"/>
  <c r="U1023" i="1"/>
  <c r="U1015" i="1"/>
  <c r="U1007" i="1"/>
  <c r="U999" i="1"/>
  <c r="U991" i="1"/>
  <c r="U983" i="1"/>
  <c r="U975" i="1"/>
  <c r="U967" i="1"/>
  <c r="U959" i="1"/>
  <c r="U951" i="1"/>
  <c r="U943" i="1"/>
  <c r="U935" i="1"/>
  <c r="U927" i="1"/>
  <c r="U919" i="1"/>
  <c r="U911" i="1"/>
  <c r="U903" i="1"/>
  <c r="U895" i="1"/>
  <c r="U887" i="1"/>
  <c r="U879" i="1"/>
  <c r="U871" i="1"/>
  <c r="U863" i="1"/>
  <c r="U855" i="1"/>
  <c r="U847" i="1"/>
  <c r="U839" i="1"/>
  <c r="U831" i="1"/>
  <c r="U823" i="1"/>
  <c r="U815" i="1"/>
  <c r="U807" i="1"/>
  <c r="U799" i="1"/>
  <c r="U791" i="1"/>
  <c r="U783" i="1"/>
  <c r="U775" i="1"/>
  <c r="U767" i="1"/>
  <c r="U759" i="1"/>
  <c r="U751" i="1"/>
  <c r="U743" i="1"/>
  <c r="U735" i="1"/>
  <c r="U727" i="1"/>
  <c r="U2046" i="1"/>
  <c r="U2038" i="1"/>
  <c r="U2030" i="1"/>
  <c r="U2022" i="1"/>
  <c r="U2014" i="1"/>
  <c r="U2006" i="1"/>
  <c r="U1998" i="1"/>
  <c r="U1990" i="1"/>
  <c r="U1982" i="1"/>
  <c r="U1974" i="1"/>
  <c r="U1966" i="1"/>
  <c r="U1958" i="1"/>
  <c r="U1950" i="1"/>
  <c r="U1942" i="1"/>
  <c r="U1934" i="1"/>
  <c r="U1926" i="1"/>
  <c r="U1918" i="1"/>
  <c r="U1910" i="1"/>
  <c r="U1902" i="1"/>
  <c r="U1894" i="1"/>
  <c r="U1886" i="1"/>
  <c r="U1878" i="1"/>
  <c r="U1870" i="1"/>
  <c r="U1862" i="1"/>
  <c r="U1854" i="1"/>
  <c r="U1846" i="1"/>
  <c r="U1838" i="1"/>
  <c r="U1830" i="1"/>
  <c r="U1822" i="1"/>
  <c r="U1814" i="1"/>
  <c r="U1806" i="1"/>
  <c r="U1798" i="1"/>
  <c r="U1790" i="1"/>
  <c r="U1782" i="1"/>
  <c r="U1774" i="1"/>
  <c r="U1766" i="1"/>
  <c r="U1758" i="1"/>
  <c r="U1750" i="1"/>
  <c r="U1742" i="1"/>
  <c r="U1734" i="1"/>
  <c r="U1726" i="1"/>
  <c r="U1718" i="1"/>
  <c r="U1710" i="1"/>
  <c r="U1702" i="1"/>
  <c r="U1694" i="1"/>
  <c r="U1686" i="1"/>
  <c r="U1678" i="1"/>
  <c r="U1670" i="1"/>
  <c r="U1662" i="1"/>
  <c r="U1654" i="1"/>
  <c r="U1646" i="1"/>
  <c r="U1638" i="1"/>
  <c r="U1630" i="1"/>
  <c r="U1622" i="1"/>
  <c r="U1614" i="1"/>
  <c r="U1606" i="1"/>
  <c r="U1598" i="1"/>
  <c r="U1590" i="1"/>
  <c r="U1582" i="1"/>
  <c r="U1574" i="1"/>
  <c r="U1566" i="1"/>
  <c r="U1558" i="1"/>
  <c r="U1550" i="1"/>
  <c r="U1542" i="1"/>
  <c r="U1534" i="1"/>
  <c r="U1526" i="1"/>
  <c r="U1518" i="1"/>
  <c r="U1510" i="1"/>
  <c r="U1502" i="1"/>
  <c r="U1494" i="1"/>
  <c r="U1486" i="1"/>
  <c r="U1478" i="1"/>
  <c r="U1470" i="1"/>
  <c r="U1462" i="1"/>
  <c r="U1454" i="1"/>
  <c r="U1446" i="1"/>
  <c r="U1438" i="1"/>
  <c r="U1430" i="1"/>
  <c r="U1422" i="1"/>
  <c r="U1414" i="1"/>
  <c r="U1406" i="1"/>
  <c r="U1398" i="1"/>
  <c r="U1390" i="1"/>
  <c r="U1382" i="1"/>
  <c r="U1374" i="1"/>
  <c r="U1366" i="1"/>
  <c r="U1358" i="1"/>
  <c r="U1350" i="1"/>
  <c r="U1342" i="1"/>
  <c r="U1334" i="1"/>
  <c r="U1326" i="1"/>
  <c r="U1318" i="1"/>
  <c r="U1310" i="1"/>
  <c r="U1302" i="1"/>
  <c r="U1294" i="1"/>
  <c r="U1286" i="1"/>
  <c r="U1278" i="1"/>
  <c r="U1270" i="1"/>
  <c r="U1262" i="1"/>
  <c r="U1254" i="1"/>
  <c r="U1246" i="1"/>
  <c r="U1238" i="1"/>
  <c r="U1230" i="1"/>
  <c r="U1222" i="1"/>
  <c r="U1214" i="1"/>
  <c r="U1206" i="1"/>
  <c r="U1198" i="1"/>
  <c r="U1190" i="1"/>
  <c r="U1182" i="1"/>
  <c r="U1174" i="1"/>
  <c r="U1166" i="1"/>
  <c r="U1158" i="1"/>
  <c r="U1150" i="1"/>
  <c r="U1142" i="1"/>
  <c r="U1134" i="1"/>
  <c r="U1126" i="1"/>
  <c r="U1118" i="1"/>
  <c r="U1110" i="1"/>
  <c r="U1102" i="1"/>
  <c r="U1094" i="1"/>
  <c r="U1086" i="1"/>
  <c r="U1078" i="1"/>
  <c r="U1070" i="1"/>
  <c r="U1062" i="1"/>
  <c r="U1054" i="1"/>
  <c r="U1046" i="1"/>
  <c r="U1038" i="1"/>
  <c r="U1030" i="1"/>
  <c r="U1022" i="1"/>
  <c r="U1014" i="1"/>
  <c r="U1006" i="1"/>
  <c r="U998" i="1"/>
  <c r="U990" i="1"/>
  <c r="U982" i="1"/>
  <c r="U974" i="1"/>
  <c r="U966" i="1"/>
  <c r="U958" i="1"/>
  <c r="U950" i="1"/>
  <c r="U942" i="1"/>
  <c r="U934" i="1"/>
  <c r="U926" i="1"/>
  <c r="U918" i="1"/>
  <c r="U910" i="1"/>
  <c r="U902" i="1"/>
  <c r="U894" i="1"/>
  <c r="U886" i="1"/>
  <c r="U878" i="1"/>
  <c r="U870" i="1"/>
  <c r="U862" i="1"/>
  <c r="U854" i="1"/>
  <c r="U846" i="1"/>
  <c r="U838" i="1"/>
  <c r="U830" i="1"/>
  <c r="U822" i="1"/>
  <c r="U814" i="1"/>
  <c r="U806" i="1"/>
  <c r="U798" i="1"/>
  <c r="U790" i="1"/>
  <c r="U782" i="1"/>
  <c r="U774" i="1"/>
  <c r="U766" i="1"/>
  <c r="U758" i="1"/>
  <c r="U750" i="1"/>
  <c r="U742" i="1"/>
  <c r="U734" i="1"/>
  <c r="U726" i="1"/>
  <c r="U2061" i="1"/>
  <c r="U2053" i="1"/>
  <c r="U2045" i="1"/>
  <c r="U2037" i="1"/>
  <c r="U2029" i="1"/>
  <c r="U2021" i="1"/>
  <c r="U2013" i="1"/>
  <c r="U2005" i="1"/>
  <c r="U1997" i="1"/>
  <c r="U1989" i="1"/>
  <c r="U1981" i="1"/>
  <c r="U1973" i="1"/>
  <c r="U1965" i="1"/>
  <c r="U1957" i="1"/>
  <c r="U1949" i="1"/>
  <c r="U1941" i="1"/>
  <c r="U1933" i="1"/>
  <c r="U1925" i="1"/>
  <c r="U1917" i="1"/>
  <c r="U1909" i="1"/>
  <c r="U1901" i="1"/>
  <c r="U1893" i="1"/>
  <c r="U1885" i="1"/>
  <c r="U1877" i="1"/>
  <c r="U1869" i="1"/>
  <c r="U1861" i="1"/>
  <c r="U1853" i="1"/>
  <c r="U1845" i="1"/>
  <c r="U1837" i="1"/>
  <c r="U1829" i="1"/>
  <c r="U1821" i="1"/>
  <c r="U1813" i="1"/>
  <c r="U1805" i="1"/>
  <c r="U1797" i="1"/>
  <c r="U1789" i="1"/>
  <c r="U1781" i="1"/>
  <c r="U1773" i="1"/>
  <c r="U1765" i="1"/>
  <c r="U1757" i="1"/>
  <c r="U1749" i="1"/>
  <c r="U1741" i="1"/>
  <c r="U1733" i="1"/>
  <c r="U1725" i="1"/>
  <c r="U1717" i="1"/>
  <c r="U1709" i="1"/>
  <c r="U1701" i="1"/>
  <c r="U1693" i="1"/>
  <c r="U1685" i="1"/>
  <c r="U1677" i="1"/>
  <c r="U1669" i="1"/>
  <c r="U1661" i="1"/>
  <c r="U1653" i="1"/>
  <c r="U1645" i="1"/>
  <c r="U1637" i="1"/>
  <c r="U1629" i="1"/>
  <c r="U1621" i="1"/>
  <c r="U1613" i="1"/>
  <c r="U1605" i="1"/>
  <c r="U1597" i="1"/>
  <c r="U1589" i="1"/>
  <c r="U1581" i="1"/>
  <c r="U1573" i="1"/>
  <c r="U1565" i="1"/>
  <c r="U1557" i="1"/>
  <c r="U1549" i="1"/>
  <c r="U1541" i="1"/>
  <c r="U1533" i="1"/>
  <c r="U1525" i="1"/>
  <c r="U1517" i="1"/>
  <c r="U1509" i="1"/>
  <c r="U1501" i="1"/>
  <c r="U1493" i="1"/>
  <c r="U1485" i="1"/>
  <c r="U1477" i="1"/>
  <c r="U1469" i="1"/>
  <c r="U1461" i="1"/>
  <c r="U1453" i="1"/>
  <c r="U1445" i="1"/>
  <c r="U1437" i="1"/>
  <c r="U1429" i="1"/>
  <c r="U1421" i="1"/>
  <c r="U1413" i="1"/>
  <c r="U1405" i="1"/>
  <c r="U1397" i="1"/>
  <c r="U1389" i="1"/>
  <c r="U1381" i="1"/>
  <c r="U1373" i="1"/>
  <c r="U1365" i="1"/>
  <c r="U1357" i="1"/>
  <c r="U1349" i="1"/>
  <c r="U1341" i="1"/>
  <c r="U1333" i="1"/>
  <c r="U1325" i="1"/>
  <c r="U1317" i="1"/>
  <c r="U1309" i="1"/>
  <c r="U1301" i="1"/>
  <c r="U1293" i="1"/>
  <c r="U1285" i="1"/>
  <c r="U1277" i="1"/>
  <c r="U1269" i="1"/>
  <c r="U1261" i="1"/>
  <c r="U1253" i="1"/>
  <c r="U1245" i="1"/>
  <c r="U1237" i="1"/>
  <c r="U1229" i="1"/>
  <c r="U1221" i="1"/>
  <c r="U1213" i="1"/>
  <c r="U1205" i="1"/>
  <c r="U1197" i="1"/>
  <c r="U1189" i="1"/>
  <c r="U1181" i="1"/>
  <c r="U1173" i="1"/>
  <c r="U1165" i="1"/>
  <c r="U1157" i="1"/>
  <c r="U1149" i="1"/>
  <c r="U1141" i="1"/>
  <c r="U1133" i="1"/>
  <c r="U1125" i="1"/>
  <c r="U1117" i="1"/>
  <c r="U1109" i="1"/>
  <c r="U1101" i="1"/>
  <c r="U1093" i="1"/>
  <c r="U1085" i="1"/>
  <c r="U1077" i="1"/>
  <c r="U1069" i="1"/>
  <c r="U1061" i="1"/>
  <c r="U1053" i="1"/>
  <c r="U1045" i="1"/>
  <c r="U1037" i="1"/>
  <c r="U1029" i="1"/>
  <c r="U1021" i="1"/>
  <c r="U1013" i="1"/>
  <c r="U1005" i="1"/>
  <c r="U997" i="1"/>
  <c r="U989" i="1"/>
  <c r="U981" i="1"/>
  <c r="U973" i="1"/>
  <c r="U965" i="1"/>
  <c r="U957" i="1"/>
  <c r="U949" i="1"/>
  <c r="U941" i="1"/>
  <c r="U933" i="1"/>
  <c r="U925" i="1"/>
  <c r="U917" i="1"/>
  <c r="U909" i="1"/>
  <c r="U901" i="1"/>
  <c r="U893" i="1"/>
  <c r="U885" i="1"/>
  <c r="U877" i="1"/>
  <c r="U869" i="1"/>
  <c r="U861" i="1"/>
  <c r="U853" i="1"/>
  <c r="U845" i="1"/>
  <c r="U837" i="1"/>
  <c r="U829" i="1"/>
  <c r="U821" i="1"/>
  <c r="U813" i="1"/>
  <c r="U805" i="1"/>
  <c r="U797" i="1"/>
  <c r="U789" i="1"/>
  <c r="U781" i="1"/>
  <c r="U773" i="1"/>
  <c r="U765" i="1"/>
  <c r="U757" i="1"/>
  <c r="U749" i="1"/>
  <c r="U741" i="1"/>
  <c r="U733" i="1"/>
  <c r="U725" i="1"/>
  <c r="U2044" i="1"/>
  <c r="U2036" i="1"/>
  <c r="U2028" i="1"/>
  <c r="U2020" i="1"/>
  <c r="U2012" i="1"/>
  <c r="U2004" i="1"/>
  <c r="U1996" i="1"/>
  <c r="U1988" i="1"/>
  <c r="U1980" i="1"/>
  <c r="U1972" i="1"/>
  <c r="U1964" i="1"/>
  <c r="U1956" i="1"/>
  <c r="U1948" i="1"/>
  <c r="U1940" i="1"/>
  <c r="U1932" i="1"/>
  <c r="U1924" i="1"/>
  <c r="U1916" i="1"/>
  <c r="U1908" i="1"/>
  <c r="U1900" i="1"/>
  <c r="U1892" i="1"/>
  <c r="U1884" i="1"/>
  <c r="U1876" i="1"/>
  <c r="U1868" i="1"/>
  <c r="U1860" i="1"/>
  <c r="U1852" i="1"/>
  <c r="U1844" i="1"/>
  <c r="U1836" i="1"/>
  <c r="U1828" i="1"/>
  <c r="U1820" i="1"/>
  <c r="U1812" i="1"/>
  <c r="U1804" i="1"/>
  <c r="U1796" i="1"/>
  <c r="U1788" i="1"/>
  <c r="U1780" i="1"/>
  <c r="U1772" i="1"/>
  <c r="U1764" i="1"/>
  <c r="U1756" i="1"/>
  <c r="U1748" i="1"/>
  <c r="U1740" i="1"/>
  <c r="U1732" i="1"/>
  <c r="U1724" i="1"/>
  <c r="U1716" i="1"/>
  <c r="U1708" i="1"/>
  <c r="U1700" i="1"/>
  <c r="U1692" i="1"/>
  <c r="U1684" i="1"/>
  <c r="U1676" i="1"/>
  <c r="U1668" i="1"/>
  <c r="U1660" i="1"/>
  <c r="U1652" i="1"/>
  <c r="U1644" i="1"/>
  <c r="U1636" i="1"/>
  <c r="U1628" i="1"/>
  <c r="U1620" i="1"/>
  <c r="U1612" i="1"/>
  <c r="U1604" i="1"/>
  <c r="U1596" i="1"/>
  <c r="U1588" i="1"/>
  <c r="U1580" i="1"/>
  <c r="U1572" i="1"/>
  <c r="U1564" i="1"/>
  <c r="U1556" i="1"/>
  <c r="U1548" i="1"/>
  <c r="U1540" i="1"/>
  <c r="U1532" i="1"/>
  <c r="U1524" i="1"/>
  <c r="U1516" i="1"/>
  <c r="U1508" i="1"/>
  <c r="U1500" i="1"/>
  <c r="U1492" i="1"/>
  <c r="U1484" i="1"/>
  <c r="U1476" i="1"/>
  <c r="U1468" i="1"/>
  <c r="U1460" i="1"/>
  <c r="U1452" i="1"/>
  <c r="U1444" i="1"/>
  <c r="U1436" i="1"/>
  <c r="U1428" i="1"/>
  <c r="U1420" i="1"/>
  <c r="U1412" i="1"/>
  <c r="U1404" i="1"/>
  <c r="U1396" i="1"/>
  <c r="U1388" i="1"/>
  <c r="U1380" i="1"/>
  <c r="U1372" i="1"/>
  <c r="U1364" i="1"/>
  <c r="U1356" i="1"/>
  <c r="U1348" i="1"/>
  <c r="U1340" i="1"/>
  <c r="U1332" i="1"/>
  <c r="U1324" i="1"/>
  <c r="U1316" i="1"/>
  <c r="U1308" i="1"/>
  <c r="U1300" i="1"/>
  <c r="U1292" i="1"/>
  <c r="U1284" i="1"/>
  <c r="U1276" i="1"/>
  <c r="U1268" i="1"/>
  <c r="U1260" i="1"/>
  <c r="U1252" i="1"/>
  <c r="U1244" i="1"/>
  <c r="U1236" i="1"/>
  <c r="U1228" i="1"/>
  <c r="U1220" i="1"/>
  <c r="U1212" i="1"/>
  <c r="U1204" i="1"/>
  <c r="U1196" i="1"/>
  <c r="U1188" i="1"/>
  <c r="U1180" i="1"/>
  <c r="U1172" i="1"/>
  <c r="U1164" i="1"/>
  <c r="U1156" i="1"/>
  <c r="U1148" i="1"/>
  <c r="U1140" i="1"/>
  <c r="U1132" i="1"/>
  <c r="U1124" i="1"/>
  <c r="U1116" i="1"/>
  <c r="U1108" i="1"/>
  <c r="U1100" i="1"/>
  <c r="U1092" i="1"/>
  <c r="U1084" i="1"/>
  <c r="U1076" i="1"/>
  <c r="U1068" i="1"/>
  <c r="U1060" i="1"/>
  <c r="U1052" i="1"/>
  <c r="U1044" i="1"/>
  <c r="U1036" i="1"/>
  <c r="U1028" i="1"/>
  <c r="U1020" i="1"/>
  <c r="U1012" i="1"/>
  <c r="U1004" i="1"/>
  <c r="U996" i="1"/>
  <c r="U988" i="1"/>
  <c r="U980" i="1"/>
  <c r="U972" i="1"/>
  <c r="U964" i="1"/>
  <c r="U956" i="1"/>
  <c r="U948" i="1"/>
  <c r="U940" i="1"/>
  <c r="U932" i="1"/>
  <c r="U924" i="1"/>
  <c r="U916" i="1"/>
  <c r="U908" i="1"/>
  <c r="U900" i="1"/>
  <c r="U892" i="1"/>
  <c r="U884" i="1"/>
  <c r="U876" i="1"/>
  <c r="U868" i="1"/>
  <c r="U860" i="1"/>
  <c r="U852" i="1"/>
  <c r="U844" i="1"/>
  <c r="U836" i="1"/>
  <c r="U828" i="1"/>
  <c r="U820" i="1"/>
  <c r="U812" i="1"/>
  <c r="U804" i="1"/>
  <c r="U796" i="1"/>
  <c r="U788" i="1"/>
  <c r="U780" i="1"/>
  <c r="U772" i="1"/>
  <c r="U764" i="1"/>
  <c r="U756" i="1"/>
  <c r="U748" i="1"/>
  <c r="U740" i="1"/>
  <c r="U732" i="1"/>
  <c r="U2027" i="1"/>
  <c r="U2019" i="1"/>
  <c r="U2011" i="1"/>
  <c r="U2003" i="1"/>
  <c r="U1995" i="1"/>
  <c r="U1987" i="1"/>
  <c r="U1979" i="1"/>
  <c r="U1971" i="1"/>
  <c r="U1963" i="1"/>
  <c r="U1955" i="1"/>
  <c r="U1947" i="1"/>
  <c r="U1939" i="1"/>
  <c r="U1931" i="1"/>
  <c r="U1923" i="1"/>
  <c r="U1915" i="1"/>
  <c r="U1907" i="1"/>
  <c r="U1899" i="1"/>
  <c r="U1891" i="1"/>
  <c r="U1883" i="1"/>
  <c r="U1875" i="1"/>
  <c r="U1867" i="1"/>
  <c r="U1859" i="1"/>
  <c r="U1851" i="1"/>
  <c r="U1843" i="1"/>
  <c r="U1835" i="1"/>
  <c r="U1827" i="1"/>
  <c r="U1819" i="1"/>
  <c r="U1811" i="1"/>
  <c r="U1803" i="1"/>
  <c r="U1795" i="1"/>
  <c r="U1787" i="1"/>
  <c r="U1779" i="1"/>
  <c r="U1771" i="1"/>
  <c r="U1763" i="1"/>
  <c r="U1755" i="1"/>
  <c r="U1747" i="1"/>
  <c r="U1739" i="1"/>
  <c r="U1731" i="1"/>
  <c r="U1723" i="1"/>
  <c r="U1715" i="1"/>
  <c r="U1707" i="1"/>
  <c r="U1699" i="1"/>
  <c r="U1691" i="1"/>
  <c r="U1683" i="1"/>
  <c r="U1675" i="1"/>
  <c r="U1667" i="1"/>
  <c r="U1659" i="1"/>
  <c r="U1651" i="1"/>
  <c r="U1643" i="1"/>
  <c r="U1635" i="1"/>
  <c r="U1627" i="1"/>
  <c r="U1619" i="1"/>
  <c r="U1611" i="1"/>
  <c r="U1603" i="1"/>
  <c r="U1595" i="1"/>
  <c r="U1587" i="1"/>
  <c r="U1579" i="1"/>
  <c r="U1571" i="1"/>
  <c r="U1563" i="1"/>
  <c r="U1555" i="1"/>
  <c r="U1547" i="1"/>
  <c r="U1539" i="1"/>
  <c r="U1531" i="1"/>
  <c r="U1523" i="1"/>
  <c r="U1515" i="1"/>
  <c r="U1507" i="1"/>
  <c r="U1499" i="1"/>
  <c r="U1491" i="1"/>
  <c r="U1483" i="1"/>
  <c r="U1475" i="1"/>
  <c r="U1467" i="1"/>
  <c r="U1459" i="1"/>
  <c r="U1451" i="1"/>
  <c r="U1443" i="1"/>
  <c r="U1435" i="1"/>
  <c r="U1427" i="1"/>
  <c r="U1419" i="1"/>
  <c r="U1411" i="1"/>
  <c r="U1403" i="1"/>
  <c r="U1395" i="1"/>
  <c r="U1387" i="1"/>
  <c r="U1379" i="1"/>
  <c r="U1371" i="1"/>
  <c r="U1363" i="1"/>
  <c r="U1355" i="1"/>
  <c r="U1347" i="1"/>
  <c r="U1339" i="1"/>
  <c r="U1331" i="1"/>
  <c r="U1323" i="1"/>
  <c r="U1315" i="1"/>
  <c r="U1307" i="1"/>
  <c r="U1299" i="1"/>
  <c r="U1291" i="1"/>
  <c r="U1283" i="1"/>
  <c r="U1275" i="1"/>
  <c r="U1267" i="1"/>
  <c r="U1259" i="1"/>
  <c r="U1251" i="1"/>
  <c r="U1243" i="1"/>
  <c r="U1235" i="1"/>
  <c r="U1227" i="1"/>
  <c r="U1219" i="1"/>
  <c r="U1211" i="1"/>
  <c r="U1203" i="1"/>
  <c r="U1195" i="1"/>
  <c r="U1187" i="1"/>
  <c r="U1179" i="1"/>
  <c r="U1171" i="1"/>
  <c r="U1163" i="1"/>
  <c r="U1155" i="1"/>
  <c r="U1147" i="1"/>
  <c r="U1139" i="1"/>
  <c r="U1131" i="1"/>
  <c r="U1123" i="1"/>
  <c r="U1115" i="1"/>
  <c r="U1107" i="1"/>
  <c r="U1099" i="1"/>
  <c r="U1091" i="1"/>
  <c r="U1083" i="1"/>
  <c r="U1075" i="1"/>
  <c r="U1067" i="1"/>
  <c r="U1059" i="1"/>
  <c r="U1051" i="1"/>
  <c r="U1043" i="1"/>
  <c r="U1035" i="1"/>
  <c r="U1027" i="1"/>
  <c r="U1019" i="1"/>
  <c r="U1011" i="1"/>
  <c r="U1003" i="1"/>
  <c r="U995" i="1"/>
  <c r="U987" i="1"/>
  <c r="U979" i="1"/>
  <c r="U971" i="1"/>
  <c r="U963" i="1"/>
  <c r="U955" i="1"/>
  <c r="U947" i="1"/>
  <c r="U939" i="1"/>
  <c r="U931" i="1"/>
  <c r="U923" i="1"/>
  <c r="U915" i="1"/>
  <c r="U907" i="1"/>
  <c r="U899" i="1"/>
  <c r="U891" i="1"/>
  <c r="U883" i="1"/>
  <c r="U875" i="1"/>
  <c r="U867" i="1"/>
  <c r="U859" i="1"/>
  <c r="U851" i="1"/>
  <c r="U843" i="1"/>
  <c r="U835" i="1"/>
  <c r="U827" i="1"/>
  <c r="U819" i="1"/>
  <c r="U811" i="1"/>
  <c r="U803" i="1"/>
  <c r="U795" i="1"/>
  <c r="U787" i="1"/>
  <c r="U779" i="1"/>
  <c r="U771" i="1"/>
  <c r="U682" i="1"/>
  <c r="U674" i="1"/>
  <c r="U666" i="1"/>
  <c r="U658" i="1"/>
  <c r="U650" i="1"/>
  <c r="U642" i="1"/>
  <c r="U634" i="1"/>
  <c r="U626" i="1"/>
  <c r="U618" i="1"/>
  <c r="U610" i="1"/>
  <c r="U602" i="1"/>
  <c r="U594" i="1"/>
  <c r="U586" i="1"/>
  <c r="U578" i="1"/>
  <c r="U570" i="1"/>
  <c r="U562" i="1"/>
  <c r="U554" i="1"/>
  <c r="U546" i="1"/>
  <c r="U538" i="1"/>
  <c r="U530" i="1"/>
  <c r="U522" i="1"/>
  <c r="U514" i="1"/>
  <c r="U506" i="1"/>
  <c r="U498" i="1"/>
  <c r="U490" i="1"/>
  <c r="U482" i="1"/>
  <c r="U474" i="1"/>
  <c r="U466" i="1"/>
  <c r="U458" i="1"/>
  <c r="U450" i="1"/>
  <c r="U442" i="1"/>
  <c r="U434" i="1"/>
  <c r="U426" i="1"/>
  <c r="U418" i="1"/>
  <c r="U410" i="1"/>
  <c r="U402" i="1"/>
  <c r="U394" i="1"/>
  <c r="U386" i="1"/>
  <c r="U378" i="1"/>
  <c r="U370" i="1"/>
  <c r="U362" i="1"/>
  <c r="U354" i="1"/>
  <c r="U346" i="1"/>
  <c r="U338" i="1"/>
  <c r="U330" i="1"/>
  <c r="U322" i="1"/>
  <c r="U314" i="1"/>
  <c r="U306" i="1"/>
  <c r="U298" i="1"/>
  <c r="U290" i="1"/>
  <c r="U282" i="1"/>
  <c r="U274" i="1"/>
  <c r="U266" i="1"/>
  <c r="U258" i="1"/>
  <c r="U250" i="1"/>
  <c r="U242" i="1"/>
  <c r="U234" i="1"/>
  <c r="U226" i="1"/>
  <c r="U218" i="1"/>
  <c r="U210" i="1"/>
  <c r="U202" i="1"/>
  <c r="U194" i="1"/>
  <c r="U186" i="1"/>
  <c r="U178" i="1"/>
  <c r="U170" i="1"/>
  <c r="U162" i="1"/>
  <c r="U154" i="1"/>
  <c r="U146" i="1"/>
  <c r="U138" i="1"/>
  <c r="U130" i="1"/>
  <c r="U122" i="1"/>
  <c r="U114" i="1"/>
  <c r="U106" i="1"/>
  <c r="U98" i="1"/>
  <c r="U90" i="1"/>
  <c r="U82" i="1"/>
  <c r="U74" i="1"/>
  <c r="U66" i="1"/>
  <c r="U58" i="1"/>
  <c r="U50" i="1"/>
  <c r="U42" i="1"/>
  <c r="U34" i="1"/>
  <c r="U26" i="1"/>
  <c r="U18" i="1"/>
  <c r="U10" i="1"/>
  <c r="U681" i="1"/>
  <c r="U673" i="1"/>
  <c r="U665" i="1"/>
  <c r="U657" i="1"/>
  <c r="U649" i="1"/>
  <c r="U641" i="1"/>
  <c r="U633" i="1"/>
  <c r="U625" i="1"/>
  <c r="U617" i="1"/>
  <c r="U609" i="1"/>
  <c r="U601" i="1"/>
  <c r="U593" i="1"/>
  <c r="U585" i="1"/>
  <c r="U577" i="1"/>
  <c r="U569" i="1"/>
  <c r="U561" i="1"/>
  <c r="U553" i="1"/>
  <c r="U545" i="1"/>
  <c r="U537" i="1"/>
  <c r="U529" i="1"/>
  <c r="U521" i="1"/>
  <c r="U513" i="1"/>
  <c r="U505" i="1"/>
  <c r="U497" i="1"/>
  <c r="U489" i="1"/>
  <c r="U481" i="1"/>
  <c r="U473" i="1"/>
  <c r="U465" i="1"/>
  <c r="U457" i="1"/>
  <c r="U449" i="1"/>
  <c r="U441" i="1"/>
  <c r="U433" i="1"/>
  <c r="U425" i="1"/>
  <c r="U417" i="1"/>
  <c r="U409" i="1"/>
  <c r="U401" i="1"/>
  <c r="U393" i="1"/>
  <c r="U385" i="1"/>
  <c r="U377" i="1"/>
  <c r="U369" i="1"/>
  <c r="U361" i="1"/>
  <c r="U353" i="1"/>
  <c r="U345" i="1"/>
  <c r="U337" i="1"/>
  <c r="U329" i="1"/>
  <c r="U321" i="1"/>
  <c r="U313" i="1"/>
  <c r="U305" i="1"/>
  <c r="U297" i="1"/>
  <c r="U289" i="1"/>
  <c r="U281" i="1"/>
  <c r="U273" i="1"/>
  <c r="U265" i="1"/>
  <c r="U257" i="1"/>
  <c r="U249" i="1"/>
  <c r="U241" i="1"/>
  <c r="U233" i="1"/>
  <c r="U225" i="1"/>
  <c r="U217" i="1"/>
  <c r="U209" i="1"/>
  <c r="U201" i="1"/>
  <c r="U193" i="1"/>
  <c r="U185" i="1"/>
  <c r="U177" i="1"/>
  <c r="U169" i="1"/>
  <c r="U161" i="1"/>
  <c r="U153" i="1"/>
  <c r="U145" i="1"/>
  <c r="U137" i="1"/>
  <c r="U129" i="1"/>
  <c r="U121" i="1"/>
  <c r="U113" i="1"/>
  <c r="U105" i="1"/>
  <c r="U97" i="1"/>
  <c r="U89" i="1"/>
  <c r="U81" i="1"/>
  <c r="U73" i="1"/>
  <c r="U65" i="1"/>
  <c r="U57" i="1"/>
  <c r="U49" i="1"/>
  <c r="U41" i="1"/>
  <c r="U33" i="1"/>
  <c r="U25" i="1"/>
  <c r="U17" i="1"/>
  <c r="U9" i="1"/>
  <c r="U760" i="1"/>
  <c r="U752" i="1"/>
  <c r="U744" i="1"/>
  <c r="U736" i="1"/>
  <c r="U728" i="1"/>
  <c r="U720" i="1"/>
  <c r="U712" i="1"/>
  <c r="U704" i="1"/>
  <c r="U696" i="1"/>
  <c r="U688" i="1"/>
  <c r="U680" i="1"/>
  <c r="U672" i="1"/>
  <c r="U664" i="1"/>
  <c r="U656" i="1"/>
  <c r="U648" i="1"/>
  <c r="U640" i="1"/>
  <c r="U632" i="1"/>
  <c r="U624" i="1"/>
  <c r="U616" i="1"/>
  <c r="U608" i="1"/>
  <c r="U600" i="1"/>
  <c r="U592" i="1"/>
  <c r="U584" i="1"/>
  <c r="U576" i="1"/>
  <c r="U568" i="1"/>
  <c r="U560" i="1"/>
  <c r="U552" i="1"/>
  <c r="U544" i="1"/>
  <c r="U536" i="1"/>
  <c r="U528" i="1"/>
  <c r="U520" i="1"/>
  <c r="U512" i="1"/>
  <c r="U504" i="1"/>
  <c r="U496" i="1"/>
  <c r="U488" i="1"/>
  <c r="U480" i="1"/>
  <c r="U472" i="1"/>
  <c r="U464" i="1"/>
  <c r="U456" i="1"/>
  <c r="U448" i="1"/>
  <c r="U440" i="1"/>
  <c r="U432" i="1"/>
  <c r="U424" i="1"/>
  <c r="U416" i="1"/>
  <c r="U408" i="1"/>
  <c r="U400" i="1"/>
  <c r="U392" i="1"/>
  <c r="U384" i="1"/>
  <c r="U376" i="1"/>
  <c r="U368" i="1"/>
  <c r="U360" i="1"/>
  <c r="U352" i="1"/>
  <c r="U344" i="1"/>
  <c r="U336" i="1"/>
  <c r="U328" i="1"/>
  <c r="U320" i="1"/>
  <c r="U312" i="1"/>
  <c r="U304" i="1"/>
  <c r="U296" i="1"/>
  <c r="U288" i="1"/>
  <c r="U280" i="1"/>
  <c r="U272" i="1"/>
  <c r="U264" i="1"/>
  <c r="U256" i="1"/>
  <c r="U248" i="1"/>
  <c r="U240" i="1"/>
  <c r="U232" i="1"/>
  <c r="U224" i="1"/>
  <c r="U216" i="1"/>
  <c r="U208" i="1"/>
  <c r="U200" i="1"/>
  <c r="U192" i="1"/>
  <c r="U184" i="1"/>
  <c r="U176" i="1"/>
  <c r="U168" i="1"/>
  <c r="U160" i="1"/>
  <c r="U152" i="1"/>
  <c r="U144" i="1"/>
  <c r="U136" i="1"/>
  <c r="U128" i="1"/>
  <c r="U120" i="1"/>
  <c r="U112" i="1"/>
  <c r="U104" i="1"/>
  <c r="U96" i="1"/>
  <c r="U88" i="1"/>
  <c r="U80" i="1"/>
  <c r="U72" i="1"/>
  <c r="U64" i="1"/>
  <c r="U56" i="1"/>
  <c r="U48" i="1"/>
  <c r="U40" i="1"/>
  <c r="U32" i="1"/>
  <c r="U24" i="1"/>
  <c r="U16" i="1"/>
  <c r="U8" i="1"/>
  <c r="U719" i="1"/>
  <c r="U711" i="1"/>
  <c r="U703" i="1"/>
  <c r="U695" i="1"/>
  <c r="U687" i="1"/>
  <c r="U679" i="1"/>
  <c r="U671" i="1"/>
  <c r="U663" i="1"/>
  <c r="U655" i="1"/>
  <c r="U647" i="1"/>
  <c r="U639" i="1"/>
  <c r="U631" i="1"/>
  <c r="U623" i="1"/>
  <c r="U615" i="1"/>
  <c r="U607" i="1"/>
  <c r="U599" i="1"/>
  <c r="U591" i="1"/>
  <c r="U583" i="1"/>
  <c r="U575" i="1"/>
  <c r="U567" i="1"/>
  <c r="U559" i="1"/>
  <c r="U551" i="1"/>
  <c r="U543" i="1"/>
  <c r="U535" i="1"/>
  <c r="U527" i="1"/>
  <c r="U519" i="1"/>
  <c r="U511" i="1"/>
  <c r="U503" i="1"/>
  <c r="U495" i="1"/>
  <c r="U487" i="1"/>
  <c r="U479" i="1"/>
  <c r="U471" i="1"/>
  <c r="U463" i="1"/>
  <c r="U455" i="1"/>
  <c r="U447" i="1"/>
  <c r="U439" i="1"/>
  <c r="U431" i="1"/>
  <c r="U423" i="1"/>
  <c r="U415" i="1"/>
  <c r="U407" i="1"/>
  <c r="U399" i="1"/>
  <c r="U391" i="1"/>
  <c r="U383" i="1"/>
  <c r="U375" i="1"/>
  <c r="U367" i="1"/>
  <c r="U359" i="1"/>
  <c r="U351" i="1"/>
  <c r="U343" i="1"/>
  <c r="U335" i="1"/>
  <c r="U327" i="1"/>
  <c r="U319" i="1"/>
  <c r="U311" i="1"/>
  <c r="U303" i="1"/>
  <c r="U295" i="1"/>
  <c r="U287" i="1"/>
  <c r="U279" i="1"/>
  <c r="U271" i="1"/>
  <c r="U263" i="1"/>
  <c r="U255" i="1"/>
  <c r="U247" i="1"/>
  <c r="U239" i="1"/>
  <c r="U231" i="1"/>
  <c r="U223" i="1"/>
  <c r="U215" i="1"/>
  <c r="U207" i="1"/>
  <c r="U199" i="1"/>
  <c r="U191" i="1"/>
  <c r="U183" i="1"/>
  <c r="U175" i="1"/>
  <c r="U167" i="1"/>
  <c r="U159" i="1"/>
  <c r="U151" i="1"/>
  <c r="U143" i="1"/>
  <c r="U135" i="1"/>
  <c r="U127" i="1"/>
  <c r="U119" i="1"/>
  <c r="U111" i="1"/>
  <c r="U103" i="1"/>
  <c r="U95" i="1"/>
  <c r="U87" i="1"/>
  <c r="U79" i="1"/>
  <c r="U71" i="1"/>
  <c r="U63" i="1"/>
  <c r="U55" i="1"/>
  <c r="U47" i="1"/>
  <c r="U39" i="1"/>
  <c r="U31" i="1"/>
  <c r="U23" i="1"/>
  <c r="U15" i="1"/>
  <c r="U7" i="1"/>
  <c r="U718" i="1"/>
  <c r="U710" i="1"/>
  <c r="U702" i="1"/>
  <c r="U694" i="1"/>
  <c r="U686" i="1"/>
  <c r="U678" i="1"/>
  <c r="U670" i="1"/>
  <c r="U662" i="1"/>
  <c r="U654" i="1"/>
  <c r="U646" i="1"/>
  <c r="U638" i="1"/>
  <c r="U630" i="1"/>
  <c r="U622" i="1"/>
  <c r="U614" i="1"/>
  <c r="U606" i="1"/>
  <c r="U598" i="1"/>
  <c r="U590" i="1"/>
  <c r="U582" i="1"/>
  <c r="U574" i="1"/>
  <c r="U566" i="1"/>
  <c r="U558" i="1"/>
  <c r="U550" i="1"/>
  <c r="U542" i="1"/>
  <c r="U534" i="1"/>
  <c r="U526" i="1"/>
  <c r="U518" i="1"/>
  <c r="U510" i="1"/>
  <c r="U502" i="1"/>
  <c r="U494" i="1"/>
  <c r="U486" i="1"/>
  <c r="U478" i="1"/>
  <c r="U470" i="1"/>
  <c r="U462" i="1"/>
  <c r="U454" i="1"/>
  <c r="U446" i="1"/>
  <c r="U438" i="1"/>
  <c r="U430" i="1"/>
  <c r="U422" i="1"/>
  <c r="U414" i="1"/>
  <c r="U406" i="1"/>
  <c r="U398" i="1"/>
  <c r="U390" i="1"/>
  <c r="U382" i="1"/>
  <c r="U374" i="1"/>
  <c r="U366" i="1"/>
  <c r="U358" i="1"/>
  <c r="U350" i="1"/>
  <c r="U342" i="1"/>
  <c r="U334" i="1"/>
  <c r="U326" i="1"/>
  <c r="U318" i="1"/>
  <c r="U310" i="1"/>
  <c r="U302" i="1"/>
  <c r="U294" i="1"/>
  <c r="U286" i="1"/>
  <c r="U278" i="1"/>
  <c r="U270" i="1"/>
  <c r="U262" i="1"/>
  <c r="U254" i="1"/>
  <c r="U246" i="1"/>
  <c r="U238" i="1"/>
  <c r="U230" i="1"/>
  <c r="U222" i="1"/>
  <c r="U214" i="1"/>
  <c r="U206" i="1"/>
  <c r="U198" i="1"/>
  <c r="U190" i="1"/>
  <c r="U182" i="1"/>
  <c r="U174" i="1"/>
  <c r="U166" i="1"/>
  <c r="U158" i="1"/>
  <c r="U150" i="1"/>
  <c r="U142" i="1"/>
  <c r="U134" i="1"/>
  <c r="U126" i="1"/>
  <c r="U118" i="1"/>
  <c r="U110" i="1"/>
  <c r="U102" i="1"/>
  <c r="U94" i="1"/>
  <c r="U86" i="1"/>
  <c r="U78" i="1"/>
  <c r="U70" i="1"/>
  <c r="U62" i="1"/>
  <c r="U54" i="1"/>
  <c r="U46" i="1"/>
  <c r="U38" i="1"/>
  <c r="U30" i="1"/>
  <c r="U22" i="1"/>
  <c r="U14" i="1"/>
  <c r="U6" i="1"/>
  <c r="U717" i="1"/>
  <c r="U709" i="1"/>
  <c r="U701" i="1"/>
  <c r="U693" i="1"/>
  <c r="U685" i="1"/>
  <c r="U677" i="1"/>
  <c r="U669" i="1"/>
  <c r="U661" i="1"/>
  <c r="U653" i="1"/>
  <c r="U645" i="1"/>
  <c r="U637" i="1"/>
  <c r="U629" i="1"/>
  <c r="U621" i="1"/>
  <c r="U613" i="1"/>
  <c r="U605" i="1"/>
  <c r="U597" i="1"/>
  <c r="U589" i="1"/>
  <c r="U581" i="1"/>
  <c r="U573" i="1"/>
  <c r="U565" i="1"/>
  <c r="U557" i="1"/>
  <c r="U549" i="1"/>
  <c r="U541" i="1"/>
  <c r="U533" i="1"/>
  <c r="U525" i="1"/>
  <c r="U517" i="1"/>
  <c r="U509" i="1"/>
  <c r="U501" i="1"/>
  <c r="U493" i="1"/>
  <c r="U485" i="1"/>
  <c r="U477" i="1"/>
  <c r="U469" i="1"/>
  <c r="U461" i="1"/>
  <c r="U453" i="1"/>
  <c r="U445" i="1"/>
  <c r="U437" i="1"/>
  <c r="U429" i="1"/>
  <c r="U421" i="1"/>
  <c r="U413" i="1"/>
  <c r="U405" i="1"/>
  <c r="U397" i="1"/>
  <c r="U389" i="1"/>
  <c r="U381" i="1"/>
  <c r="U373" i="1"/>
  <c r="U365" i="1"/>
  <c r="U357" i="1"/>
  <c r="U349" i="1"/>
  <c r="U341" i="1"/>
  <c r="U333" i="1"/>
  <c r="U325" i="1"/>
  <c r="U317" i="1"/>
  <c r="U309" i="1"/>
  <c r="U301" i="1"/>
  <c r="U293" i="1"/>
  <c r="U285" i="1"/>
  <c r="U277" i="1"/>
  <c r="U269" i="1"/>
  <c r="U261" i="1"/>
  <c r="U253" i="1"/>
  <c r="U245" i="1"/>
  <c r="U237" i="1"/>
  <c r="U229" i="1"/>
  <c r="U221" i="1"/>
  <c r="U213" i="1"/>
  <c r="U205" i="1"/>
  <c r="U197" i="1"/>
  <c r="U189" i="1"/>
  <c r="U181" i="1"/>
  <c r="U173" i="1"/>
  <c r="U165" i="1"/>
  <c r="U157" i="1"/>
  <c r="U149" i="1"/>
  <c r="U141" i="1"/>
  <c r="U133" i="1"/>
  <c r="U125" i="1"/>
  <c r="U117" i="1"/>
  <c r="U109" i="1"/>
  <c r="U101" i="1"/>
  <c r="U93" i="1"/>
  <c r="U85" i="1"/>
  <c r="U77" i="1"/>
  <c r="U69" i="1"/>
  <c r="U61" i="1"/>
  <c r="U53" i="1"/>
  <c r="U45" i="1"/>
  <c r="U37" i="1"/>
  <c r="U29" i="1"/>
  <c r="U21" i="1"/>
  <c r="U13" i="1"/>
  <c r="U5" i="1"/>
  <c r="U724" i="1"/>
  <c r="U716" i="1"/>
  <c r="U708" i="1"/>
  <c r="U700" i="1"/>
  <c r="U692" i="1"/>
  <c r="U684" i="1"/>
  <c r="U676" i="1"/>
  <c r="U668" i="1"/>
  <c r="U660" i="1"/>
  <c r="U652" i="1"/>
  <c r="U644" i="1"/>
  <c r="U636" i="1"/>
  <c r="U628" i="1"/>
  <c r="U620" i="1"/>
  <c r="U612" i="1"/>
  <c r="U604" i="1"/>
  <c r="U596" i="1"/>
  <c r="U588" i="1"/>
  <c r="U580" i="1"/>
  <c r="U572" i="1"/>
  <c r="U564" i="1"/>
  <c r="U556" i="1"/>
  <c r="U548" i="1"/>
  <c r="U540" i="1"/>
  <c r="U532" i="1"/>
  <c r="U524" i="1"/>
  <c r="U516" i="1"/>
  <c r="U508" i="1"/>
  <c r="U500" i="1"/>
  <c r="U492" i="1"/>
  <c r="U484" i="1"/>
  <c r="U476" i="1"/>
  <c r="U468" i="1"/>
  <c r="U460" i="1"/>
  <c r="U452" i="1"/>
  <c r="U444" i="1"/>
  <c r="U436" i="1"/>
  <c r="U428" i="1"/>
  <c r="U420" i="1"/>
  <c r="U412" i="1"/>
  <c r="U404" i="1"/>
  <c r="U396" i="1"/>
  <c r="U388" i="1"/>
  <c r="U380" i="1"/>
  <c r="U372" i="1"/>
  <c r="U364" i="1"/>
  <c r="U356" i="1"/>
  <c r="U348" i="1"/>
  <c r="U340" i="1"/>
  <c r="U332" i="1"/>
  <c r="U324" i="1"/>
  <c r="U316" i="1"/>
  <c r="U308" i="1"/>
  <c r="U300" i="1"/>
  <c r="U292" i="1"/>
  <c r="U284" i="1"/>
  <c r="U276" i="1"/>
  <c r="U268" i="1"/>
  <c r="U260" i="1"/>
  <c r="U252" i="1"/>
  <c r="U244" i="1"/>
  <c r="U236" i="1"/>
  <c r="U228" i="1"/>
  <c r="U220" i="1"/>
  <c r="U212" i="1"/>
  <c r="U204" i="1"/>
  <c r="U196" i="1"/>
  <c r="U188" i="1"/>
  <c r="U180" i="1"/>
  <c r="U172" i="1"/>
  <c r="U164" i="1"/>
  <c r="U156" i="1"/>
  <c r="U148" i="1"/>
  <c r="U140" i="1"/>
  <c r="U132" i="1"/>
  <c r="U124" i="1"/>
  <c r="U116" i="1"/>
  <c r="U108" i="1"/>
  <c r="U100" i="1"/>
  <c r="U92" i="1"/>
  <c r="U84" i="1"/>
  <c r="U76" i="1"/>
  <c r="U68" i="1"/>
  <c r="U60" i="1"/>
  <c r="U52" i="1"/>
  <c r="U44" i="1"/>
  <c r="U36" i="1"/>
  <c r="U28" i="1"/>
  <c r="U20" i="1"/>
  <c r="U12" i="1"/>
  <c r="U4" i="1"/>
  <c r="U763" i="1"/>
  <c r="U755" i="1"/>
  <c r="U747" i="1"/>
  <c r="U739" i="1"/>
  <c r="U731" i="1"/>
  <c r="U723" i="1"/>
  <c r="U715" i="1"/>
  <c r="U707" i="1"/>
  <c r="U699" i="1"/>
  <c r="U691" i="1"/>
  <c r="U683" i="1"/>
  <c r="U675" i="1"/>
  <c r="U667" i="1"/>
  <c r="U659" i="1"/>
  <c r="U651" i="1"/>
  <c r="U643" i="1"/>
  <c r="U635" i="1"/>
  <c r="U627" i="1"/>
  <c r="U619" i="1"/>
  <c r="U611" i="1"/>
  <c r="U603" i="1"/>
  <c r="U595" i="1"/>
  <c r="U587" i="1"/>
  <c r="U579" i="1"/>
  <c r="U571" i="1"/>
  <c r="U563" i="1"/>
  <c r="U555" i="1"/>
  <c r="U547" i="1"/>
  <c r="U539" i="1"/>
  <c r="U531" i="1"/>
  <c r="U523" i="1"/>
  <c r="U515" i="1"/>
  <c r="U507" i="1"/>
  <c r="U499" i="1"/>
  <c r="U491" i="1"/>
  <c r="U483" i="1"/>
  <c r="U475" i="1"/>
  <c r="U467" i="1"/>
  <c r="U459" i="1"/>
  <c r="U451" i="1"/>
  <c r="U443" i="1"/>
  <c r="U435" i="1"/>
  <c r="U427" i="1"/>
  <c r="U419" i="1"/>
  <c r="U411" i="1"/>
  <c r="U403" i="1"/>
  <c r="U395" i="1"/>
  <c r="U387" i="1"/>
  <c r="U379" i="1"/>
  <c r="U371" i="1"/>
  <c r="U363" i="1"/>
  <c r="U355" i="1"/>
  <c r="U347" i="1"/>
  <c r="U339" i="1"/>
  <c r="U331" i="1"/>
  <c r="U323" i="1"/>
  <c r="U315" i="1"/>
  <c r="U307" i="1"/>
  <c r="U299" i="1"/>
  <c r="U291" i="1"/>
  <c r="U283" i="1"/>
  <c r="U275" i="1"/>
  <c r="U267" i="1"/>
  <c r="U259" i="1"/>
  <c r="U251" i="1"/>
  <c r="U243" i="1"/>
  <c r="U235" i="1"/>
  <c r="U227" i="1"/>
  <c r="U219" i="1"/>
  <c r="U211" i="1"/>
  <c r="U203" i="1"/>
  <c r="U195" i="1"/>
  <c r="U187" i="1"/>
  <c r="U179" i="1"/>
  <c r="U171" i="1"/>
  <c r="U163" i="1"/>
  <c r="U155" i="1"/>
  <c r="U147" i="1"/>
  <c r="U139" i="1"/>
  <c r="U131" i="1"/>
  <c r="U123" i="1"/>
  <c r="U115" i="1"/>
  <c r="U107" i="1"/>
  <c r="U99" i="1"/>
  <c r="U91" i="1"/>
  <c r="U83" i="1"/>
  <c r="U75" i="1"/>
  <c r="U67" i="1"/>
  <c r="U59" i="1"/>
  <c r="U51" i="1"/>
  <c r="U43" i="1"/>
  <c r="U35" i="1"/>
  <c r="U27" i="1"/>
  <c r="U19" i="1"/>
  <c r="U11" i="1"/>
  <c r="U3" i="1"/>
</calcChain>
</file>

<file path=xl/sharedStrings.xml><?xml version="1.0" encoding="utf-8"?>
<sst xmlns="http://schemas.openxmlformats.org/spreadsheetml/2006/main" count="29148" uniqueCount="8429">
  <si>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</si>
  <si>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</si>
  <si>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</si>
  <si>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</si>
  <si>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</si>
  <si>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</si>
  <si>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</si>
  <si>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</si>
  <si>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</si>
  <si>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</si>
  <si>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</si>
  <si>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</si>
  <si>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</si>
  <si>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</si>
  <si>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</si>
  <si>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</si>
  <si>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</si>
  <si>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</si>
  <si>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</si>
  <si>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</si>
  <si>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</si>
  <si>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</si>
  <si>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</si>
  <si>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</si>
  <si>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</si>
  <si>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</si>
  <si>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</si>
  <si>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</si>
  <si>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</si>
  <si>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</si>
  <si>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</si>
  <si>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</si>
  <si>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</si>
  <si>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</si>
  <si>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</si>
  <si>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</si>
  <si>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</si>
  <si>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</si>
  <si>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</si>
  <si>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</si>
  <si>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</si>
  <si>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</si>
  <si>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</si>
  <si>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</si>
  <si>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</si>
  <si>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</si>
  <si>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</si>
  <si>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</si>
  <si>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</si>
  <si>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</si>
  <si>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</si>
  <si>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</si>
  <si>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</si>
  <si>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</si>
  <si>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</si>
  <si>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</si>
  <si>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</si>
  <si>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</si>
  <si>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</si>
  <si>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</si>
  <si>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</si>
  <si>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</si>
  <si>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</si>
  <si>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</si>
  <si>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</si>
  <si>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</si>
  <si>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</si>
  <si>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</si>
  <si>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</si>
  <si>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</si>
  <si>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</si>
  <si>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</si>
  <si>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</si>
  <si>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</si>
  <si>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</si>
  <si>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</si>
  <si>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</si>
  <si>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</si>
  <si>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</si>
  <si>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</si>
  <si>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</si>
  <si>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</si>
  <si>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</si>
  <si>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</si>
  <si>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</si>
  <si>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</si>
  <si>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</si>
  <si>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</si>
  <si>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</si>
  <si>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</si>
  <si>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</si>
  <si>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</si>
  <si>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</si>
  <si>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</si>
  <si>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</si>
  <si>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</si>
  <si>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</si>
  <si>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</si>
  <si>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</si>
  <si>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</si>
  <si>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</si>
  <si>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</si>
  <si>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</si>
  <si>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</si>
  <si>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</si>
  <si>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</si>
  <si>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</si>
  <si>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</si>
  <si>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</si>
  <si>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</si>
  <si>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</si>
  <si>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</si>
  <si>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</si>
  <si>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</si>
  <si>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</si>
  <si>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</si>
  <si>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</si>
  <si>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</si>
  <si>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</si>
  <si>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</si>
  <si>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</si>
  <si>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</si>
  <si>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</si>
  <si>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</si>
  <si>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</si>
  <si>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</si>
  <si>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</si>
  <si>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</si>
  <si>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</si>
  <si>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</si>
  <si>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</si>
  <si>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</si>
  <si>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</si>
  <si>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</si>
  <si>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</si>
  <si>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</si>
  <si>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</si>
  <si>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</si>
  <si>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</si>
  <si>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</si>
  <si>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</si>
  <si>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</si>
  <si>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</si>
  <si>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</si>
  <si>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</si>
  <si>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</si>
  <si>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</si>
  <si>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</si>
  <si>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</si>
  <si>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</si>
  <si>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</si>
  <si>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</si>
  <si>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</si>
  <si>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</si>
  <si>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</si>
  <si>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</si>
  <si>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</si>
  <si>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</si>
  <si>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</si>
  <si>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</si>
  <si>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</si>
  <si>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</si>
  <si>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</si>
  <si>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</si>
  <si>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</si>
  <si>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</si>
  <si>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</si>
  <si>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</si>
  <si>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</si>
  <si>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</si>
  <si>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</si>
  <si>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</si>
  <si>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</si>
  <si>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</si>
  <si>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</si>
  <si>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</si>
  <si>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</si>
  <si>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</si>
  <si>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</si>
  <si>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</si>
  <si>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</si>
  <si>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</si>
  <si>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</si>
  <si>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</si>
  <si>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</si>
  <si>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</si>
  <si>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</si>
  <si>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</si>
  <si>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</si>
  <si>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</si>
  <si>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</si>
  <si>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</si>
  <si>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</si>
  <si>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</si>
  <si>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</si>
  <si>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</si>
  <si>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</si>
  <si>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</si>
  <si>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</si>
  <si>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</si>
  <si>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</si>
  <si>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</si>
  <si>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</si>
  <si>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</si>
  <si>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</si>
  <si>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</si>
  <si>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</si>
  <si>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</si>
  <si>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</si>
  <si>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</si>
  <si>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</si>
  <si>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</si>
  <si>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</si>
  <si>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</si>
  <si>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</si>
  <si>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</si>
  <si>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</si>
  <si>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</si>
  <si>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</si>
  <si>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</si>
  <si>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</si>
  <si>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</si>
  <si>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</si>
  <si>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</si>
  <si>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</si>
  <si>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</si>
  <si>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</si>
  <si>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</si>
  <si>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</si>
  <si>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</si>
  <si>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</si>
  <si>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</si>
  <si>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</si>
  <si>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</si>
  <si>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</si>
  <si>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</si>
  <si>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</si>
  <si>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</si>
  <si>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</si>
  <si>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</si>
  <si>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</si>
  <si>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</si>
  <si>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</si>
  <si>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</si>
  <si>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</si>
  <si>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</si>
  <si>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</si>
  <si>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</si>
  <si>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</si>
  <si>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</si>
  <si>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</si>
  <si>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</si>
  <si>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</si>
  <si>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</si>
  <si>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</si>
  <si>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</si>
  <si>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</si>
  <si>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</si>
  <si>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</si>
  <si>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</si>
  <si>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</si>
  <si>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</si>
  <si>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</si>
  <si>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</si>
  <si>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</si>
  <si>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</si>
  <si>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</si>
  <si>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</si>
  <si>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</si>
  <si>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</si>
  <si>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</si>
  <si>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</si>
  <si>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</si>
  <si>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</si>
  <si>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</si>
  <si>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</si>
  <si>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</si>
  <si>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</si>
  <si>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</si>
  <si>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</si>
  <si>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</si>
  <si>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</si>
  <si>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</si>
  <si>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</si>
  <si>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</si>
  <si>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</si>
  <si>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</si>
  <si>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</si>
  <si>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</si>
  <si>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</si>
  <si>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</si>
  <si>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</si>
  <si>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</si>
  <si>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</si>
  <si>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</si>
  <si>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</si>
  <si>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</si>
  <si>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</si>
  <si>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</si>
  <si>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</si>
  <si>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</si>
  <si>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</si>
  <si>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</si>
  <si>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</si>
  <si>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</si>
  <si>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</si>
  <si>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</si>
  <si>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</si>
  <si>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</si>
  <si>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</si>
  <si>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</si>
  <si>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</si>
  <si>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</si>
  <si>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</si>
  <si>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</si>
  <si>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</si>
  <si>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</si>
  <si>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</si>
  <si>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</si>
  <si>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</si>
  <si>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</si>
  <si>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</si>
  <si>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</si>
  <si>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</si>
  <si>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</si>
  <si>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</si>
  <si>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</si>
  <si>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</si>
  <si>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</si>
  <si>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</si>
  <si>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</si>
  <si>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</si>
  <si>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</si>
  <si>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</si>
  <si>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</si>
  <si>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</si>
  <si>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</si>
  <si>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</si>
  <si>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</si>
  <si>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</si>
  <si>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</si>
  <si>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</si>
  <si>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</si>
  <si>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</si>
  <si>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</si>
  <si>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</si>
  <si>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</si>
  <si>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</si>
  <si>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</si>
  <si>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</si>
  <si>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</si>
  <si>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</si>
  <si>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</si>
  <si>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</si>
  <si>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</si>
  <si>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</si>
  <si>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</si>
  <si>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</si>
  <si>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</si>
  <si>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</si>
  <si>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</si>
  <si>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</si>
  <si>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</si>
  <si>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</si>
  <si>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</si>
  <si>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</si>
  <si>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</si>
  <si>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</si>
  <si>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</si>
  <si>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</si>
  <si>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</si>
  <si>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</si>
  <si>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</si>
  <si>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</si>
  <si>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</si>
  <si>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</si>
  <si>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</si>
  <si>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</si>
  <si>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</si>
  <si>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</si>
  <si>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</si>
  <si>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</si>
  <si>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</si>
  <si>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</si>
  <si>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</si>
  <si>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</si>
  <si>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</si>
  <si>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</si>
  <si>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</si>
  <si>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</si>
  <si>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</si>
  <si>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</si>
  <si>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</si>
  <si>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</si>
  <si>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</si>
  <si>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</si>
  <si>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</si>
  <si>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</si>
  <si>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</si>
  <si>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</si>
  <si>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</si>
  <si>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</si>
  <si>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</si>
  <si>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</si>
  <si>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</si>
  <si>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</si>
  <si>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</si>
  <si>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</si>
  <si>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</si>
  <si>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</si>
  <si>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</si>
  <si>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</si>
  <si>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</si>
  <si>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</si>
  <si>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</si>
  <si>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</si>
  <si>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</si>
  <si>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</si>
  <si>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</si>
  <si>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</si>
  <si>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</si>
  <si>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</si>
  <si>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</si>
  <si>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</si>
  <si>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</si>
  <si>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</si>
  <si>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</si>
  <si>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</si>
  <si>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</si>
  <si>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</si>
  <si>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</si>
  <si>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</si>
  <si>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</si>
  <si>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</si>
  <si>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</si>
  <si>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</si>
  <si>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</si>
  <si>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</si>
  <si>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</si>
  <si>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</si>
  <si>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</si>
  <si>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</si>
  <si>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</si>
  <si>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</si>
  <si>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</si>
  <si>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</si>
  <si>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</si>
  <si>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</si>
  <si>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</si>
  <si>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</si>
  <si>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</si>
  <si>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</si>
  <si>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</si>
  <si>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</si>
  <si>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</si>
  <si>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</si>
  <si>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</si>
  <si>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</si>
  <si>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</si>
  <si>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</si>
  <si>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</si>
  <si>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</si>
  <si>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</si>
  <si>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</si>
  <si>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</si>
  <si>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</si>
  <si>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</si>
  <si>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</si>
  <si>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</si>
  <si>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</si>
  <si>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</si>
  <si>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</si>
  <si>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</si>
  <si>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</si>
  <si>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</si>
  <si>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</si>
  <si>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</si>
  <si>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</si>
  <si>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</si>
  <si>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</si>
  <si>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</si>
  <si>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</si>
  <si>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</si>
  <si>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</si>
  <si>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</si>
  <si>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</si>
  <si>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</si>
  <si>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</si>
  <si>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</si>
  <si>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</si>
  <si>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</si>
  <si>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</si>
  <si>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</si>
  <si>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</si>
  <si>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</si>
  <si>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</si>
  <si>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</si>
  <si>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</si>
  <si>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</si>
  <si>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</si>
  <si>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</si>
  <si>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</si>
  <si>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</si>
  <si>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</si>
  <si>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</si>
  <si>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</si>
  <si>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</si>
  <si>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</si>
  <si>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</si>
  <si>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</si>
  <si>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</si>
  <si>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</si>
  <si>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</si>
  <si>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</si>
  <si>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</si>
  <si>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</si>
  <si>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</si>
  <si>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</si>
  <si>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</si>
  <si>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</si>
  <si>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</si>
  <si>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</si>
  <si>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</si>
  <si>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</si>
  <si>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</si>
  <si>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</si>
  <si>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</si>
  <si>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</si>
  <si>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</si>
  <si>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</si>
  <si>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</si>
  <si>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</si>
  <si>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</si>
  <si>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</si>
  <si>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</si>
  <si>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</si>
  <si>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</si>
  <si>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</si>
  <si>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</si>
  <si>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</si>
  <si>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</si>
  <si>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</si>
  <si>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</si>
  <si>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</si>
  <si>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</si>
  <si>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</si>
  <si>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</si>
  <si>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</si>
  <si>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</si>
  <si>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</si>
  <si>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</si>
  <si>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</si>
  <si>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</si>
  <si>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</si>
  <si>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</si>
  <si>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</si>
  <si>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</si>
  <si>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</si>
  <si>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</si>
  <si>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</si>
  <si>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</si>
  <si>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</si>
  <si>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</si>
  <si>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</si>
  <si>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</si>
  <si>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</si>
  <si>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</si>
  <si>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</si>
  <si>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</si>
  <si>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</si>
  <si>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</si>
  <si>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</si>
  <si>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</si>
  <si>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</si>
  <si>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</si>
  <si>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</si>
  <si>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</si>
  <si>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</si>
  <si>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</si>
  <si>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</si>
  <si>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</si>
  <si>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</si>
  <si>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</si>
  <si>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</si>
  <si>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</si>
  <si>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</si>
  <si>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</si>
  <si>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</si>
  <si>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</si>
  <si>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</si>
  <si>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</si>
  <si>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</si>
  <si>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</si>
  <si>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</si>
  <si>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</si>
  <si>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</si>
  <si>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</si>
  <si>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</si>
  <si>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</si>
  <si>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</si>
  <si>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</si>
  <si>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</si>
  <si>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</si>
  <si>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</si>
  <si>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</si>
  <si>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</si>
  <si>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</si>
  <si>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</si>
  <si>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</si>
  <si>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</si>
  <si>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</si>
  <si>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</si>
  <si>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</si>
  <si>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</si>
  <si>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</si>
  <si>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</si>
  <si>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</si>
  <si>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</si>
  <si>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</si>
  <si>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</si>
  <si>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</si>
  <si>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</si>
  <si>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</si>
  <si>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</si>
  <si>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</si>
  <si>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</si>
  <si>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</si>
  <si>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</si>
  <si>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</si>
  <si>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</si>
  <si>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</si>
  <si>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</si>
  <si>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</si>
  <si>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</si>
  <si>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</si>
  <si>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</si>
  <si>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</si>
  <si>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</si>
  <si>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</si>
  <si>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</si>
  <si>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</si>
  <si>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</si>
  <si>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</si>
  <si>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</si>
  <si>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</si>
  <si>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</si>
  <si>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</si>
  <si>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</si>
  <si>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</si>
  <si>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</si>
  <si>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</si>
  <si>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</si>
  <si>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</si>
  <si>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</si>
  <si>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</si>
  <si>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</si>
  <si>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</si>
  <si>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</si>
  <si>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</si>
  <si>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</si>
  <si>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</si>
  <si>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</si>
  <si>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</si>
  <si>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</si>
  <si>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</si>
  <si>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</si>
  <si>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</si>
  <si>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</si>
  <si>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</si>
  <si>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</si>
  <si>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</si>
  <si>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</si>
  <si>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</si>
  <si>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</si>
  <si>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</si>
  <si>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</si>
  <si>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</si>
  <si>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</si>
  <si>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</si>
  <si>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</si>
  <si>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</si>
  <si>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</si>
  <si>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</si>
  <si>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</si>
  <si>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</si>
  <si>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</si>
  <si>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</si>
  <si>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</si>
  <si>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</si>
  <si>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</si>
  <si>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</si>
  <si>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</si>
  <si>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</si>
  <si>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</si>
  <si>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</si>
  <si>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</si>
  <si>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</si>
  <si>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</si>
  <si>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</si>
  <si>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</si>
  <si>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</si>
  <si>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</si>
  <si>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</si>
  <si>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</si>
  <si>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</si>
  <si>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</si>
  <si>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</si>
  <si>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</si>
  <si>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</si>
  <si>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</si>
  <si>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</si>
  <si>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</si>
  <si>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</si>
  <si>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</si>
  <si>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</si>
  <si>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</si>
  <si>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</si>
  <si>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</si>
  <si>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</si>
  <si>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</si>
  <si>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</si>
  <si>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</si>
  <si>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</si>
  <si>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</si>
  <si>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</si>
  <si>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</si>
  <si>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</si>
  <si>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</si>
  <si>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</si>
  <si>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</si>
  <si>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</si>
  <si>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</si>
  <si>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</si>
  <si>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</si>
  <si>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</si>
  <si>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</si>
  <si>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</si>
  <si>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</si>
  <si>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</si>
  <si>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</si>
  <si>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</si>
  <si>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</si>
  <si>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</si>
  <si>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</si>
  <si>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</si>
  <si>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</si>
  <si>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</si>
  <si>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</si>
  <si>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</si>
  <si>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</si>
  <si>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</si>
  <si>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</si>
  <si>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</si>
  <si>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</si>
  <si>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</si>
  <si>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</si>
  <si>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</si>
  <si>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</si>
  <si>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</si>
  <si>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</si>
  <si>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</si>
  <si>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</si>
  <si>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</si>
  <si>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</si>
  <si>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</si>
  <si>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</si>
  <si>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</si>
  <si>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</si>
  <si>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</si>
  <si>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</si>
  <si>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</si>
  <si>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</si>
  <si>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</si>
  <si>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</si>
  <si>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</si>
  <si>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</si>
  <si>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</si>
  <si>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</si>
  <si>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</si>
  <si>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</si>
  <si>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</si>
  <si>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</si>
  <si>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</si>
  <si>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</si>
  <si>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</si>
  <si>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</si>
  <si>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</si>
  <si>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</si>
  <si>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</si>
  <si>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</si>
  <si>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</si>
  <si>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</si>
  <si>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</si>
  <si>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</si>
  <si>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</si>
  <si>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</si>
  <si>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</si>
  <si>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</si>
  <si>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</si>
  <si>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</si>
  <si>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</si>
  <si>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</si>
  <si>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</si>
  <si>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</si>
  <si>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</si>
  <si>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</si>
  <si>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</si>
  <si>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</si>
  <si>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</si>
  <si>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</si>
  <si>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</si>
  <si>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</si>
  <si>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</si>
  <si>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</si>
  <si>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</si>
  <si>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</si>
  <si>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</si>
  <si>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</si>
  <si>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</si>
  <si>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</si>
  <si>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</si>
  <si>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</si>
  <si>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</si>
  <si>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</si>
  <si>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</si>
  <si>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</si>
  <si>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</si>
  <si>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</si>
  <si>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</si>
  <si>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</si>
  <si>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</si>
  <si>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</si>
  <si>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</si>
  <si>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</si>
  <si>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</si>
  <si>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</si>
  <si>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</si>
  <si>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</si>
  <si>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</si>
  <si>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</si>
  <si>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</si>
  <si>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</si>
  <si>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</si>
  <si>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</si>
  <si>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</si>
  <si>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</si>
  <si>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</si>
  <si>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</si>
  <si>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</si>
  <si>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</si>
  <si>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</si>
  <si>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</si>
  <si>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</si>
  <si>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</si>
  <si>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</si>
  <si>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</si>
  <si>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</si>
  <si>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</si>
  <si>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</si>
  <si>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</si>
  <si>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</si>
  <si>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</si>
  <si>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</si>
  <si>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</si>
  <si>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</si>
  <si>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</si>
  <si>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</si>
  <si>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</si>
  <si>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</si>
  <si>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</si>
  <si>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</si>
  <si>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</si>
  <si>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</si>
  <si>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</si>
  <si>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</si>
  <si>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</si>
  <si>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</si>
  <si>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</si>
  <si>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</si>
  <si>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</si>
  <si>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</si>
  <si>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</si>
  <si>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</si>
  <si>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</si>
  <si>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</si>
  <si>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</si>
  <si>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</si>
  <si>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</si>
  <si>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</si>
  <si>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</si>
  <si>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</si>
  <si>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</si>
  <si>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</si>
  <si>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</si>
  <si>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</si>
  <si>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</si>
  <si>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</si>
  <si>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</si>
  <si>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</si>
  <si>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</si>
  <si>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</si>
  <si>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</si>
  <si>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</si>
  <si>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</si>
  <si>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</si>
  <si>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</si>
  <si>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</si>
  <si>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</si>
  <si>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</si>
  <si>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</si>
  <si>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</si>
  <si>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</si>
  <si>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</si>
  <si>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</si>
  <si>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</si>
  <si>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</si>
  <si>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</si>
  <si>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</si>
  <si>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</si>
  <si>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</si>
  <si>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</si>
  <si>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</si>
  <si>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</si>
  <si>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</si>
  <si>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</si>
  <si>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</si>
  <si>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</si>
  <si>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</si>
  <si>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</si>
  <si>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</si>
  <si>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</si>
  <si>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</si>
  <si>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</si>
  <si>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</si>
  <si>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</si>
  <si>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</si>
  <si>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</si>
  <si>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</si>
  <si>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</si>
  <si>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</si>
  <si>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</si>
  <si>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</si>
  <si>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</si>
  <si>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</si>
  <si>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</si>
  <si>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</si>
  <si>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</si>
  <si>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</si>
  <si>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</si>
  <si>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</si>
  <si>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</si>
  <si>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</si>
  <si>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</si>
  <si>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</si>
  <si>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</si>
  <si>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</si>
  <si>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</si>
  <si>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</si>
  <si>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</si>
  <si>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</si>
  <si>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</si>
  <si>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</si>
  <si>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</si>
  <si>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</si>
  <si>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</si>
  <si>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</si>
  <si>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</si>
  <si>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</si>
  <si>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</si>
  <si>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</si>
  <si>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</si>
  <si>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</si>
  <si>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</si>
  <si>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</si>
  <si>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</si>
  <si>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</si>
  <si>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</si>
  <si>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</si>
  <si>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</si>
  <si>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</si>
  <si>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</si>
  <si>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</si>
  <si>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</si>
  <si>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</si>
  <si>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</si>
  <si>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</si>
  <si>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</si>
  <si>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</si>
  <si>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</si>
  <si>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</si>
  <si>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</si>
  <si>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</si>
  <si>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</si>
  <si>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</si>
  <si>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</si>
  <si>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</si>
  <si>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</si>
  <si>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</si>
  <si>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</si>
  <si>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</si>
  <si>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</si>
  <si>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</si>
  <si>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</si>
  <si>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</si>
  <si>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</si>
  <si>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</si>
  <si>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</si>
  <si>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</si>
  <si>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</si>
  <si>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</si>
  <si>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</si>
  <si>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</si>
  <si>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</si>
  <si>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</si>
  <si>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</si>
  <si>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</si>
  <si>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</si>
  <si>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</si>
  <si>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</si>
  <si>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</si>
  <si>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</si>
  <si>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</si>
  <si>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</si>
  <si>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</si>
  <si>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</si>
  <si>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</si>
  <si>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</si>
  <si>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</si>
  <si>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</si>
  <si>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</si>
  <si>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</si>
  <si>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</si>
  <si>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</si>
  <si>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</si>
  <si>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</si>
  <si>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</si>
  <si>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</si>
  <si>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</si>
  <si>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</si>
  <si>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</si>
  <si>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</si>
  <si>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</si>
  <si>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</si>
  <si>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</si>
  <si>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</si>
  <si>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</si>
  <si>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</si>
  <si>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</si>
  <si>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</si>
  <si>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</si>
  <si>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</si>
  <si>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</si>
  <si>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</si>
  <si>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</si>
  <si>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</si>
  <si>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</si>
  <si>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</si>
  <si>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</si>
  <si>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</si>
  <si>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</si>
  <si>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</si>
  <si>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</si>
  <si>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</si>
  <si>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</si>
  <si>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</si>
  <si>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</si>
  <si>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</si>
  <si>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</si>
  <si>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</si>
  <si>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</si>
  <si>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</si>
  <si>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</si>
  <si>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</si>
  <si>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</si>
  <si>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</si>
  <si>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</si>
  <si>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</si>
  <si>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</si>
  <si>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</si>
  <si>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</si>
  <si>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</si>
  <si>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</si>
  <si>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</si>
  <si>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</si>
  <si>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</si>
  <si>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</si>
  <si>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</si>
  <si>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</si>
  <si>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</si>
  <si>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</si>
  <si>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</si>
  <si>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</si>
  <si>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</si>
  <si>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</si>
  <si>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</si>
  <si>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</si>
  <si>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</si>
  <si>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</si>
  <si>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</si>
  <si>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</si>
  <si>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</si>
  <si>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</si>
  <si>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</si>
  <si>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</si>
  <si>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</si>
  <si>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</si>
  <si>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</si>
  <si>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</si>
  <si>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</si>
  <si>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</si>
  <si>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</si>
  <si>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</si>
  <si>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</si>
  <si>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</si>
  <si>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</si>
  <si>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</si>
  <si>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</si>
  <si>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</si>
  <si>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</si>
  <si>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</si>
  <si>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</si>
  <si>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</si>
  <si>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</si>
  <si>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</si>
  <si>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</si>
  <si>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</si>
  <si>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</si>
  <si>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</si>
  <si>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</si>
  <si>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</si>
  <si>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</si>
  <si>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</si>
  <si>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</si>
  <si>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</si>
  <si>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</si>
  <si>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</si>
  <si>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</si>
  <si>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</si>
  <si>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</si>
  <si>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</si>
  <si>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</si>
  <si>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</si>
  <si>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</si>
  <si>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</si>
  <si>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</si>
  <si>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</si>
  <si>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</si>
  <si>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</si>
  <si>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</si>
  <si>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</si>
  <si>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</si>
  <si>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</si>
  <si>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</si>
  <si>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</si>
  <si>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</si>
  <si>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</si>
  <si>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</si>
  <si>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</si>
  <si>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</si>
  <si>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</si>
  <si>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</si>
  <si>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</si>
  <si>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</si>
  <si>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</si>
  <si>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</si>
  <si>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</si>
  <si>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</si>
  <si>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</si>
  <si>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</si>
  <si>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</si>
  <si>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</si>
  <si>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</si>
  <si>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</si>
  <si>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</si>
  <si>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</si>
  <si>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</si>
  <si>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</si>
  <si>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</si>
  <si>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</si>
  <si>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</si>
  <si>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</si>
  <si>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</si>
  <si>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</si>
  <si>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</si>
  <si>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</si>
  <si>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</si>
  <si>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</si>
  <si>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</si>
  <si>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</si>
  <si>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</si>
  <si>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</si>
  <si>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</si>
  <si>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</si>
  <si>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</si>
  <si>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</si>
  <si>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</si>
  <si>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</si>
  <si>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</si>
  <si>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</si>
  <si>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</si>
  <si>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</si>
  <si>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</si>
  <si>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</si>
  <si>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</si>
  <si>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</si>
  <si>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</si>
  <si>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</si>
  <si>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</si>
  <si>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</si>
  <si>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</si>
  <si>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</si>
  <si>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</si>
  <si>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</si>
  <si>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</si>
  <si>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</si>
  <si>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</si>
  <si>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</si>
  <si>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</si>
  <si>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</si>
  <si>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</si>
  <si>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</si>
  <si>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</si>
  <si>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</si>
  <si>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</si>
  <si>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</si>
  <si>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</si>
  <si>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</si>
  <si>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</si>
  <si>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</si>
  <si>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</si>
  <si>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</si>
  <si>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</si>
  <si>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</si>
  <si>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</si>
  <si>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</si>
  <si>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</si>
  <si>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</si>
  <si>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</si>
  <si>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</si>
  <si>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</si>
  <si>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</si>
  <si>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</si>
  <si>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</si>
  <si>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</si>
  <si>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</si>
  <si>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</si>
  <si>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</si>
  <si>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</si>
  <si>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</si>
  <si>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</si>
  <si>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</si>
  <si>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</si>
  <si>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</si>
  <si>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</si>
  <si>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</si>
  <si>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</si>
  <si>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</si>
  <si>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</si>
  <si>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</si>
  <si>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</si>
  <si>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</si>
  <si>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</si>
  <si>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</si>
  <si>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</si>
  <si>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</si>
  <si>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</si>
  <si>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</si>
  <si>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</si>
  <si>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</si>
  <si>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</si>
  <si>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</si>
  <si>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</si>
  <si>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</si>
  <si>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</si>
  <si>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</si>
  <si>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</si>
  <si>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</si>
  <si>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</si>
  <si>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</si>
  <si>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</si>
  <si>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</si>
  <si>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</si>
  <si>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</si>
  <si>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</si>
  <si>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</si>
  <si>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</si>
  <si>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</si>
  <si>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</si>
  <si>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</si>
  <si>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</si>
  <si>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</si>
  <si>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</si>
  <si>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</si>
  <si>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</si>
  <si>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</si>
  <si>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</si>
  <si>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</si>
  <si>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</si>
  <si>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</si>
  <si>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</si>
  <si>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</si>
  <si>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</si>
  <si>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</si>
  <si>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</si>
  <si>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</si>
  <si>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</si>
  <si>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</si>
  <si>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</si>
  <si>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</si>
  <si>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</si>
  <si>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</si>
  <si>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</si>
  <si>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</si>
  <si>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</si>
  <si>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</si>
  <si>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</si>
  <si>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</si>
  <si>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</si>
  <si>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</si>
  <si>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</si>
  <si>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</si>
  <si>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</si>
  <si>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</si>
  <si>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</si>
  <si>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</si>
  <si>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</si>
  <si>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</si>
  <si>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</si>
  <si>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</si>
  <si>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</si>
  <si>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</si>
  <si>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</si>
  <si>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</si>
  <si>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</si>
  <si>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</si>
  <si>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</si>
  <si>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</si>
  <si>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</si>
  <si>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</si>
  <si>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</si>
  <si>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</si>
  <si>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</si>
  <si>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</si>
  <si>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</si>
  <si>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</si>
  <si>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</si>
  <si>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</si>
  <si>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</si>
  <si>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</si>
  <si>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</si>
  <si>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</si>
  <si>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</si>
  <si>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</si>
  <si>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</si>
  <si>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</si>
  <si>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</si>
  <si>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</si>
  <si>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</si>
  <si>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</si>
  <si>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</si>
  <si>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</si>
  <si>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</si>
  <si>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</si>
  <si>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</si>
  <si>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</si>
  <si>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</si>
  <si>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</si>
  <si>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</si>
  <si>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</si>
  <si>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</si>
  <si>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</si>
  <si>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</si>
  <si>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</si>
  <si>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</si>
  <si>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</si>
  <si>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</si>
  <si>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</si>
  <si>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</si>
  <si>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</si>
  <si>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</si>
  <si>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</si>
  <si>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</si>
  <si>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</si>
  <si>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</si>
  <si>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</si>
  <si>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</si>
  <si>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</si>
  <si>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</si>
  <si>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</si>
  <si>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</si>
  <si>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</si>
  <si>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</si>
  <si>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</si>
  <si>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</si>
  <si>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</si>
  <si>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</si>
  <si>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</si>
  <si>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</si>
  <si>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</si>
  <si>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</si>
  <si>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</si>
  <si>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</si>
  <si>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</si>
  <si>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</si>
  <si>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</si>
  <si>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</si>
  <si>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</si>
  <si>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</si>
  <si>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</si>
  <si>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</si>
  <si>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</si>
  <si>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</si>
  <si>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</si>
  <si>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</si>
  <si>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</si>
  <si>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</si>
  <si>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</si>
  <si>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</si>
  <si>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</si>
  <si>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</si>
  <si>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</si>
  <si>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</si>
  <si>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</si>
  <si>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</si>
  <si>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</si>
  <si>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</si>
  <si>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</si>
  <si>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</si>
  <si>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</si>
  <si>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</si>
  <si>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</si>
  <si>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</si>
  <si>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</si>
  <si>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</si>
  <si>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</si>
  <si>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</si>
  <si>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</si>
  <si>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</si>
  <si>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</si>
  <si>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</si>
  <si>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</si>
  <si>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</si>
  <si>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</si>
  <si>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</si>
  <si>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</si>
  <si>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</si>
  <si>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</si>
  <si>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</si>
  <si>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</si>
  <si>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</si>
  <si>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</si>
  <si>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</si>
  <si>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</si>
  <si>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</si>
  <si>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</si>
  <si>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</si>
  <si>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</si>
  <si>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</si>
  <si>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</si>
  <si>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</si>
  <si>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</si>
  <si>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</si>
  <si>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</si>
  <si>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</si>
  <si>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</si>
  <si>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</si>
  <si>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</si>
  <si>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</si>
  <si>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</si>
  <si>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</si>
  <si>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</si>
  <si>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</si>
  <si>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</si>
  <si>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</si>
  <si>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</si>
  <si>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</si>
  <si>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</si>
  <si>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</si>
  <si>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</si>
  <si>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</si>
  <si>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</si>
  <si>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</si>
  <si>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</si>
  <si>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</si>
  <si>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</si>
  <si>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</si>
  <si>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</si>
  <si>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</si>
  <si>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</si>
  <si>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</si>
  <si>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</si>
  <si>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</si>
  <si>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</si>
  <si>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</si>
  <si>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</si>
  <si>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</si>
  <si>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</si>
  <si>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</si>
  <si>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</si>
  <si>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</si>
  <si>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</si>
  <si>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</si>
  <si>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</si>
  <si>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</si>
  <si>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</si>
  <si>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</si>
  <si>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</si>
  <si>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</si>
  <si>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</si>
  <si>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</si>
  <si>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</si>
  <si>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</si>
  <si>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</si>
  <si>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</si>
  <si>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</si>
  <si>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</si>
  <si>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</si>
  <si>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</si>
  <si>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</si>
  <si>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</si>
  <si>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</si>
  <si>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</si>
  <si>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</si>
  <si>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</si>
  <si>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</si>
  <si>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</si>
  <si>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</si>
  <si>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</si>
  <si>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</si>
  <si>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</si>
  <si>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</si>
  <si>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</si>
  <si>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</si>
  <si>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</si>
  <si>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</si>
  <si>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</si>
  <si>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</si>
  <si>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</si>
  <si>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</si>
  <si>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</si>
  <si>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</si>
  <si>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</si>
  <si>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</si>
  <si>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</si>
  <si>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</si>
  <si>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</si>
  <si>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</si>
  <si>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</si>
  <si>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</si>
  <si>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</si>
  <si>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</si>
  <si>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</si>
  <si>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</si>
  <si>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</si>
  <si>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</si>
  <si>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</si>
  <si>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</si>
  <si>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</si>
  <si>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</si>
  <si>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</si>
  <si>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</si>
  <si>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</si>
  <si>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</si>
  <si>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</si>
  <si>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</si>
  <si>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</si>
  <si>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</si>
  <si>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</si>
  <si>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</si>
  <si>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</si>
  <si>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</si>
  <si>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</si>
  <si>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</si>
  <si>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</si>
  <si>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</si>
  <si>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</si>
  <si>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</si>
  <si>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</si>
  <si>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</si>
  <si>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</si>
  <si>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</si>
  <si>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</si>
  <si>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</si>
  <si>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</si>
  <si>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</si>
  <si>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</si>
  <si>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</si>
  <si>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</si>
  <si>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</si>
  <si>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</si>
  <si>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</si>
  <si>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</si>
  <si>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</si>
  <si>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</si>
  <si>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</si>
  <si>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</si>
  <si>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</si>
  <si>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</si>
  <si>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</si>
  <si>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</si>
  <si>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</si>
  <si>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</si>
  <si>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</si>
  <si>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</si>
  <si>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</si>
  <si>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</si>
  <si>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</si>
  <si>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</si>
  <si>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</si>
  <si>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</si>
  <si>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</si>
  <si>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</si>
  <si>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</si>
  <si>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</si>
  <si>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</si>
  <si>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</si>
  <si>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</si>
  <si>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</si>
  <si>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</si>
  <si>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</si>
  <si>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</si>
  <si>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</si>
  <si>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</si>
  <si>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</si>
  <si>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</si>
  <si>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</si>
  <si>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</si>
  <si>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</si>
  <si>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</si>
  <si>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</si>
  <si>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</si>
  <si>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</si>
  <si>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</si>
  <si>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</si>
  <si>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</si>
  <si>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</si>
  <si>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</si>
  <si>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</si>
  <si>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</si>
  <si>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</si>
  <si>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</si>
  <si>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</si>
  <si>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</si>
  <si>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</si>
  <si>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</si>
  <si>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</si>
  <si>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</si>
  <si>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</si>
  <si>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</si>
  <si>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</si>
  <si>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</si>
  <si>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</si>
  <si>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</si>
  <si>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</si>
  <si>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</si>
  <si>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</si>
  <si>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</si>
  <si>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</si>
  <si>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</si>
  <si>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</si>
  <si>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</si>
  <si>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</si>
  <si>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</si>
  <si>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</si>
  <si>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</si>
  <si>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</si>
  <si>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</si>
  <si>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</si>
  <si>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</si>
  <si>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</si>
  <si>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</si>
  <si>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</si>
  <si>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</si>
  <si>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</si>
  <si>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</si>
  <si>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</si>
  <si>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</si>
  <si>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</si>
  <si>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</si>
  <si>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</si>
  <si>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</si>
  <si>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</si>
  <si>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</si>
  <si>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</si>
  <si>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</si>
  <si>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</si>
  <si>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</si>
  <si>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</si>
  <si>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</si>
  <si>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</si>
  <si>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</si>
  <si>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</si>
  <si>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</si>
  <si>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</si>
  <si>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</si>
  <si>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</si>
  <si>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</si>
  <si>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</si>
  <si>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</si>
  <si>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</si>
  <si>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</si>
  <si>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</si>
  <si>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</si>
  <si>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</si>
  <si>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</si>
  <si>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</si>
  <si>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</si>
  <si>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</si>
  <si>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</si>
  <si>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</si>
  <si>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</si>
  <si>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</si>
  <si>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</si>
  <si>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</si>
  <si>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</si>
  <si>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</si>
  <si>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</si>
  <si>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</si>
  <si>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</si>
  <si>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</si>
  <si>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</si>
  <si>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</si>
  <si>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</si>
  <si>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</si>
  <si>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</si>
  <si>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</si>
  <si>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</si>
  <si>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</si>
  <si>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</si>
  <si>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</si>
  <si>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</si>
  <si>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</si>
  <si>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</si>
  <si>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</si>
  <si>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</si>
  <si>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</si>
  <si>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</si>
  <si>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</si>
  <si>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</si>
  <si>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</si>
  <si>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</si>
  <si>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</si>
  <si>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</si>
  <si>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</si>
  <si>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</si>
  <si>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</si>
  <si>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</si>
  <si>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</si>
  <si>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</si>
  <si>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</si>
  <si>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</si>
  <si>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</si>
  <si>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</si>
  <si>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</si>
  <si>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</si>
  <si>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</si>
  <si>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</si>
  <si>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</si>
  <si>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</si>
  <si>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</si>
  <si>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</si>
  <si>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</si>
  <si>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</si>
  <si>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</si>
  <si>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</si>
  <si>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</si>
  <si>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</si>
  <si>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</si>
  <si>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</si>
  <si>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</si>
  <si>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</si>
  <si>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</si>
  <si>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</si>
  <si>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</si>
  <si>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</si>
  <si>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</si>
  <si>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</si>
  <si>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</si>
  <si>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</si>
  <si>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</si>
  <si>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</si>
  <si>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</si>
  <si>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</si>
  <si>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</si>
  <si>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</si>
  <si>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</si>
  <si>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</si>
  <si>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</si>
  <si>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</si>
  <si>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</si>
  <si>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</si>
  <si>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</si>
  <si>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</si>
  <si>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</si>
  <si>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</si>
  <si>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</si>
  <si>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</si>
  <si>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</si>
  <si>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</si>
  <si>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</si>
  <si>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</si>
  <si>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</si>
  <si>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</si>
  <si>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</si>
  <si>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</si>
  <si>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</si>
  <si>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</si>
  <si>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</si>
  <si>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</si>
  <si>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</si>
  <si>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</si>
  <si>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</si>
  <si>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</si>
  <si>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</si>
  <si>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</si>
  <si>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</si>
  <si>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</si>
  <si>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</si>
  <si>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</si>
  <si>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</si>
  <si>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</si>
  <si>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</si>
  <si>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</si>
  <si>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</si>
  <si>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</si>
  <si>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</si>
  <si>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</si>
  <si>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</si>
  <si>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</si>
  <si>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</si>
  <si>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</si>
  <si>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</si>
  <si>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</si>
  <si>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</si>
  <si>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</si>
  <si>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</si>
  <si>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</si>
  <si>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</si>
  <si>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</si>
  <si>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</si>
  <si>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</si>
  <si>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</si>
  <si>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</si>
  <si>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</si>
  <si>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</si>
  <si>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</si>
  <si>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</si>
  <si>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</si>
  <si>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</si>
  <si>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</si>
  <si>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</si>
  <si>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</si>
  <si>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</si>
  <si>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</si>
  <si>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</si>
  <si>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</si>
  <si>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</si>
  <si>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</si>
  <si>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</si>
  <si>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</si>
  <si>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</si>
  <si>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</si>
  <si>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</si>
  <si>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</si>
  <si>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</si>
  <si>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</si>
  <si>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</si>
  <si>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</si>
  <si>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</si>
  <si>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</si>
  <si>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</si>
  <si>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</si>
  <si>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</si>
  <si>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</si>
  <si>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</si>
  <si>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</si>
  <si>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</si>
  <si>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</si>
  <si>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</si>
  <si>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</si>
  <si>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</si>
  <si>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</si>
  <si>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</si>
  <si>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</si>
  <si>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</si>
  <si>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</si>
  <si>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</si>
  <si>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</si>
  <si>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</si>
  <si>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</si>
  <si>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</si>
  <si>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</si>
  <si>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</si>
  <si>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</si>
  <si>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</si>
  <si>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</si>
  <si>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</si>
  <si>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</si>
  <si>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</si>
  <si>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</si>
  <si>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</si>
  <si>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</si>
  <si>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</si>
  <si>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</si>
  <si>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</si>
  <si>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</si>
  <si>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</si>
  <si>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</si>
  <si>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</si>
  <si>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</si>
  <si>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</si>
  <si>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</si>
  <si>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</si>
  <si>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</si>
  <si>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</si>
  <si>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</si>
  <si>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</si>
  <si>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</si>
  <si>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</si>
  <si>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</si>
  <si>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</si>
  <si>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</si>
  <si>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</si>
  <si>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</si>
  <si>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</si>
  <si>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</si>
  <si>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</si>
  <si>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</si>
  <si>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</si>
  <si>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</si>
  <si>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</si>
  <si>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</si>
  <si>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</si>
  <si>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</si>
  <si>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</si>
  <si>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</si>
  <si>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</si>
  <si>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</si>
  <si>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</si>
  <si>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</si>
  <si>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</si>
  <si>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</si>
  <si>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</si>
  <si>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</si>
  <si>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</si>
  <si>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</si>
  <si>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</si>
  <si>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</si>
  <si>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</si>
  <si>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</si>
  <si>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</si>
  <si>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</si>
  <si>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</si>
  <si>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</si>
  <si>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</si>
  <si>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</si>
  <si>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</si>
  <si>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</si>
  <si>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</si>
  <si>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</si>
  <si>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</si>
  <si>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</si>
  <si>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</si>
  <si>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</si>
  <si>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</si>
  <si>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</si>
  <si>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</si>
  <si>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</si>
  <si>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</si>
  <si>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</si>
  <si>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</si>
  <si>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</si>
  <si>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</si>
  <si>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</si>
  <si>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</si>
  <si>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</si>
  <si>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</si>
  <si>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</si>
  <si>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</si>
  <si>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</si>
  <si>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</si>
  <si>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</si>
  <si>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</si>
  <si>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</si>
  <si>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</si>
  <si>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</si>
  <si>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</si>
  <si>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</si>
  <si>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</si>
  <si>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</si>
  <si>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</si>
  <si>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</si>
  <si>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</si>
  <si>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</si>
  <si>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</si>
  <si>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</si>
  <si>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</si>
  <si>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</si>
  <si>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</si>
  <si>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</si>
  <si>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</si>
  <si>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</si>
  <si>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</si>
  <si>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</si>
  <si>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</si>
  <si>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</si>
  <si>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</si>
  <si>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</si>
  <si>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</si>
  <si>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</si>
  <si>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</si>
  <si>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</si>
  <si>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</si>
  <si>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</si>
  <si>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</si>
  <si>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</si>
  <si>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</si>
  <si>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</si>
  <si>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</si>
  <si>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</si>
  <si>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</si>
  <si>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</si>
  <si>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</si>
  <si>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</si>
  <si>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</si>
  <si>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</si>
  <si>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</si>
  <si>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</si>
  <si>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</si>
  <si>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</si>
  <si>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</si>
  <si>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</si>
  <si>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</si>
  <si>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</si>
  <si>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</si>
  <si>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</si>
  <si>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</si>
  <si>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</si>
  <si>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</si>
  <si>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</si>
  <si>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</si>
  <si>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</si>
  <si>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</si>
  <si>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</si>
  <si>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</si>
  <si>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</si>
  <si>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</si>
  <si>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</si>
  <si>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</si>
  <si>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</si>
  <si>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</si>
  <si>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</si>
  <si>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</si>
  <si>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</si>
  <si>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</si>
  <si>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</si>
  <si>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</si>
  <si>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</si>
  <si>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</si>
  <si>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</si>
  <si>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</si>
  <si>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</si>
  <si>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</si>
  <si>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</si>
  <si>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</si>
  <si>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</si>
  <si>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</si>
  <si>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</si>
  <si>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</si>
  <si>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</si>
  <si>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</si>
  <si>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</si>
  <si>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</si>
  <si>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</si>
  <si>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</si>
  <si>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</si>
  <si>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</si>
  <si>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</si>
  <si>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</si>
  <si>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</si>
  <si>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</si>
  <si>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</si>
  <si>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</si>
  <si>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</si>
  <si>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</si>
  <si>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</si>
  <si>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</si>
  <si>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</si>
  <si>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</si>
  <si>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</si>
  <si>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</si>
  <si>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</si>
  <si>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</si>
  <si>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</si>
  <si>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</si>
  <si>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</si>
  <si>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</si>
  <si>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</si>
  <si>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</si>
  <si>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</si>
  <si>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</si>
  <si>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</si>
  <si>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</si>
  <si>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</si>
  <si>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</si>
  <si>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</si>
  <si>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</si>
  <si>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</si>
  <si>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</si>
  <si>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</si>
  <si>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</si>
  <si>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</si>
  <si>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</si>
  <si>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</si>
  <si>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</si>
  <si>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</si>
  <si>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</si>
  <si>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</si>
  <si>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</si>
  <si>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</si>
  <si>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</si>
  <si>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</si>
  <si>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</si>
  <si>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</si>
  <si>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</si>
  <si>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</si>
  <si>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</si>
  <si>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</si>
  <si>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</si>
  <si>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</si>
  <si>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</si>
  <si>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</si>
  <si>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</si>
  <si>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</si>
  <si>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</si>
  <si>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</si>
  <si>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</si>
  <si>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</si>
  <si>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</si>
  <si>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</si>
  <si>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</si>
  <si>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</si>
  <si>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</si>
  <si>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</si>
  <si>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</si>
  <si>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</si>
  <si>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</si>
  <si>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</si>
  <si>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</si>
  <si>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</si>
  <si>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</si>
  <si>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</si>
  <si>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</si>
  <si>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</si>
  <si>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</si>
  <si>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</si>
  <si>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</si>
  <si>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</si>
  <si>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</si>
  <si>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</si>
  <si>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</si>
  <si>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</si>
  <si>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</si>
  <si>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</si>
  <si>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</si>
  <si>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</si>
  <si>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</si>
  <si>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</si>
  <si>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</si>
  <si>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</si>
  <si>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</si>
  <si>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</si>
  <si>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</si>
  <si>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</si>
  <si>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</si>
  <si>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</si>
  <si>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</si>
  <si>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</si>
  <si>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</si>
  <si>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</si>
  <si>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</si>
  <si>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</si>
  <si>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</si>
  <si>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</si>
  <si>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</si>
  <si>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</si>
  <si>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</si>
  <si>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</si>
  <si>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</si>
  <si>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</si>
  <si>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</si>
  <si>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</si>
  <si>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</si>
  <si>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</si>
  <si>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</si>
  <si>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</si>
  <si>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</si>
  <si>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</si>
  <si>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</si>
  <si>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</si>
  <si>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</si>
  <si>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</si>
  <si>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</si>
  <si>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</si>
  <si>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</si>
  <si>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</si>
  <si>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</si>
  <si>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</si>
  <si>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</si>
  <si>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</si>
  <si>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</si>
  <si>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</si>
  <si>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</si>
  <si>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</si>
  <si>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</si>
  <si>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</si>
  <si>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</si>
  <si>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</si>
  <si>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</si>
  <si>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</si>
  <si>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</si>
  <si>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</si>
  <si>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</si>
  <si>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</si>
  <si>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</si>
  <si>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</si>
  <si>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</si>
  <si>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</si>
  <si>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</si>
  <si>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</si>
  <si>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</si>
  <si>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</si>
  <si>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</si>
  <si>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</si>
  <si>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</si>
  <si>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</si>
  <si>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</si>
  <si>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</si>
  <si>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</si>
  <si>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</si>
  <si>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</si>
  <si>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</si>
  <si>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</si>
  <si>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</si>
  <si>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</si>
  <si>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</si>
  <si>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</si>
  <si>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</si>
  <si>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</si>
  <si>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</si>
  <si>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</si>
  <si>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</si>
  <si>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</si>
  <si>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</si>
  <si>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</si>
  <si>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</si>
  <si>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</si>
  <si>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</si>
  <si>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</si>
  <si>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</si>
  <si>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</si>
  <si>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</si>
  <si>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</si>
  <si>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</si>
  <si>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</si>
  <si>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</si>
  <si>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</si>
  <si>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</si>
  <si>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</si>
  <si>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</si>
  <si>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</si>
  <si>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</si>
  <si>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</si>
  <si>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</si>
  <si>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</si>
  <si>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</si>
  <si>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</si>
  <si>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</si>
  <si>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</si>
  <si>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</si>
  <si>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</si>
  <si>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</si>
  <si>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</si>
  <si>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</si>
  <si>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</si>
  <si>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</si>
  <si>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</si>
  <si>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</si>
  <si>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</si>
  <si>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</si>
  <si>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</si>
  <si>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</si>
  <si>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</si>
  <si>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</si>
  <si>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</si>
  <si>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</si>
  <si>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</si>
  <si>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</si>
  <si>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</si>
  <si>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</si>
  <si>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</si>
  <si>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</si>
  <si>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</si>
  <si>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</si>
  <si>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</si>
  <si>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</si>
  <si>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</si>
  <si>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</si>
  <si>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</si>
  <si>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</si>
  <si>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</si>
  <si>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</si>
  <si>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</si>
  <si>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</si>
  <si>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</si>
  <si>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</si>
  <si>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</si>
  <si>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</si>
  <si>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</si>
  <si>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</si>
  <si>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</si>
  <si>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</si>
  <si>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</si>
  <si>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</si>
  <si>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</si>
  <si>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</si>
  <si>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</si>
  <si>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</si>
  <si>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</si>
  <si>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</si>
  <si>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</si>
  <si>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</si>
  <si>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</si>
  <si>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</si>
  <si>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</si>
  <si>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</si>
  <si>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</si>
  <si>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</si>
  <si>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</si>
  <si>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</si>
  <si>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</si>
  <si>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</si>
  <si>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</si>
  <si>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</si>
  <si>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</si>
  <si>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</si>
  <si>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</si>
  <si>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</si>
  <si>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</si>
  <si>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</si>
  <si>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</si>
  <si>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</si>
  <si>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</si>
  <si>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</si>
  <si>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</si>
  <si>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</si>
  <si>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</si>
  <si>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</si>
  <si>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</si>
  <si>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</si>
  <si>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</si>
  <si>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</si>
  <si>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</si>
  <si>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</si>
  <si>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</si>
  <si>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</si>
  <si>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</si>
  <si>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</si>
  <si>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</si>
  <si>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</si>
  <si>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</si>
  <si>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</si>
  <si>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</si>
  <si>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</si>
  <si>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</si>
  <si>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</si>
  <si>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</si>
  <si>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</si>
  <si>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</si>
  <si>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</si>
  <si>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</si>
  <si>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</si>
  <si>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</si>
  <si>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</si>
  <si>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</si>
  <si>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</si>
  <si>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</si>
  <si>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</si>
  <si>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</si>
  <si>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</si>
  <si>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</si>
  <si>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</si>
  <si>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</si>
  <si>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</si>
  <si>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</si>
  <si>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</si>
  <si>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</si>
  <si>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</si>
  <si>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</si>
  <si>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</si>
  <si>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</si>
  <si>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</si>
  <si>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</si>
  <si>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</si>
  <si>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</si>
  <si>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</si>
  <si>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</si>
  <si>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</si>
  <si>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</si>
  <si>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</si>
  <si>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</si>
  <si>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</si>
  <si>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</si>
  <si>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</si>
  <si>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</si>
  <si>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</si>
  <si>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</si>
  <si>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</si>
  <si>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</si>
  <si>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</si>
  <si>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</si>
  <si>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</si>
  <si>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</si>
  <si>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</si>
  <si>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</si>
  <si>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</si>
  <si>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</si>
  <si>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</si>
  <si>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</si>
  <si>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</si>
  <si>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</si>
  <si>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</si>
  <si>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</si>
  <si>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</si>
  <si>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</si>
  <si>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</si>
  <si>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</si>
  <si>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</si>
  <si>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</si>
  <si>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</si>
  <si>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</si>
  <si>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</si>
  <si>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</si>
  <si>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</si>
  <si>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</si>
  <si>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</si>
  <si>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</si>
  <si>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</si>
  <si>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</si>
  <si>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</si>
  <si>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</si>
  <si>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</si>
  <si>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</si>
  <si>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</si>
  <si>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</si>
  <si>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</si>
  <si>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</si>
  <si>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</si>
  <si>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</si>
  <si>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</si>
  <si>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</si>
  <si>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</si>
  <si>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</si>
  <si>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</si>
  <si>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</si>
  <si>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</si>
  <si>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</si>
  <si>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</si>
  <si>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</si>
  <si>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</si>
  <si>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</si>
  <si>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</si>
  <si>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</si>
  <si>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</si>
  <si>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</si>
  <si>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</si>
  <si>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</si>
  <si>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</si>
  <si>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</si>
  <si>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</si>
  <si>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</si>
  <si>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</si>
  <si>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</si>
  <si>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</si>
  <si>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</si>
  <si>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</si>
  <si>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</si>
  <si>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</si>
  <si>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</si>
  <si>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</si>
  <si>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</si>
  <si>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</si>
  <si>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</si>
  <si>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</si>
  <si>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</si>
  <si>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</si>
  <si>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</si>
  <si>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</si>
  <si>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</si>
  <si>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</si>
  <si>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</si>
  <si>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</si>
  <si>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</si>
  <si>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</si>
  <si>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</si>
  <si>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</si>
  <si>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</si>
  <si>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</si>
  <si>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</si>
  <si>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</si>
  <si>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</si>
  <si>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</si>
  <si>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</si>
  <si>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</si>
  <si>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</si>
  <si>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</si>
  <si>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</si>
  <si>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</si>
  <si>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</si>
  <si>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</si>
  <si>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</si>
  <si>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</si>
  <si>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</si>
  <si>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</si>
  <si>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</si>
  <si>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</si>
  <si>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</si>
  <si>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</si>
  <si>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</si>
  <si>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</si>
  <si>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</si>
  <si>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</si>
  <si>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</si>
  <si>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</si>
  <si>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</si>
  <si>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</si>
  <si>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</si>
  <si>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</si>
  <si>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</si>
  <si>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</si>
  <si>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</si>
  <si>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</si>
  <si>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</si>
  <si>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</si>
  <si>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</si>
  <si>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</si>
  <si>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</si>
  <si>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</si>
  <si>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</si>
  <si>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</si>
  <si>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</si>
  <si>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</si>
  <si>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</si>
  <si>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</si>
  <si>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</si>
  <si>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</si>
  <si>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</si>
  <si>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</si>
  <si>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</si>
  <si>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</si>
  <si>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</si>
  <si>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</si>
  <si>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</si>
  <si>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</si>
  <si>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</si>
  <si>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</si>
  <si>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</si>
  <si>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</si>
  <si>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</si>
  <si>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</si>
  <si>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</si>
  <si>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</si>
  <si>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</si>
  <si>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</si>
  <si>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</si>
  <si>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</si>
  <si>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</si>
  <si>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</si>
  <si>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</si>
  <si>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</si>
  <si>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</si>
  <si>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</si>
  <si>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</si>
  <si>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</si>
  <si>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</si>
  <si>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</si>
  <si>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</si>
  <si>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</si>
  <si>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</si>
  <si>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</si>
  <si>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</si>
  <si>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</si>
  <si>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</si>
  <si>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</si>
  <si>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</si>
  <si>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</si>
  <si>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</si>
  <si>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</si>
  <si>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</si>
  <si>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</si>
  <si>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</si>
  <si>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</si>
  <si>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</si>
  <si>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</si>
  <si>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</si>
  <si>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</si>
  <si>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</si>
  <si>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</si>
  <si>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</si>
  <si>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</si>
  <si>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</si>
  <si>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</si>
  <si>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</si>
  <si>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</si>
  <si>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</si>
  <si>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</si>
  <si>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</si>
  <si>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</si>
  <si>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</si>
  <si>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</si>
  <si>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</si>
  <si>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</si>
  <si>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</si>
  <si>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</si>
  <si>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</si>
  <si>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</si>
  <si>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</si>
  <si>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</si>
  <si>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</si>
  <si>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</si>
  <si>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</si>
  <si>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</si>
  <si>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</si>
  <si>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</si>
  <si>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</si>
  <si>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</si>
  <si>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</si>
  <si>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</si>
  <si>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</si>
  <si>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</si>
  <si>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</si>
  <si>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</si>
  <si>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</si>
  <si>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</si>
  <si>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</si>
  <si>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</si>
  <si>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</si>
  <si>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</si>
  <si>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</si>
  <si>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</si>
  <si>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</si>
  <si>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</si>
  <si>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</si>
  <si>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</si>
  <si>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</si>
  <si>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</si>
  <si>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</si>
  <si>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</si>
  <si>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</si>
  <si>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</si>
  <si>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</si>
  <si>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</si>
  <si>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</si>
  <si>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</si>
  <si>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</si>
  <si>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</si>
  <si>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</si>
  <si>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</si>
  <si>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</si>
  <si>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</si>
  <si>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</si>
  <si>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</si>
  <si>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</si>
  <si>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</si>
  <si>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</si>
  <si>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</si>
  <si>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</si>
  <si>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</si>
  <si>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</si>
  <si>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</si>
  <si>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</si>
  <si>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</si>
  <si>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</si>
  <si>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</si>
  <si>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</si>
  <si>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</si>
  <si>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</si>
  <si>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</si>
  <si>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</si>
  <si>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</si>
  <si>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</si>
  <si>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</si>
  <si>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</si>
  <si>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</si>
  <si>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</si>
  <si>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</si>
  <si>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</si>
  <si>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</si>
  <si>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</si>
  <si>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</si>
  <si>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</si>
  <si>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</si>
  <si>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</si>
  <si>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</si>
  <si>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</si>
  <si>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</si>
  <si>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</si>
  <si>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</si>
  <si>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</si>
  <si>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</si>
  <si>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</si>
  <si>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</si>
  <si>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</si>
  <si>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</si>
  <si>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</si>
  <si>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</si>
  <si>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</si>
  <si>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</si>
  <si>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</si>
  <si>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</si>
  <si>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</si>
  <si>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</si>
  <si>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</si>
  <si>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</si>
  <si>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</si>
  <si>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</si>
  <si>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</si>
  <si>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</si>
  <si>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</si>
  <si>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</si>
  <si>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</si>
  <si>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</si>
  <si>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</si>
  <si>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</si>
  <si>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</si>
  <si>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</si>
  <si>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</si>
  <si>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</si>
  <si>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</si>
  <si>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</si>
  <si>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</si>
  <si>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</si>
  <si>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</si>
  <si>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</si>
  <si>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</si>
  <si>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</si>
  <si>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</si>
  <si>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</si>
  <si>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</si>
  <si>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</si>
  <si>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</si>
  <si>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</si>
  <si>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</si>
  <si>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</si>
  <si>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</si>
  <si>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</si>
  <si>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</si>
  <si>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</si>
  <si>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</si>
  <si>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</si>
  <si>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</si>
  <si>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</si>
  <si>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</si>
  <si>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</si>
  <si>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</si>
  <si>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</si>
  <si>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</si>
  <si>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</si>
  <si>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</si>
  <si>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</si>
  <si>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</si>
  <si>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</si>
  <si>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</si>
  <si>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</si>
  <si>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</si>
  <si>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</si>
  <si>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</si>
  <si>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</si>
  <si>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</si>
  <si>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</si>
  <si>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</si>
  <si>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</si>
  <si>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</si>
  <si>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</si>
  <si>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</si>
  <si>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</si>
  <si>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</si>
  <si>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</si>
  <si>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</si>
  <si>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</si>
  <si>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</si>
  <si>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</si>
  <si>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</si>
  <si>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</si>
  <si>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</si>
  <si>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</si>
  <si>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</si>
  <si>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</si>
  <si>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</si>
  <si>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</si>
  <si>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</si>
  <si>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</si>
  <si>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</si>
  <si>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</si>
  <si>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</si>
  <si>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</si>
  <si>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</si>
  <si>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</si>
  <si>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</si>
  <si>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</si>
  <si>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</si>
  <si>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</si>
  <si>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</si>
  <si>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</si>
  <si>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</si>
  <si>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</si>
  <si>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</si>
  <si>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</si>
  <si>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</si>
  <si>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</si>
  <si>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</si>
  <si>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</si>
  <si>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</si>
  <si>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</si>
  <si>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</si>
  <si>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</si>
  <si>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</si>
  <si>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</si>
  <si>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</si>
  <si>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</si>
  <si>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</si>
  <si>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</si>
  <si>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</si>
  <si>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</si>
  <si>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</si>
  <si>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</si>
  <si>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</si>
  <si>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</si>
  <si>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</si>
  <si>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</si>
  <si>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</si>
  <si>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</si>
  <si>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</si>
  <si>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</si>
  <si>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</si>
  <si>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</si>
  <si>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</si>
  <si>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</si>
  <si>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</si>
  <si>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</si>
  <si>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</si>
  <si>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</si>
  <si>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</si>
  <si>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</si>
  <si>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</si>
  <si>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</si>
  <si>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</si>
  <si>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</si>
  <si>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</si>
  <si>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</si>
  <si>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</si>
  <si>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</si>
  <si>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</si>
  <si>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</si>
  <si>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</si>
  <si>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</si>
  <si>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</si>
  <si>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</si>
  <si>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</si>
  <si>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</si>
  <si>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</si>
  <si>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</si>
  <si>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</si>
  <si>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</si>
  <si>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</si>
  <si>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</si>
  <si>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</si>
  <si>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</si>
  <si>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</si>
  <si>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</si>
  <si>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</si>
  <si>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</si>
  <si>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</si>
  <si>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</si>
  <si>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</si>
  <si>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</si>
  <si>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</si>
  <si>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</si>
  <si>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</si>
  <si>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</si>
  <si>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</si>
  <si>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</si>
  <si>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</si>
  <si>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</si>
  <si>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</si>
  <si>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</si>
  <si>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</si>
  <si>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</si>
  <si>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</si>
  <si>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</si>
  <si>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</si>
  <si>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</si>
  <si>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</si>
  <si>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</si>
  <si>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</si>
  <si>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</si>
  <si>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</si>
  <si>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</si>
  <si>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</si>
  <si>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</si>
  <si>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</si>
  <si>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</si>
  <si>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</si>
  <si>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</si>
  <si>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</si>
  <si>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</si>
  <si>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</si>
  <si>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</si>
  <si>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</si>
  <si>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</si>
  <si>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</si>
  <si>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</si>
  <si>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</si>
  <si>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</si>
  <si>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</si>
  <si>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</si>
  <si>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</si>
  <si>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</si>
  <si>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</si>
  <si>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</si>
  <si>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</si>
  <si>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</si>
  <si>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</si>
  <si>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</si>
  <si>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</si>
  <si>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</si>
  <si>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</si>
  <si>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</si>
  <si>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</si>
  <si>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</si>
  <si>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</si>
  <si>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</si>
  <si>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</si>
  <si>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</si>
  <si>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</si>
  <si>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</si>
  <si>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</si>
  <si>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</si>
  <si>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</si>
  <si>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</si>
  <si>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</si>
  <si>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</si>
  <si>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</si>
  <si>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</si>
  <si>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</si>
  <si>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</si>
  <si>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</si>
  <si>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</si>
  <si>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</si>
  <si>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</si>
  <si>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</si>
  <si>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</si>
  <si>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</si>
  <si>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</si>
  <si>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</si>
  <si>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</si>
  <si>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</si>
  <si>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</si>
  <si>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</si>
  <si>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</si>
  <si>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</si>
  <si>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</si>
  <si>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</si>
  <si>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</si>
  <si>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</si>
  <si>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</si>
  <si>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</si>
  <si>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</si>
  <si>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</si>
  <si>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</si>
  <si>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</si>
  <si>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</si>
  <si>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</si>
  <si>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</si>
  <si>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</si>
  <si>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</si>
  <si>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</si>
  <si>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</si>
  <si>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</si>
  <si>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</si>
  <si>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</si>
  <si>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</si>
  <si>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</si>
  <si>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</si>
  <si>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</si>
  <si>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</si>
  <si>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</si>
  <si>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</si>
  <si>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</si>
  <si>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</si>
  <si>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</si>
  <si>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</si>
  <si>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</si>
  <si>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</si>
  <si>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</si>
  <si>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</si>
  <si>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</si>
  <si>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</si>
  <si>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</si>
  <si>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</si>
  <si>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</si>
  <si>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</si>
  <si>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</si>
  <si>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</si>
  <si>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</si>
  <si>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</si>
  <si>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</si>
  <si>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</si>
  <si>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</si>
  <si>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</si>
  <si>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</si>
  <si>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</si>
  <si>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</si>
  <si>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</si>
  <si>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</si>
  <si>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</si>
  <si>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</si>
  <si>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</si>
  <si>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</si>
  <si>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</si>
  <si>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</si>
  <si>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</si>
  <si>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</si>
  <si>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</si>
  <si>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</si>
  <si>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</si>
  <si>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</si>
  <si>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</si>
  <si>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</si>
  <si>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</si>
  <si>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</si>
  <si>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</si>
  <si>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</si>
  <si>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</si>
  <si>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</si>
  <si>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</si>
  <si>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</si>
  <si>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</si>
  <si>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</si>
  <si>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</si>
  <si>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</si>
  <si>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</si>
  <si>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</si>
  <si>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</si>
  <si>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</si>
  <si>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</si>
  <si>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</si>
  <si>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</si>
  <si>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</si>
  <si>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</si>
  <si>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</si>
  <si>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</si>
  <si>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</si>
  <si>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</si>
  <si>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</si>
  <si>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</si>
  <si>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</si>
  <si>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</si>
  <si>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</si>
  <si>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</si>
  <si>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</si>
  <si>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</si>
  <si>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</si>
  <si>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</si>
  <si>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</si>
  <si>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</si>
  <si>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</si>
  <si>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</si>
  <si>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</si>
  <si>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</si>
  <si>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</si>
  <si>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</si>
  <si>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</si>
  <si>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</si>
  <si>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</si>
  <si>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</si>
  <si>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</si>
  <si>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</si>
  <si>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</si>
  <si>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</si>
  <si>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</si>
  <si>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</si>
  <si>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</si>
  <si>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</si>
  <si>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</si>
  <si>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</si>
  <si>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</si>
  <si>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</si>
  <si>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</si>
  <si>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</si>
  <si>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</si>
  <si>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</si>
  <si>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</si>
  <si>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</si>
  <si>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</si>
  <si>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</si>
  <si>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</si>
  <si>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</si>
  <si>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</si>
  <si>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</si>
  <si>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</si>
  <si>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</si>
  <si>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</si>
  <si>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</si>
  <si>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</si>
  <si>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</si>
  <si>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</si>
  <si>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</si>
  <si>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</si>
  <si>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</si>
  <si>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</si>
  <si>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</si>
  <si>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</si>
  <si>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</si>
  <si>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</si>
  <si>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</si>
  <si>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</si>
  <si>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</si>
  <si>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</si>
  <si>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</si>
  <si>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</si>
  <si>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</si>
  <si>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</si>
  <si>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</si>
  <si>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</si>
  <si>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</si>
  <si>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</si>
  <si>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</si>
  <si>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</si>
  <si>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</si>
  <si>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</si>
  <si>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</si>
  <si>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</si>
  <si>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</si>
  <si>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</si>
  <si>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</si>
  <si>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</si>
  <si>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</si>
  <si>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</si>
  <si>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</si>
  <si>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</si>
  <si>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</si>
  <si>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</si>
  <si>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</si>
  <si>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</si>
  <si>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</si>
  <si>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</si>
  <si>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</si>
  <si>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</si>
  <si>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</si>
  <si>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</si>
  <si>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</si>
  <si>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</si>
  <si>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</si>
  <si>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</si>
  <si>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</si>
  <si>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</si>
  <si>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</si>
  <si>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</si>
  <si>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</si>
  <si>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</si>
  <si>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</si>
  <si>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</si>
  <si>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</si>
  <si>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</si>
  <si>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</si>
  <si>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</si>
  <si>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</si>
  <si>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</si>
  <si>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</si>
  <si>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</si>
  <si>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</si>
  <si>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</si>
  <si>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</si>
  <si>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</si>
  <si>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</si>
  <si>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</si>
  <si>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</si>
  <si>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</si>
  <si>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</si>
  <si>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</si>
  <si>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</si>
  <si>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</si>
  <si>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</si>
  <si>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</si>
  <si>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</si>
  <si>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</si>
  <si>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</si>
  <si>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</si>
  <si>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</si>
  <si>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</si>
  <si>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</si>
  <si>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</si>
  <si>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</si>
  <si>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</si>
  <si>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</si>
  <si>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</si>
  <si>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</si>
  <si>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</si>
  <si>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</si>
  <si>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</si>
  <si>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</si>
  <si>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</si>
  <si>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</si>
  <si>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</si>
  <si>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</si>
  <si>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</si>
  <si>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</si>
  <si>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</si>
  <si>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</si>
  <si>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</si>
  <si>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</si>
  <si>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</si>
  <si>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</si>
  <si>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</si>
  <si>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</si>
  <si>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</si>
  <si>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</si>
  <si>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</si>
  <si>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</si>
  <si>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</si>
  <si>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</si>
  <si>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</si>
  <si>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</si>
  <si>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</si>
  <si>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</si>
  <si>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</si>
  <si>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</si>
  <si>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</si>
  <si>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</si>
  <si>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</si>
  <si>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</si>
  <si>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</si>
  <si>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</si>
  <si>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</si>
  <si>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</si>
  <si>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</si>
  <si>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</si>
  <si>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</si>
  <si>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</si>
  <si>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</si>
  <si>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</si>
  <si>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</si>
  <si>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</si>
  <si>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</si>
  <si>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</si>
  <si>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</si>
  <si>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</si>
  <si>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</si>
  <si>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</si>
  <si>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</si>
  <si>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</si>
  <si>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</si>
  <si>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</si>
  <si>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</si>
  <si>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</si>
  <si>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</si>
  <si>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</si>
  <si>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</si>
  <si>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</si>
  <si>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</si>
  <si>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</si>
  <si>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</si>
  <si>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</si>
  <si>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</si>
  <si>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</si>
  <si>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</si>
  <si>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</si>
  <si>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</si>
  <si>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</si>
  <si>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</si>
  <si>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</si>
  <si>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</si>
  <si>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</si>
  <si>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</si>
  <si>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</si>
  <si>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</si>
  <si>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</si>
  <si>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</si>
  <si>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</si>
  <si>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</si>
  <si>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</si>
  <si>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</si>
  <si>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</si>
  <si>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</si>
  <si>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</si>
  <si>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</si>
  <si>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</si>
  <si>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</si>
  <si>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</si>
  <si>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</si>
  <si>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</si>
  <si>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</si>
  <si>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</si>
  <si>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</si>
  <si>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</si>
  <si>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</si>
  <si>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</si>
  <si>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</si>
  <si>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</si>
  <si>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</si>
  <si>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</si>
  <si>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</si>
  <si>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</si>
  <si>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</si>
  <si>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</si>
  <si>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</si>
  <si>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</si>
  <si>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</si>
  <si>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</si>
  <si>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</si>
  <si>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</si>
  <si>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</si>
  <si>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</si>
  <si>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</si>
  <si>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</si>
  <si>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</si>
  <si>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</si>
  <si>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</si>
  <si>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</si>
  <si>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</si>
  <si>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</si>
  <si>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</si>
  <si>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</si>
  <si>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</si>
  <si>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</si>
  <si>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</si>
  <si>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</si>
  <si>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</si>
  <si>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</si>
  <si>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</si>
  <si>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</si>
  <si>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</si>
  <si>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</si>
  <si>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</si>
  <si>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</si>
  <si>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</si>
  <si>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</si>
  <si>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</si>
  <si>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</si>
  <si>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</si>
  <si>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</si>
  <si>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</si>
  <si>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</si>
  <si>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</si>
  <si>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</si>
  <si>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</si>
  <si>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</si>
  <si>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</si>
  <si>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</si>
  <si>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</si>
  <si>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</si>
  <si>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</si>
  <si>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</si>
  <si>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</si>
  <si>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</si>
  <si>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</si>
  <si>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</si>
  <si>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</si>
  <si>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</si>
  <si>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</si>
  <si>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</si>
  <si>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</si>
  <si>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</si>
  <si>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</si>
  <si>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</si>
  <si>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</si>
  <si>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</si>
  <si>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</si>
  <si>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</si>
  <si>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</si>
  <si>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</si>
  <si>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</si>
  <si>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</si>
  <si>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</si>
  <si>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</si>
  <si>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</si>
  <si>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</si>
  <si>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</si>
  <si>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</si>
  <si>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</si>
  <si>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</si>
  <si>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</si>
  <si>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</si>
  <si>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</si>
  <si>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</si>
  <si>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</si>
  <si>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</si>
  <si>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</si>
  <si>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</si>
  <si>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</si>
  <si>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</si>
  <si>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</si>
  <si>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</si>
  <si>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</si>
  <si>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</si>
  <si>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</si>
  <si>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</si>
  <si>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</si>
  <si>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</si>
  <si>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</si>
  <si>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</si>
  <si>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</si>
  <si>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</si>
  <si>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</si>
  <si>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</si>
  <si>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</si>
  <si>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</si>
  <si>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</si>
  <si>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</si>
  <si>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</si>
  <si>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</si>
  <si>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</si>
  <si>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</si>
  <si>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</si>
  <si>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</si>
  <si>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</si>
  <si>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</si>
  <si>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</si>
  <si>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</si>
  <si>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</si>
  <si>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</si>
  <si>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</si>
  <si>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</si>
  <si>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</si>
  <si>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</si>
  <si>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</si>
  <si>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</si>
  <si>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</si>
  <si>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</si>
  <si>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</si>
  <si>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</si>
  <si>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</si>
  <si>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</si>
  <si>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</si>
  <si>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</si>
  <si>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</si>
  <si>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</si>
  <si>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</si>
  <si>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</si>
  <si>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</si>
  <si>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</si>
  <si>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</si>
  <si>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</si>
  <si>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</si>
  <si>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</si>
  <si>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</si>
  <si>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</si>
  <si>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</si>
  <si>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</si>
  <si>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</si>
  <si>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</si>
  <si>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</si>
  <si>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</si>
  <si>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</si>
  <si>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</si>
  <si>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</si>
  <si>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</si>
  <si>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</si>
  <si>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</si>
  <si>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</si>
  <si>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</si>
  <si>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</si>
  <si>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</si>
  <si>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</si>
  <si>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</si>
  <si>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</si>
  <si>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</si>
  <si>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</si>
  <si>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</si>
  <si>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</si>
  <si>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</si>
  <si>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</si>
  <si>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</si>
  <si>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</si>
  <si>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</si>
  <si>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</si>
  <si>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</si>
  <si>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</si>
  <si>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</si>
  <si>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</si>
  <si>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</si>
  <si>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</si>
  <si>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</si>
  <si>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</si>
  <si>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</si>
  <si>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</si>
  <si>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</si>
  <si>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</si>
  <si>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</si>
  <si>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</si>
  <si>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</si>
  <si>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</si>
  <si>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</si>
  <si>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</si>
  <si>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</si>
  <si>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</si>
  <si>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</si>
  <si>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</si>
  <si>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</si>
  <si>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</si>
  <si>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</si>
  <si>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</si>
  <si>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</si>
  <si>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</si>
  <si>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</si>
  <si>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</si>
  <si>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</si>
  <si>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</si>
  <si>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</si>
  <si>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</si>
  <si>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</si>
  <si>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</si>
  <si>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</si>
  <si>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</si>
  <si>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</si>
  <si>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</si>
  <si>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</si>
  <si>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</si>
  <si>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</si>
  <si>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</si>
  <si>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</si>
  <si>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</si>
  <si>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</si>
  <si>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</si>
  <si>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</si>
  <si>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</si>
  <si>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</si>
  <si>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</si>
  <si>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</si>
  <si>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</si>
  <si>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</si>
  <si>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</si>
  <si>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</si>
  <si>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</si>
  <si>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</si>
  <si>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</si>
  <si>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</si>
  <si>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</si>
  <si>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</si>
  <si>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</si>
  <si>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</si>
  <si>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</si>
  <si>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</si>
  <si>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</si>
  <si>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</si>
  <si>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</si>
  <si>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</si>
  <si>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</si>
  <si>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</si>
  <si>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</si>
  <si>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</si>
  <si>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</si>
  <si>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</si>
  <si>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</si>
  <si>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</si>
  <si>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</si>
  <si>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</si>
  <si>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</si>
  <si>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</si>
  <si>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</si>
  <si>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</si>
  <si>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</si>
  <si>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</si>
  <si>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</si>
  <si>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</si>
  <si>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</si>
  <si>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</si>
  <si>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</si>
  <si>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</si>
  <si>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</si>
  <si>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</si>
  <si>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</si>
  <si>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</si>
  <si>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</si>
  <si>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</si>
  <si>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</si>
  <si>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</si>
  <si>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</si>
  <si>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</si>
  <si>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</si>
  <si>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</si>
  <si>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</si>
  <si>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</si>
  <si>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</si>
  <si>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</si>
  <si>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</si>
  <si>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</si>
  <si>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</si>
  <si>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</si>
  <si>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</si>
  <si>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</si>
  <si>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</si>
  <si>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</si>
  <si>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</si>
  <si>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</si>
  <si>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</si>
  <si>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</si>
  <si>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</si>
  <si>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</si>
  <si>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</si>
  <si>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</si>
  <si>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</si>
  <si>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</si>
  <si>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</si>
  <si>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</si>
  <si>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</si>
  <si>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</si>
  <si>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</si>
  <si>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</si>
  <si>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</si>
  <si>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</si>
  <si>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</si>
  <si>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</si>
  <si>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</si>
  <si>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</si>
  <si>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</si>
  <si>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</si>
  <si>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</si>
  <si>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</si>
  <si>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</si>
  <si>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</si>
  <si>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</si>
  <si>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</si>
  <si>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</si>
  <si>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</si>
  <si>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</si>
  <si>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</si>
  <si>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</si>
  <si>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</si>
  <si>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</si>
  <si>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</si>
  <si>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</si>
  <si>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</si>
  <si>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</si>
  <si>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</si>
  <si>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</si>
  <si>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</si>
  <si>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</si>
  <si>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</si>
  <si>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</si>
  <si>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</si>
  <si>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</si>
  <si>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</si>
  <si>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</si>
  <si>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</si>
  <si>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</si>
  <si>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</si>
  <si>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</si>
  <si>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</si>
  <si>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</si>
  <si>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</si>
  <si>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</si>
  <si>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</si>
  <si>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</si>
  <si>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</si>
  <si>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</si>
  <si>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</si>
  <si>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</si>
  <si>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</si>
  <si>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</si>
  <si>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</si>
  <si>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</si>
  <si>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</si>
  <si>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</si>
  <si>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</si>
  <si>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</si>
  <si>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</si>
  <si>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</si>
  <si>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</si>
  <si>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</si>
  <si>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</si>
  <si>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</si>
  <si>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</si>
  <si>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</si>
  <si>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</si>
  <si>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</si>
  <si>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</si>
  <si>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</si>
  <si>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</si>
  <si>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</si>
  <si>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</si>
  <si>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</si>
  <si>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</si>
  <si>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</si>
  <si>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</si>
  <si>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</si>
  <si>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</si>
  <si>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</si>
  <si>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</si>
  <si>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</si>
  <si>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</si>
  <si>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</si>
  <si>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</si>
  <si>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</si>
  <si>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</si>
  <si>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</si>
  <si>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</si>
  <si>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</si>
  <si>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</si>
  <si>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</si>
  <si>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</si>
  <si>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</si>
  <si>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</si>
  <si>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</si>
  <si>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</si>
  <si>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</si>
  <si>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</si>
  <si>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</si>
  <si>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</si>
  <si>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</si>
  <si>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</si>
  <si>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</si>
  <si>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</si>
  <si>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</si>
  <si>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</si>
  <si>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</si>
  <si>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</si>
  <si>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</si>
  <si>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</si>
  <si>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</si>
  <si>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</si>
  <si>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</si>
  <si>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</si>
  <si>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</si>
  <si>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</si>
  <si>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</si>
  <si>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</si>
  <si>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</si>
  <si>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</si>
  <si>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</si>
  <si>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</si>
  <si>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</si>
  <si>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</si>
  <si>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</si>
  <si>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</si>
  <si>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</si>
  <si>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</si>
  <si>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</si>
  <si>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</si>
  <si>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</si>
  <si>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</si>
  <si>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</si>
  <si>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</si>
  <si>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</si>
  <si>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</si>
  <si>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</si>
  <si>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</si>
  <si>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</si>
  <si>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</si>
  <si>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</si>
  <si>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</si>
  <si>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</si>
  <si>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</si>
  <si>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</si>
  <si>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</si>
  <si>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</si>
  <si>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</si>
  <si>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</si>
  <si>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</si>
  <si>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</si>
  <si>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</si>
  <si>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</si>
  <si>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</si>
  <si>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</si>
  <si>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</si>
  <si>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</si>
  <si>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</si>
  <si>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</si>
  <si>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</si>
  <si>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</si>
  <si>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</si>
  <si>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</si>
  <si>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</si>
  <si>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</si>
  <si>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</si>
  <si>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</si>
  <si>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</si>
  <si>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</si>
  <si>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</si>
  <si>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</si>
  <si>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</si>
  <si>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</si>
  <si>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</si>
  <si>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</si>
  <si>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</si>
  <si>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</si>
  <si>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</si>
  <si>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</si>
  <si>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</si>
  <si>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</si>
  <si>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</si>
  <si>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</si>
  <si>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</si>
  <si>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</si>
  <si>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</si>
  <si>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</si>
  <si>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</si>
  <si>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</si>
  <si>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</si>
  <si>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</si>
  <si>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</si>
  <si>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</si>
  <si>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</si>
  <si>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</si>
  <si>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</si>
  <si>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</si>
  <si>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</si>
  <si>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</si>
  <si>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</si>
  <si>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</si>
  <si>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</si>
  <si>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</si>
  <si>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</si>
  <si>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</si>
  <si>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</si>
  <si>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</si>
  <si>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</si>
  <si>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</si>
  <si>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</si>
  <si>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</si>
  <si>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</si>
  <si>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</si>
  <si>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</si>
  <si>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</si>
  <si>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</si>
  <si>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</si>
  <si>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</si>
  <si>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</si>
  <si>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</si>
  <si>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</si>
  <si>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</si>
  <si>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</si>
  <si>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</si>
  <si>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</si>
  <si>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</si>
  <si>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</si>
  <si>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</si>
  <si>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</si>
  <si>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</si>
  <si>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</si>
  <si>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</si>
  <si>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</si>
  <si>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</si>
  <si>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</si>
  <si>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</si>
  <si>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</si>
  <si>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</si>
  <si>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</si>
  <si>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</si>
  <si>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</si>
  <si>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</si>
  <si>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</si>
  <si>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</si>
  <si>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</si>
  <si>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</si>
  <si>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</si>
  <si>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</si>
  <si>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</si>
  <si>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</si>
  <si>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</si>
  <si>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</si>
  <si>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</si>
  <si>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</si>
  <si>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</si>
  <si>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</si>
  <si>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</si>
  <si>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</si>
  <si>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</si>
  <si>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</si>
  <si>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</si>
  <si>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</si>
  <si>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</si>
  <si>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</si>
  <si>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</si>
  <si>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</si>
  <si>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</si>
  <si>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</si>
  <si>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</si>
  <si>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</si>
  <si>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</si>
  <si>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</si>
  <si>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</si>
  <si>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</si>
  <si>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</si>
  <si>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</si>
  <si>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</si>
  <si>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</si>
  <si>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</si>
  <si>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</si>
  <si>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</si>
  <si>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</si>
  <si>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</si>
  <si>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</si>
  <si>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</si>
  <si>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</si>
  <si>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</si>
  <si>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</si>
  <si>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</si>
  <si>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</si>
  <si>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</si>
  <si>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</si>
  <si>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</si>
  <si>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</si>
  <si>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</si>
  <si>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</si>
  <si>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</si>
  <si>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</si>
  <si>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</si>
  <si>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</si>
  <si>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</si>
  <si>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</si>
  <si>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</si>
  <si>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</si>
  <si>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</si>
  <si>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</si>
  <si>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</si>
  <si>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</si>
  <si>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</si>
  <si>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</si>
  <si>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</si>
  <si>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</si>
  <si>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</si>
  <si>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</si>
  <si>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</si>
  <si>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</si>
  <si>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</si>
  <si>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</si>
  <si>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</si>
  <si>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</si>
  <si>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</si>
  <si>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</si>
  <si>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</si>
  <si>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</si>
  <si>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</si>
  <si>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</si>
  <si>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</si>
  <si>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</si>
  <si>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</si>
  <si>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</si>
  <si>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</si>
  <si>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</si>
  <si>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</si>
  <si>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</si>
  <si>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</si>
  <si>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</si>
  <si>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</si>
  <si>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</si>
  <si>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</si>
  <si>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</si>
  <si>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</si>
  <si>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</si>
  <si>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</si>
  <si>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</si>
  <si>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</si>
  <si>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</si>
  <si>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</si>
  <si>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</si>
  <si>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</si>
  <si>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</si>
  <si>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</si>
  <si>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</si>
  <si>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</si>
  <si>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</si>
  <si>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</si>
  <si>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</si>
  <si>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</si>
  <si>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</si>
  <si>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</si>
  <si>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</si>
  <si>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</si>
  <si>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</si>
  <si>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</si>
  <si>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</si>
  <si>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</si>
  <si>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</si>
  <si>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</si>
  <si>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</si>
  <si>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</si>
  <si>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</si>
  <si>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</si>
  <si>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</si>
  <si>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</si>
  <si>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</si>
  <si>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</si>
  <si>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</si>
  <si>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</si>
  <si>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</si>
  <si>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</si>
  <si>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</si>
  <si>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</si>
  <si>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</si>
  <si>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</si>
  <si>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</si>
  <si>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</si>
  <si>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</si>
  <si>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</si>
  <si>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</si>
  <si>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</si>
  <si>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</si>
  <si>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</si>
  <si>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</si>
  <si>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</si>
  <si>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</si>
  <si>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</si>
  <si>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</si>
  <si>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</si>
  <si>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</si>
  <si>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</si>
  <si>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</si>
  <si>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</si>
  <si>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</si>
  <si>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</si>
  <si>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</si>
  <si>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</si>
  <si>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</si>
  <si>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</si>
  <si>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</si>
  <si>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</si>
  <si>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</si>
  <si>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</si>
  <si>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</si>
  <si>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</si>
  <si>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</si>
  <si>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</si>
  <si>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</si>
  <si>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</si>
  <si>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</si>
  <si>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</si>
  <si>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</si>
  <si>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</si>
  <si>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</si>
  <si>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</si>
  <si>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</si>
  <si>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</si>
  <si>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</si>
  <si>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</si>
  <si>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</si>
  <si>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</si>
  <si>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</si>
  <si>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</si>
  <si>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</si>
  <si>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</si>
  <si>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</si>
  <si>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</si>
  <si>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</si>
  <si>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</si>
  <si>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</si>
  <si>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</si>
  <si>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</si>
  <si>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</si>
  <si>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</si>
  <si>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</si>
  <si>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</si>
  <si>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</si>
  <si>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</si>
  <si>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</si>
  <si>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</si>
  <si>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</si>
  <si>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</si>
  <si>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</si>
  <si>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</si>
  <si>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</si>
  <si>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</si>
  <si>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</si>
  <si>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</si>
  <si>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</si>
  <si>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</si>
  <si>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</si>
  <si>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</si>
  <si>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</si>
  <si>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</si>
  <si>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</si>
  <si>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</si>
  <si>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</si>
  <si>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</si>
  <si>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</si>
  <si>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</si>
  <si>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</si>
  <si>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</si>
  <si>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</si>
  <si>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</si>
  <si>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</si>
  <si>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</si>
  <si>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</si>
  <si>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</si>
  <si>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</si>
  <si>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</si>
  <si>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</si>
  <si>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</si>
  <si>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</si>
  <si>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</si>
  <si>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</si>
  <si>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</si>
  <si>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</si>
  <si>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</si>
  <si>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</si>
  <si>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</si>
  <si>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</si>
  <si>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</si>
  <si>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</si>
  <si>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</si>
  <si>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</si>
  <si>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</si>
  <si>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</si>
  <si>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</si>
  <si>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</si>
  <si>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</si>
  <si>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</si>
  <si>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</si>
  <si>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</si>
  <si>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</si>
  <si>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</si>
  <si>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</si>
  <si>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</si>
  <si>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</si>
  <si>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</si>
  <si>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</si>
  <si>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</si>
  <si>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</si>
  <si>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</si>
  <si>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</si>
  <si>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</si>
  <si>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</si>
  <si>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</si>
  <si>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</si>
  <si>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</si>
  <si>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</si>
  <si>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</si>
  <si>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</si>
  <si>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</si>
  <si>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</si>
  <si>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</si>
  <si>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</si>
  <si>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</si>
  <si>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</si>
  <si>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</si>
  <si>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</si>
  <si>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</si>
  <si>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</si>
  <si>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</si>
  <si>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</si>
  <si>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</si>
  <si>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</si>
  <si>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</si>
  <si>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</si>
  <si>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</si>
  <si>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</si>
  <si>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</si>
  <si>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</si>
  <si>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</si>
  <si>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</si>
  <si>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</si>
  <si>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</si>
  <si>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</si>
  <si>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</si>
  <si>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</si>
  <si>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</si>
  <si>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</si>
  <si>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</si>
  <si>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</si>
  <si>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</si>
  <si>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</si>
  <si>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</si>
  <si>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</si>
  <si>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</si>
  <si>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</si>
  <si>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</si>
  <si>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</si>
  <si>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</si>
  <si>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</si>
  <si>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</si>
  <si>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</si>
  <si>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</si>
  <si>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</si>
  <si>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</si>
  <si>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</si>
  <si>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</si>
  <si>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</si>
  <si>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</si>
  <si>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</si>
  <si>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</si>
  <si>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</si>
  <si>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</si>
  <si>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</si>
  <si>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</si>
  <si>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</si>
  <si>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</si>
  <si>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</si>
  <si>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</si>
  <si>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</si>
  <si>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</si>
  <si>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</si>
  <si>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</si>
  <si>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</si>
  <si>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</si>
  <si>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</si>
  <si>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</si>
  <si>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</si>
  <si>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</si>
  <si>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</si>
  <si>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</si>
  <si>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</si>
  <si>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</si>
  <si>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</si>
  <si>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</si>
  <si>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</si>
  <si>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</si>
  <si>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</si>
  <si>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</si>
  <si>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</si>
  <si>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</si>
  <si>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</si>
  <si>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</si>
  <si>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</si>
  <si>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</si>
  <si>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</si>
  <si>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</si>
  <si>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</si>
  <si>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</si>
  <si>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</si>
  <si>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</si>
  <si>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</si>
  <si>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</si>
  <si>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</si>
  <si>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</si>
  <si>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</si>
  <si>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</si>
  <si>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</si>
  <si>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</si>
  <si>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</si>
  <si>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</si>
  <si>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</si>
  <si>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</si>
  <si>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</si>
  <si>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</si>
  <si>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</si>
  <si>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</si>
  <si>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</si>
  <si>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</si>
  <si>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</si>
  <si>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</si>
  <si>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</si>
  <si>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</si>
  <si>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</si>
  <si>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</si>
  <si>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</si>
  <si>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</si>
  <si>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</si>
  <si>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</si>
  <si>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</si>
  <si>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</si>
  <si>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</si>
  <si>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</si>
  <si>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</si>
  <si>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</si>
  <si>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</si>
  <si>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</si>
  <si>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</si>
  <si>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</si>
  <si>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</si>
  <si>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</si>
  <si>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</si>
  <si>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</si>
  <si>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</si>
  <si>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</si>
  <si>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</si>
  <si>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</si>
  <si>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</si>
  <si>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</si>
  <si>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</si>
  <si>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</si>
  <si>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</si>
  <si>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</si>
  <si>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</si>
  <si>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</si>
  <si>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</si>
  <si>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</si>
  <si>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</si>
  <si>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</si>
  <si>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</si>
  <si>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</si>
  <si>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</si>
  <si>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</si>
  <si>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</si>
  <si>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</si>
  <si>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</si>
  <si>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</si>
  <si>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</si>
  <si>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</si>
  <si>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</si>
  <si>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</si>
  <si>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</si>
  <si>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</si>
  <si>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</si>
  <si>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</si>
  <si>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</si>
  <si>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</si>
  <si>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</si>
  <si>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</si>
  <si>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</si>
  <si>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</si>
  <si>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</si>
  <si>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</si>
  <si>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</si>
  <si>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</si>
  <si>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</si>
  <si>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</si>
  <si>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</si>
  <si>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</si>
  <si>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</si>
  <si>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</si>
  <si>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</si>
  <si>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</si>
  <si>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</si>
  <si>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</si>
  <si>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</si>
  <si>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</si>
  <si>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</si>
  <si>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</si>
  <si>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</si>
  <si>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</si>
  <si>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</si>
  <si>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</si>
  <si>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</si>
  <si>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</si>
  <si>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</si>
  <si>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</si>
  <si>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</si>
  <si>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</si>
  <si>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</si>
  <si>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</si>
  <si>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</si>
  <si>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</si>
  <si>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</si>
  <si>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</si>
  <si>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</si>
  <si>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</si>
  <si>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</si>
  <si>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</si>
  <si>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</si>
  <si>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</si>
  <si>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</si>
  <si>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</si>
  <si>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</si>
  <si>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</si>
  <si>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</si>
  <si>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</si>
  <si>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</si>
  <si>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</si>
  <si>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</si>
  <si>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</si>
  <si>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</si>
  <si>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</si>
  <si>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</si>
  <si>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</si>
  <si>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</si>
  <si>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</si>
  <si>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</si>
  <si>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</si>
  <si>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</si>
  <si>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</si>
  <si>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</si>
  <si>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</si>
  <si>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</si>
  <si>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</si>
  <si>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</si>
  <si>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</si>
  <si>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</si>
  <si>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</si>
  <si>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</si>
  <si>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</si>
  <si>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</si>
  <si>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</si>
  <si>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</si>
  <si>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</si>
  <si>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</si>
  <si>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</si>
  <si>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</si>
  <si>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</si>
  <si>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</si>
  <si>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</si>
  <si>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</si>
  <si>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</si>
  <si>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</si>
  <si>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</si>
  <si>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</si>
  <si>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</si>
  <si>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</si>
  <si>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</si>
  <si>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</si>
  <si>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</si>
  <si>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</si>
  <si>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</si>
  <si>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</si>
  <si>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</si>
  <si>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</si>
  <si>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</si>
  <si>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</si>
  <si>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</si>
  <si>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</si>
  <si>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</si>
  <si>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</si>
  <si>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</si>
  <si>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</si>
  <si>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</si>
  <si>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</si>
  <si>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</si>
  <si>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</si>
  <si>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</si>
  <si>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</si>
  <si>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</si>
  <si>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</si>
  <si>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</si>
  <si>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</si>
  <si>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</si>
  <si>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</si>
  <si>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</si>
  <si>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</si>
  <si>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</si>
  <si>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</si>
  <si>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</si>
  <si>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</si>
  <si>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</si>
  <si>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</si>
  <si>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</si>
  <si>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</si>
  <si>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</si>
  <si>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</si>
  <si>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</si>
  <si>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</si>
  <si>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</si>
  <si>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</si>
  <si>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</si>
  <si>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</si>
  <si>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</si>
  <si>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</si>
  <si>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</si>
  <si>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</si>
  <si>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</si>
  <si>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</si>
  <si>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</si>
  <si>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</si>
  <si>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</si>
  <si>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</si>
  <si>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</si>
  <si>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</si>
  <si>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</si>
  <si>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</si>
  <si>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</si>
  <si>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</si>
  <si>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</si>
  <si>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</si>
  <si>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</si>
  <si>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</si>
  <si>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</si>
  <si>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</si>
  <si>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</si>
  <si>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</si>
  <si>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</si>
  <si>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</si>
  <si>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</si>
  <si>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</si>
  <si>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</si>
  <si>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</si>
  <si>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</si>
  <si>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</si>
  <si>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</si>
  <si>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</si>
  <si>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</si>
  <si>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</si>
  <si>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</si>
  <si>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</si>
  <si>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</si>
  <si>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</si>
  <si>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</si>
  <si>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</si>
  <si>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</si>
  <si>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</si>
  <si>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</si>
  <si>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</si>
  <si>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</si>
  <si>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</si>
  <si>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</si>
  <si>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</si>
  <si>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</si>
  <si>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</si>
  <si>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</si>
  <si>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</si>
  <si>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</si>
  <si>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</si>
  <si>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</si>
  <si>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</si>
  <si>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</si>
  <si>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</si>
  <si>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</si>
  <si>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</si>
  <si>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</si>
  <si>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</si>
  <si>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</si>
  <si>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</si>
  <si>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</si>
  <si>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</si>
  <si>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</si>
  <si>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</si>
  <si>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</si>
  <si>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</si>
  <si>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</si>
  <si>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</si>
  <si>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</si>
  <si>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</si>
  <si>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</si>
  <si>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</si>
  <si>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</si>
  <si>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</si>
  <si>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</si>
  <si>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</si>
  <si>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</si>
  <si>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</si>
  <si>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</si>
  <si>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</si>
  <si>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</si>
  <si>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</si>
  <si>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</si>
  <si>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</si>
  <si>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</si>
  <si>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</si>
  <si>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</si>
  <si>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</si>
  <si>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</si>
  <si>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</si>
  <si>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</si>
  <si>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</si>
  <si>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</si>
  <si>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</si>
  <si>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</si>
  <si>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</si>
  <si>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</si>
  <si>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</si>
  <si>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</si>
  <si>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</si>
  <si>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</si>
  <si>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</si>
  <si>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</si>
  <si>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</si>
  <si>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</si>
  <si>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</si>
  <si>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</si>
  <si>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</si>
  <si>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</si>
  <si>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</si>
  <si>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</si>
  <si>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</si>
  <si>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</si>
  <si>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</si>
  <si>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</si>
  <si>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</si>
  <si>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</si>
  <si>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</si>
  <si>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</si>
  <si>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</si>
  <si>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</si>
  <si>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</si>
  <si>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</si>
  <si>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</si>
  <si>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</si>
  <si>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</si>
  <si>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</si>
  <si>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</si>
  <si>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</si>
  <si>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</si>
  <si>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</si>
  <si>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</si>
  <si>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</si>
  <si>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</si>
  <si>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</si>
  <si>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</si>
  <si>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</si>
  <si>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</si>
  <si>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</si>
  <si>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</si>
  <si>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</si>
  <si>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</si>
  <si>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</si>
  <si>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</si>
  <si>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</si>
  <si>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</si>
  <si>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</si>
  <si>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</si>
  <si>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</si>
  <si>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</si>
  <si>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</si>
  <si>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</si>
  <si>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</si>
  <si>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</si>
  <si>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</si>
  <si>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</si>
  <si>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</si>
  <si>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</si>
  <si>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</si>
  <si>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</si>
  <si>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</si>
  <si>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</si>
  <si>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</si>
  <si>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</si>
  <si>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</si>
  <si>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</si>
  <si>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</si>
  <si>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</si>
  <si>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</si>
  <si>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</si>
  <si>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</si>
  <si>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</si>
  <si>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</si>
  <si>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</si>
  <si>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</si>
  <si>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</si>
  <si>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</si>
  <si>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</si>
  <si>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</si>
  <si>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</si>
  <si>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</si>
  <si>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</si>
  <si>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</si>
  <si>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</si>
  <si>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</si>
  <si>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</si>
  <si>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</si>
  <si>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</si>
  <si>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</si>
  <si>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</si>
  <si>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</si>
  <si>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</si>
  <si>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</si>
  <si>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</si>
  <si>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</si>
  <si>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</si>
  <si>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</si>
  <si>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</si>
  <si>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</si>
  <si>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</si>
  <si>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</si>
  <si>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</si>
  <si>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</si>
  <si>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</si>
  <si>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</si>
  <si>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</si>
  <si>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</si>
  <si>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</si>
  <si>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</si>
  <si>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</si>
  <si>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</si>
  <si>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</si>
  <si>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</si>
  <si>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</si>
  <si>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</si>
  <si>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</si>
  <si>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</si>
  <si>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</si>
  <si>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</si>
  <si>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</si>
  <si>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</si>
  <si>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</si>
  <si>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</si>
  <si>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</si>
  <si>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</si>
  <si>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</si>
  <si>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</si>
  <si>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</si>
  <si>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</si>
  <si>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</si>
  <si>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</si>
  <si>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</si>
  <si>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</si>
  <si>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</si>
  <si>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</si>
  <si>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</si>
  <si>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</si>
  <si>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</si>
  <si>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</si>
  <si>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</si>
  <si>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</si>
  <si>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</si>
  <si>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</si>
  <si>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</si>
  <si>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</si>
  <si>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</si>
  <si>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</si>
  <si>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</si>
  <si>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</si>
  <si>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</si>
  <si>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</si>
  <si>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</si>
  <si>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</si>
  <si>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</si>
  <si>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</si>
  <si>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</si>
  <si>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</si>
  <si>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</si>
  <si>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</si>
  <si>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</si>
  <si>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</si>
  <si>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</si>
  <si>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</si>
  <si>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</si>
  <si>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</si>
  <si>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</si>
  <si>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</si>
  <si>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</si>
  <si>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</si>
  <si>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</si>
  <si>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</si>
  <si>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</si>
  <si>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</si>
  <si>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</si>
  <si>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</si>
  <si>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</si>
  <si>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</si>
  <si>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</si>
  <si>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</si>
  <si>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</si>
  <si>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</si>
  <si>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</si>
  <si>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</si>
  <si>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</si>
  <si>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</si>
  <si>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</si>
  <si>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</si>
  <si>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</si>
  <si>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</si>
  <si>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</si>
  <si>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</si>
  <si>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</si>
  <si>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</si>
  <si>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</si>
  <si>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</si>
  <si>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</si>
  <si>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</si>
  <si>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</si>
  <si>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</si>
  <si>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</si>
  <si>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</si>
  <si>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</si>
  <si>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</si>
  <si>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</si>
  <si>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</si>
  <si>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</si>
  <si>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</si>
  <si>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</si>
  <si>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</si>
  <si>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</si>
  <si>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</si>
  <si>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</si>
  <si>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</si>
  <si>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</si>
  <si>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</si>
  <si>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</si>
  <si>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</si>
  <si>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</si>
  <si>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</si>
  <si>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</si>
  <si>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</si>
  <si>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</si>
  <si>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</si>
  <si>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</si>
  <si>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</si>
  <si>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</si>
  <si>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</si>
  <si>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</si>
  <si>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</si>
  <si>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</si>
  <si>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</si>
  <si>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</si>
  <si>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</si>
  <si>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</si>
  <si>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</si>
  <si>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</si>
  <si>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</si>
  <si>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</si>
  <si>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</si>
  <si>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</si>
  <si>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</si>
  <si>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</si>
  <si>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</si>
  <si>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</si>
  <si>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</si>
  <si>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</si>
  <si>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</si>
  <si>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</si>
  <si>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</si>
  <si>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</si>
  <si>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</si>
  <si>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</si>
  <si>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</si>
  <si>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</si>
  <si>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</si>
  <si>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</si>
  <si>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</si>
  <si>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</si>
  <si>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</si>
  <si>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</si>
  <si>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</si>
  <si>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</si>
  <si>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</si>
  <si>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</si>
  <si>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</si>
  <si>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</si>
  <si>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</si>
  <si>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</si>
  <si>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</si>
  <si>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</si>
  <si>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</si>
  <si>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</si>
  <si>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</si>
  <si>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</si>
  <si>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</si>
  <si>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</si>
  <si>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</si>
  <si>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</si>
  <si>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</si>
  <si>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</si>
  <si>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</si>
  <si>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</si>
  <si>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</si>
  <si>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</si>
  <si>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</si>
  <si>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</si>
  <si>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</si>
  <si>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</si>
  <si>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</si>
  <si>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</si>
  <si>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</si>
  <si>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</si>
  <si>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</si>
  <si>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</si>
  <si>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</si>
  <si>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</si>
  <si>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</si>
  <si>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</si>
  <si>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</si>
  <si>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</si>
  <si>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</si>
  <si>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</si>
  <si>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</si>
  <si>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</si>
  <si>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</si>
  <si>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</si>
  <si>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</si>
  <si>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</si>
  <si>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</si>
  <si>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</si>
  <si>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</si>
  <si>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</si>
  <si>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</si>
  <si>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</si>
  <si>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</si>
  <si>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</si>
  <si>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</si>
  <si>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</si>
  <si>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</si>
  <si>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</si>
  <si>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</si>
  <si>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</si>
  <si>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</si>
  <si>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</si>
  <si>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</si>
  <si>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</si>
  <si>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</si>
  <si>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</si>
  <si>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</si>
  <si>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</si>
  <si>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</si>
  <si>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</si>
  <si>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</si>
  <si>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</si>
  <si>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</si>
  <si>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</si>
  <si>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</si>
  <si>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</si>
  <si>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</si>
  <si>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</si>
  <si>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</si>
  <si>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</si>
  <si>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</si>
  <si>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</si>
  <si>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</si>
  <si>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</si>
  <si>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</si>
  <si>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</si>
  <si>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</si>
  <si>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</si>
  <si>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</si>
  <si>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</si>
  <si>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</si>
  <si>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</si>
  <si>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</si>
  <si>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</si>
  <si>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</si>
  <si>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</si>
  <si>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</si>
  <si>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</si>
  <si>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</si>
  <si>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</si>
  <si>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</si>
  <si>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</si>
  <si>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</si>
  <si>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</si>
  <si>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</si>
  <si>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</si>
  <si>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</si>
  <si>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</si>
  <si>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</si>
  <si>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</si>
  <si>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</si>
  <si>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</si>
  <si>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</si>
  <si>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</si>
  <si>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</si>
  <si>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</si>
  <si>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</si>
  <si>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</si>
  <si>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</si>
  <si>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</si>
  <si>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</si>
  <si>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</si>
  <si>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</si>
  <si>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</si>
  <si>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</si>
  <si>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</si>
  <si>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</si>
  <si>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</si>
  <si>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</si>
  <si>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</si>
  <si>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</si>
  <si>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</si>
  <si>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</si>
  <si>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</si>
  <si>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</si>
  <si>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</si>
  <si>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</si>
  <si>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</si>
  <si>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</si>
  <si>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</si>
  <si>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</si>
  <si>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</si>
  <si>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</si>
  <si>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</si>
  <si>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</si>
  <si>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</si>
  <si>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</si>
  <si>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</si>
  <si>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</si>
  <si>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</si>
  <si>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</si>
  <si>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</si>
  <si>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</si>
  <si>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</si>
  <si>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</si>
  <si>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</si>
  <si>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</si>
  <si>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</si>
  <si>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</si>
  <si>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</si>
  <si>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</si>
  <si>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</si>
  <si>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</si>
  <si>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</si>
  <si>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</si>
  <si>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</si>
  <si>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</si>
  <si>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</si>
  <si>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</si>
  <si>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</si>
  <si>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</si>
  <si>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</si>
  <si>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</si>
  <si>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</si>
  <si>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</si>
  <si>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</si>
  <si>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</si>
  <si>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</si>
  <si>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</si>
  <si>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</si>
  <si>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</si>
  <si>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</si>
  <si>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</si>
  <si>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</si>
  <si>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</si>
  <si>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</si>
  <si>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</si>
  <si>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</si>
  <si>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</si>
  <si>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</si>
  <si>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</si>
  <si>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</si>
  <si>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</si>
  <si>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</si>
  <si>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</si>
  <si>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</si>
  <si>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</si>
  <si>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</si>
  <si>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</si>
  <si>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</si>
  <si>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</si>
  <si>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</si>
  <si>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</si>
  <si>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</si>
  <si>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</si>
  <si>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</si>
  <si>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</si>
  <si>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</si>
  <si>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</si>
  <si>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</si>
  <si>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</si>
  <si>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</si>
  <si>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</si>
  <si>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</si>
  <si>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</si>
  <si>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</si>
  <si>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</si>
  <si>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</si>
  <si>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</si>
  <si>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</si>
  <si>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</si>
  <si>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</si>
  <si>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</si>
  <si>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</si>
  <si>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</si>
  <si>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</si>
  <si>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</si>
  <si>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</si>
  <si>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</si>
  <si>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</si>
  <si>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</si>
  <si>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</si>
  <si>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</si>
  <si>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</si>
  <si>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</si>
  <si>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</si>
  <si>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</si>
  <si>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</si>
  <si>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</si>
  <si>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</si>
  <si>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</si>
  <si>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</si>
  <si>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</si>
  <si>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</si>
  <si>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</si>
  <si>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</si>
  <si>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</si>
  <si>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</si>
  <si>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</si>
  <si>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</si>
  <si>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</si>
  <si>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</si>
  <si>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</si>
  <si>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</si>
  <si>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</si>
  <si>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</si>
  <si>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</si>
  <si>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</si>
  <si>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</si>
  <si>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</si>
  <si>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</si>
  <si>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</si>
  <si>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</si>
  <si>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</si>
  <si>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</si>
  <si>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</si>
  <si>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</si>
  <si>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</si>
  <si>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</si>
  <si>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</si>
  <si>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</si>
  <si>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</si>
  <si>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</si>
  <si>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</si>
  <si>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</si>
  <si>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</si>
  <si>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</si>
  <si>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</si>
  <si>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</si>
  <si>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</si>
  <si>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</si>
  <si>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</si>
  <si>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</si>
  <si>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</si>
  <si>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</si>
  <si>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</si>
  <si>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</si>
  <si>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</si>
  <si>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</si>
  <si>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</si>
  <si>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</si>
  <si>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</si>
  <si>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</si>
  <si>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</si>
  <si>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</si>
  <si>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</si>
  <si>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</si>
  <si>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</si>
  <si>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</si>
  <si>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</si>
  <si>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</si>
  <si>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</si>
  <si>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</si>
  <si>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</si>
  <si>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</si>
  <si>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</si>
  <si>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</si>
  <si>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</si>
  <si>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</si>
  <si>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</si>
  <si>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</si>
  <si>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</si>
  <si>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</si>
  <si>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</si>
  <si>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</si>
  <si>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</si>
  <si>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</si>
  <si>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</si>
  <si>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</si>
  <si>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</si>
  <si>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</si>
  <si>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</si>
  <si>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</si>
  <si>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</si>
  <si>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</si>
  <si>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</si>
  <si>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</si>
  <si>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</si>
  <si>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</si>
  <si>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</si>
  <si>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</si>
  <si>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</si>
  <si>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</si>
  <si>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</si>
  <si>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</si>
  <si>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</si>
  <si>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</si>
  <si>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</si>
  <si>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</si>
  <si>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</si>
  <si>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</si>
  <si>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</si>
  <si>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</si>
  <si>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</si>
  <si>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</si>
  <si>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</si>
  <si>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</si>
  <si>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</si>
  <si>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</si>
  <si>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</si>
  <si>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</si>
  <si>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</si>
  <si>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</si>
  <si>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</si>
  <si>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</si>
  <si>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</si>
  <si>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</si>
  <si>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</si>
  <si>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</si>
  <si>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</si>
  <si>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</si>
  <si>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</si>
  <si>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</si>
  <si>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</si>
  <si>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</si>
  <si>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</si>
  <si>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</si>
  <si>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</si>
  <si>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</si>
  <si>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</si>
  <si>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</si>
  <si>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</si>
  <si>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</si>
  <si>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</si>
  <si>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</si>
  <si>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</si>
  <si>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</si>
  <si>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</si>
  <si>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</si>
  <si>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</si>
  <si>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</si>
  <si>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</si>
  <si>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</si>
  <si>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</si>
  <si>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</si>
  <si>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</si>
  <si>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</si>
  <si>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</si>
  <si>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</si>
  <si>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</si>
  <si>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</si>
  <si>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</si>
  <si>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</si>
  <si>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</si>
  <si>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</si>
  <si>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</si>
  <si>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</si>
  <si>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</si>
  <si>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</si>
  <si>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</si>
  <si>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</si>
  <si>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</si>
  <si>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</si>
  <si>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</si>
  <si>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</si>
  <si>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</si>
  <si>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</si>
  <si>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</si>
  <si>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</si>
  <si>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</si>
  <si>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</si>
  <si>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</si>
  <si>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</si>
  <si>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</si>
  <si>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</si>
  <si>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</si>
  <si>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</si>
  <si>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</si>
  <si>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</si>
  <si>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</si>
  <si>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</si>
  <si>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</si>
  <si>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</si>
  <si>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</si>
  <si>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</si>
  <si>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</si>
  <si>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</si>
  <si>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</si>
  <si>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</si>
  <si>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</si>
  <si>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</si>
  <si>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</si>
  <si>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</si>
  <si>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</si>
  <si>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</si>
  <si>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</si>
  <si>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</si>
  <si>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</si>
  <si>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</si>
  <si>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</si>
  <si>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</si>
  <si>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</si>
  <si>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</si>
  <si>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</si>
  <si>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</si>
  <si>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</si>
  <si>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</si>
  <si>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</si>
  <si>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</si>
  <si>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</si>
  <si>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</si>
  <si>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</si>
  <si>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</si>
  <si>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</si>
  <si>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</si>
  <si>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</si>
  <si>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</si>
  <si>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</si>
  <si>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</si>
  <si>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</si>
  <si>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</si>
  <si>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</si>
  <si>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</si>
  <si>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</si>
  <si>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</si>
  <si>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</si>
  <si>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</si>
  <si>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</si>
  <si>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</si>
  <si>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</si>
  <si>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</si>
  <si>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</si>
  <si>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</si>
  <si>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</si>
  <si>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</si>
  <si>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</si>
  <si>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</si>
  <si>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</si>
  <si>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</si>
  <si>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</si>
  <si>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</si>
  <si>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</si>
  <si>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</si>
  <si>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</si>
  <si>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</si>
  <si>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</si>
  <si>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</si>
  <si>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</si>
  <si>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</si>
  <si>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</si>
  <si>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</si>
  <si>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</si>
  <si>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</si>
  <si>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</si>
  <si>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</si>
  <si>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</si>
  <si>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</si>
  <si>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</si>
  <si>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</si>
  <si>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</si>
  <si>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</si>
  <si>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</si>
  <si>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</si>
  <si>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</si>
  <si>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</si>
  <si>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</si>
  <si>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</si>
  <si>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</si>
  <si>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</si>
  <si>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</si>
  <si>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</si>
  <si>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</si>
  <si>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</si>
  <si>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</si>
  <si>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</si>
  <si>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</si>
  <si>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</si>
  <si>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</si>
  <si>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</si>
  <si>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</si>
  <si>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</si>
  <si>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</si>
  <si>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</si>
  <si>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</si>
  <si>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</si>
  <si>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</si>
  <si>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</si>
  <si>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</si>
  <si>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</si>
  <si>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</si>
  <si>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</si>
  <si>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</si>
  <si>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</si>
  <si>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</si>
  <si>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</si>
  <si>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</si>
  <si>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</si>
  <si>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</si>
  <si>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</si>
  <si>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</si>
  <si>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</si>
  <si>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</si>
  <si>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</si>
  <si>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</si>
  <si>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</si>
  <si>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</si>
  <si>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</si>
  <si>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</si>
  <si>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</si>
  <si>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</si>
  <si>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</si>
  <si>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</si>
  <si>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</si>
  <si>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</si>
  <si>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</si>
  <si>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</si>
  <si>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</si>
  <si>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</si>
  <si>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</si>
  <si>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</si>
  <si>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</si>
  <si>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</si>
  <si>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</si>
  <si>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</si>
  <si>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</si>
  <si>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</si>
  <si>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</si>
  <si>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</si>
  <si>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</si>
  <si>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</si>
  <si>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</si>
  <si>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</si>
  <si>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</si>
  <si>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</si>
  <si>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</si>
  <si>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</si>
  <si>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</si>
  <si>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</si>
  <si>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</si>
  <si>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</si>
  <si>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</si>
  <si>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</si>
  <si>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</si>
  <si>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</si>
  <si>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</si>
  <si>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</si>
  <si>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</si>
  <si>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</si>
  <si>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</si>
  <si>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</si>
  <si>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</si>
  <si>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</si>
  <si>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</si>
  <si>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</si>
  <si>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</si>
  <si>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</si>
  <si>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</si>
  <si>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</si>
  <si>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</si>
  <si>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</si>
  <si>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</si>
  <si>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</si>
  <si>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</si>
  <si>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</si>
  <si>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</si>
  <si>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</si>
  <si>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</si>
  <si>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</si>
  <si>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</si>
  <si>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</si>
  <si>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</si>
  <si>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</si>
  <si>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</si>
  <si>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</si>
  <si>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</si>
  <si>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</si>
  <si>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</si>
  <si>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</si>
  <si>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</si>
  <si>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</si>
  <si>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</si>
  <si>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</si>
  <si>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</si>
  <si>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</si>
  <si>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</si>
  <si>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</si>
  <si>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</si>
  <si>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</si>
  <si>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</si>
  <si>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</si>
  <si>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</si>
  <si>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</si>
  <si>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</si>
  <si>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</si>
  <si>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</si>
  <si>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</si>
  <si>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</si>
  <si>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</si>
  <si>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</si>
  <si>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</si>
  <si>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</si>
  <si>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</si>
  <si>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</si>
  <si>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</si>
  <si>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</si>
  <si>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</si>
  <si>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</si>
  <si>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</si>
  <si>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</si>
  <si>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</si>
  <si>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</si>
  <si>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</si>
  <si>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</si>
  <si>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</si>
  <si>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</si>
  <si>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</si>
  <si>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</si>
  <si>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</si>
  <si>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</si>
  <si>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</si>
  <si>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</si>
  <si>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</si>
  <si>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</si>
  <si>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</si>
  <si>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</si>
  <si>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</si>
  <si>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</si>
  <si>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</si>
  <si>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</si>
  <si>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</si>
  <si>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</si>
  <si>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</si>
  <si>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</si>
  <si>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</si>
  <si>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</si>
  <si>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</si>
  <si>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</si>
  <si>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</si>
  <si>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</si>
  <si>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</si>
  <si>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</si>
  <si>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</si>
  <si>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</si>
  <si>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</si>
  <si>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</si>
  <si>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</si>
  <si>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</si>
  <si>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</si>
  <si>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</si>
  <si>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</si>
  <si>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</si>
  <si>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</si>
  <si>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</si>
  <si>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</si>
  <si>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</si>
  <si>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</si>
  <si>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</si>
  <si>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</si>
  <si>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</si>
  <si>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</si>
  <si>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</si>
  <si>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</si>
  <si>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</si>
  <si>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</si>
  <si>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</si>
  <si>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</si>
  <si>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</si>
  <si>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</si>
  <si>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</si>
  <si>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</si>
  <si>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</si>
  <si>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</si>
  <si>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</si>
  <si>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</si>
  <si>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</si>
  <si>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</si>
  <si>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</si>
  <si>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</si>
  <si>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</si>
  <si>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</si>
  <si>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</si>
  <si>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</si>
  <si>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</si>
  <si>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</si>
  <si>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</si>
  <si>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</si>
  <si>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</si>
  <si>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</si>
  <si>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</si>
  <si>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</si>
  <si>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</si>
  <si>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</si>
  <si>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</si>
  <si>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</si>
  <si>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</si>
  <si>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</si>
  <si>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</si>
  <si>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</si>
  <si>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</si>
  <si>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</si>
  <si>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</si>
  <si>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</si>
  <si>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</si>
  <si>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</si>
  <si>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</si>
  <si>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</si>
  <si>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</si>
  <si>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</si>
  <si>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</si>
  <si>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</si>
  <si>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</si>
  <si>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</si>
  <si>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</si>
  <si>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</si>
  <si>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</si>
  <si>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</si>
  <si>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</si>
  <si>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</si>
  <si>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</si>
  <si>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</si>
  <si>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</si>
  <si>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</si>
  <si>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</si>
  <si>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</si>
  <si>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</si>
  <si>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</si>
  <si>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</si>
  <si>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</si>
  <si>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</si>
  <si>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</si>
  <si>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</si>
  <si>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</si>
  <si>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</si>
  <si>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</si>
  <si>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</si>
  <si>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</si>
  <si>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</si>
  <si>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</si>
  <si>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</si>
  <si>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</si>
  <si>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</si>
  <si>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</si>
  <si>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</si>
  <si>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</si>
  <si>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</si>
  <si>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</si>
  <si>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</si>
  <si>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</si>
  <si>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</si>
  <si>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</si>
  <si>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</si>
  <si>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</si>
  <si>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</si>
  <si>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</si>
  <si>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</si>
  <si>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</si>
  <si>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</si>
  <si>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</si>
  <si>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</si>
  <si>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</si>
  <si>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</si>
  <si>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</si>
  <si>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</si>
  <si>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</si>
  <si>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</si>
  <si>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</si>
  <si>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</si>
  <si>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</si>
  <si>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</si>
  <si>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</si>
  <si>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</si>
  <si>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</si>
  <si>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</si>
  <si>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</si>
  <si>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</si>
  <si>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</si>
  <si>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</si>
  <si>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</si>
  <si>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</si>
  <si>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</si>
  <si>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</si>
  <si>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</si>
  <si>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</si>
  <si>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</si>
  <si>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</si>
  <si>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</si>
  <si>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</si>
  <si>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</si>
  <si>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</si>
  <si>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</si>
  <si>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</si>
  <si>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</si>
  <si>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</si>
  <si>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</si>
  <si>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</si>
  <si>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</si>
  <si>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</si>
  <si>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</si>
  <si>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</si>
  <si>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</si>
  <si>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</si>
  <si>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</si>
  <si>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</si>
  <si>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</si>
  <si>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</si>
  <si>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</si>
  <si>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</si>
  <si>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</si>
  <si>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</si>
  <si>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</si>
  <si>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</si>
  <si>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</si>
  <si>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</si>
  <si>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</si>
  <si>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</si>
  <si>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</si>
  <si>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</si>
  <si>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</si>
  <si>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</si>
  <si>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</si>
  <si>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</si>
  <si>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</si>
  <si>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</si>
  <si>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</si>
  <si>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</si>
  <si>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</si>
  <si>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</si>
  <si>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</si>
  <si>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</si>
  <si>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</si>
  <si>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</si>
  <si>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</si>
  <si>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</si>
  <si>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</si>
  <si>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</si>
  <si>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</si>
  <si>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</si>
  <si>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</si>
  <si>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</si>
  <si>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</si>
  <si>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</si>
  <si>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</si>
  <si>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</si>
  <si>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</si>
  <si>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</si>
  <si>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</si>
  <si>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</si>
  <si>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</si>
  <si>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</si>
  <si>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</si>
  <si>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</si>
  <si>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</si>
  <si>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</si>
  <si>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</si>
  <si>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</si>
  <si>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</si>
  <si>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</si>
  <si>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</si>
  <si>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</si>
  <si>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</si>
  <si>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</si>
  <si>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</si>
  <si>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</si>
  <si>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</si>
  <si>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</si>
  <si>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</si>
  <si>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</si>
  <si>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</si>
  <si>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</si>
  <si>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</si>
  <si>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</si>
  <si>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</si>
  <si>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</si>
  <si>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</si>
  <si>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</si>
  <si>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</si>
  <si>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</si>
  <si>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</si>
  <si>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</si>
  <si>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</si>
  <si>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</si>
  <si>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</si>
  <si>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</si>
  <si>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</si>
  <si>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</si>
  <si>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</si>
  <si>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</si>
  <si>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</si>
  <si>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</si>
  <si>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</si>
  <si>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</si>
  <si>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</si>
  <si>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</si>
  <si>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</si>
  <si>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</si>
  <si>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</si>
  <si>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</si>
  <si>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</si>
  <si>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</si>
  <si>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</si>
  <si>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</si>
  <si>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</si>
  <si>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</si>
  <si>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</si>
  <si>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</si>
  <si>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</si>
  <si>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</si>
  <si>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</si>
  <si>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</si>
  <si>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</si>
  <si>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</si>
  <si>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</si>
  <si>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</si>
  <si>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</si>
  <si>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</si>
  <si>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</si>
  <si>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</si>
  <si>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</si>
  <si>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</si>
  <si>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</si>
  <si>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</si>
  <si>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</si>
  <si>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</si>
  <si>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</si>
  <si>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</si>
  <si>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</si>
  <si>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</si>
  <si>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</si>
  <si>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</si>
  <si>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</si>
  <si>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</si>
  <si>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</si>
  <si>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</si>
  <si>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</si>
  <si>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</si>
  <si>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</si>
  <si>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</si>
  <si>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</si>
  <si>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</si>
  <si>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</si>
  <si>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</si>
  <si>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</si>
  <si>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</si>
  <si>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</si>
  <si>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</si>
  <si>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</si>
  <si>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</si>
  <si>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</si>
  <si>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</si>
  <si>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</si>
  <si>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</si>
  <si>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</si>
  <si>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</si>
  <si>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</si>
  <si>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</si>
  <si>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</si>
  <si>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</si>
  <si>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</si>
  <si>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</si>
  <si>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</si>
  <si>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</si>
  <si>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</si>
  <si>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</si>
  <si>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</si>
  <si>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</si>
  <si>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</si>
  <si>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</si>
  <si>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</si>
  <si>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</si>
  <si>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</si>
  <si>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</si>
  <si>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</si>
  <si>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</si>
  <si>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</si>
  <si>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</si>
  <si>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</si>
  <si>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</si>
  <si>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</si>
  <si>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</si>
  <si>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</si>
  <si>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</si>
  <si>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</si>
  <si>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</si>
  <si>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</si>
  <si>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</si>
  <si>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</si>
  <si>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</si>
  <si>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</si>
  <si>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</si>
  <si>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</si>
  <si>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</si>
  <si>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</si>
  <si>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</si>
  <si>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</si>
  <si>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</si>
  <si>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</si>
  <si>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</si>
  <si>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</si>
  <si>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</si>
  <si>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</si>
  <si>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</si>
  <si>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</si>
  <si>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</si>
  <si>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</si>
  <si>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</si>
  <si>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</si>
  <si>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</si>
  <si>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</si>
  <si>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</si>
  <si>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</si>
  <si>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</si>
  <si>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</si>
  <si>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</si>
  <si>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</si>
  <si>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</si>
  <si>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</si>
  <si>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</si>
  <si>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</si>
  <si>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</si>
  <si>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</si>
  <si>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</si>
  <si>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</si>
  <si>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</si>
  <si>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</si>
  <si>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</si>
  <si>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</si>
  <si>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</si>
  <si>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</si>
  <si>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</si>
  <si>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</si>
  <si>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</si>
  <si>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</si>
  <si>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</si>
  <si>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</si>
  <si>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</si>
  <si>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</si>
  <si>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</si>
  <si>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</si>
  <si>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</si>
  <si>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</si>
  <si>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</si>
  <si>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</si>
  <si>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</si>
  <si>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</si>
  <si>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</si>
  <si>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</si>
  <si>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</si>
  <si>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</si>
  <si>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</si>
  <si>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</si>
  <si>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</si>
  <si>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</si>
  <si>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</si>
  <si>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</si>
  <si>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</si>
  <si>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</si>
  <si>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</si>
  <si>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</si>
  <si>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</si>
  <si>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</si>
  <si>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</si>
  <si>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</si>
  <si>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</si>
  <si>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</si>
  <si>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</si>
  <si>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</si>
  <si>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</si>
  <si>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</si>
  <si>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</si>
  <si>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</si>
  <si>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</si>
  <si>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</si>
  <si>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</si>
  <si>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</si>
  <si>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</si>
  <si>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</si>
  <si>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</si>
  <si>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</si>
  <si>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</si>
  <si>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</si>
  <si>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</si>
  <si>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</si>
  <si>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</si>
  <si>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</si>
  <si>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</si>
  <si>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</si>
  <si>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</si>
  <si>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</si>
  <si>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</si>
  <si>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</si>
  <si>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</si>
  <si>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</si>
  <si>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</si>
  <si>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</si>
  <si>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</si>
  <si>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</si>
  <si>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</si>
  <si>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</si>
  <si>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</si>
  <si>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</si>
  <si>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</si>
  <si>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</si>
  <si>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</si>
  <si>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</si>
  <si>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</si>
  <si>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</si>
  <si>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</si>
  <si>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</si>
  <si>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</si>
  <si>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</si>
  <si>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</si>
  <si>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</si>
  <si>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</si>
  <si>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</si>
  <si>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</si>
  <si>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</si>
  <si>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</si>
  <si>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</si>
  <si>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</si>
  <si>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</si>
  <si>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</si>
  <si>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</si>
  <si>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</si>
  <si>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</si>
  <si>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</si>
  <si>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</si>
  <si>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</si>
  <si>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</si>
  <si>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</si>
  <si>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</si>
  <si>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</si>
  <si>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</si>
  <si>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</si>
  <si>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</si>
  <si>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</si>
  <si>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</si>
  <si>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</si>
  <si>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</si>
  <si>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</si>
  <si>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</si>
  <si>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</si>
  <si>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</si>
  <si>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</si>
  <si>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</si>
  <si>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</si>
  <si>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</si>
  <si>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</si>
  <si>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</si>
  <si>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</si>
  <si>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</si>
  <si>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</si>
  <si>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</si>
  <si>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</si>
  <si>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</si>
  <si>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</si>
  <si>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</si>
  <si>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</si>
  <si>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</si>
  <si>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</si>
  <si>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</si>
  <si>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</si>
  <si>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</si>
  <si>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</si>
  <si>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</si>
  <si>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</si>
  <si>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</si>
  <si>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</si>
  <si>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</si>
  <si>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</si>
  <si>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</si>
  <si>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</si>
  <si>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</si>
  <si>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</si>
  <si>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</si>
  <si>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</si>
  <si>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</si>
  <si>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</si>
  <si>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</si>
  <si>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</si>
  <si>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</si>
  <si>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</si>
  <si>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</si>
  <si>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</si>
  <si>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</si>
  <si>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</si>
  <si>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</si>
  <si>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</si>
  <si>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</si>
  <si>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</si>
  <si>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</si>
  <si>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</si>
  <si>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</si>
  <si>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</si>
  <si>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</si>
  <si>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</si>
  <si>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</si>
  <si>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</si>
  <si>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</si>
  <si>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</si>
  <si>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</si>
  <si>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</si>
  <si>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</si>
  <si>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</si>
  <si>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</si>
  <si>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</si>
  <si>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</si>
  <si>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</si>
  <si>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</si>
  <si>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</si>
  <si>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</si>
  <si>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</si>
  <si>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</si>
  <si>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</si>
  <si>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</si>
  <si>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</si>
  <si>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</si>
  <si>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</si>
  <si>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</si>
  <si>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</si>
  <si>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</si>
  <si>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</si>
  <si>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</si>
  <si>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</si>
  <si>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</si>
  <si>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</si>
  <si>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</si>
  <si>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</si>
  <si>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</si>
  <si>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</si>
  <si>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</si>
  <si>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</si>
  <si>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</si>
  <si>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</si>
  <si>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</si>
  <si>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</si>
  <si>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</si>
  <si>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</si>
  <si>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</si>
  <si>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</si>
  <si>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</si>
  <si>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</si>
  <si>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</si>
  <si>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</si>
  <si>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</si>
  <si>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</si>
  <si>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</si>
  <si>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</si>
  <si>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</si>
  <si>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</si>
  <si>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</si>
  <si>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</si>
  <si>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</si>
  <si>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</si>
  <si>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</si>
  <si>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</si>
  <si>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</si>
  <si>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</si>
  <si>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</si>
  <si>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</si>
  <si>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</si>
  <si>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</si>
  <si>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</si>
  <si>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</si>
  <si>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</si>
  <si>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</si>
  <si>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</si>
  <si>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</si>
  <si>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</si>
  <si>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</si>
  <si>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</si>
  <si>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</si>
  <si>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</si>
  <si>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</si>
  <si>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</si>
  <si>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</si>
  <si>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</si>
  <si>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</si>
  <si>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</si>
  <si>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</si>
  <si>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</si>
  <si>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</si>
  <si>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</si>
  <si>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</si>
  <si>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</si>
  <si>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</si>
  <si>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</si>
  <si>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</si>
  <si>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</si>
  <si>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</si>
  <si>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</si>
  <si>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</si>
  <si>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</si>
  <si>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</si>
  <si>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</si>
  <si>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</si>
  <si>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</si>
  <si>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</si>
  <si>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</si>
  <si>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</si>
  <si>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</si>
  <si>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</si>
  <si>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</si>
  <si>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</si>
  <si>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</si>
  <si>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</si>
  <si>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</si>
  <si>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</si>
  <si>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</si>
  <si>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</si>
  <si>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</si>
  <si>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</si>
  <si>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</si>
  <si>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</si>
  <si>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</si>
  <si>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</si>
  <si>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</si>
  <si>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</si>
  <si>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</si>
  <si>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</si>
  <si>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</si>
  <si>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</si>
  <si>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</si>
  <si>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</si>
  <si>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</si>
  <si>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</si>
  <si>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</si>
  <si>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</si>
  <si>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</si>
  <si>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</si>
  <si>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</si>
  <si>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</si>
  <si>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</si>
  <si>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</si>
  <si>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</si>
  <si>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</si>
  <si>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</si>
  <si>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</si>
  <si>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</si>
  <si>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</si>
  <si>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</si>
  <si>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</si>
  <si>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</si>
  <si>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</si>
  <si>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</si>
  <si>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</si>
  <si>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</si>
  <si>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</si>
  <si>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</si>
  <si>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</si>
  <si>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</si>
  <si>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</si>
  <si>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</si>
  <si>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</si>
  <si>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</si>
  <si>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</si>
  <si>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</si>
  <si>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</si>
  <si>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</si>
  <si>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</si>
  <si>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</si>
  <si>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</si>
  <si>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</si>
  <si>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</si>
  <si>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</si>
  <si>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</si>
  <si>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</si>
  <si>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</si>
  <si>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</si>
  <si>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</si>
  <si>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</si>
  <si>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</si>
  <si>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</si>
  <si>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</si>
  <si>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</si>
  <si>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</si>
  <si>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</si>
  <si>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</si>
  <si>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</si>
  <si>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</si>
  <si>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</si>
  <si>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</si>
  <si>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</si>
  <si>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</si>
  <si>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</si>
  <si>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</si>
  <si>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</si>
  <si>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</si>
  <si>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</si>
  <si>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</si>
  <si>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</si>
  <si>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</si>
  <si>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</si>
  <si>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</si>
  <si>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</si>
  <si>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</si>
  <si>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</si>
  <si>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</si>
  <si>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</si>
  <si>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</si>
  <si>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</si>
  <si>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</si>
  <si>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</si>
  <si>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</si>
  <si>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</si>
  <si>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</si>
  <si>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</si>
  <si>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</si>
  <si>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</si>
  <si>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</si>
  <si>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</si>
  <si>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</si>
  <si>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</si>
  <si>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</si>
  <si>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</si>
  <si>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</si>
  <si>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</si>
  <si>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</si>
  <si>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</si>
  <si>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</si>
  <si>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</si>
  <si>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</si>
  <si>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</si>
  <si>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</si>
  <si>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</si>
  <si>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</si>
  <si>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</si>
  <si>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</si>
  <si>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</si>
  <si>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</si>
  <si>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</si>
  <si>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</si>
  <si>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</si>
  <si>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</si>
  <si>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</si>
  <si>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</si>
  <si>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</si>
  <si>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</si>
  <si>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</si>
  <si>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</si>
  <si>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</si>
  <si>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</si>
  <si>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</si>
  <si>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</si>
  <si>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</si>
  <si>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</si>
  <si>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</si>
  <si>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</si>
  <si>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</si>
  <si>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</si>
  <si>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</si>
  <si>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</si>
  <si>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</si>
  <si>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</si>
  <si>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</si>
  <si>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</si>
  <si>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</si>
  <si>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</si>
  <si>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</si>
  <si>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</si>
  <si>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</si>
  <si>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</si>
  <si>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</si>
  <si>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</si>
  <si>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</si>
  <si>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</si>
  <si>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</si>
  <si>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</si>
  <si>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</si>
  <si>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</si>
  <si>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</si>
  <si>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</si>
  <si>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</si>
  <si>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</si>
  <si>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</si>
  <si>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</si>
  <si>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</si>
  <si>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</si>
  <si>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</si>
  <si>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</si>
  <si>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</si>
  <si>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</si>
  <si>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</si>
  <si>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</si>
  <si>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</si>
  <si>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</si>
  <si>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</si>
  <si>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</si>
  <si>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</si>
  <si>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</si>
  <si>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</si>
  <si>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</si>
  <si>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</si>
  <si>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</si>
  <si>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</si>
  <si>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</si>
  <si>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</si>
  <si>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</si>
  <si>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</si>
  <si>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</si>
  <si>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</si>
  <si>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</si>
  <si>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</si>
  <si>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</si>
  <si>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</si>
  <si>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</si>
  <si>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</si>
  <si>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</si>
  <si>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</si>
  <si>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</si>
  <si>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</si>
  <si>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</si>
  <si>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</si>
  <si>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</si>
  <si>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</si>
  <si>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</si>
  <si>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</si>
  <si>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</si>
  <si>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</si>
  <si>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</si>
  <si>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</si>
  <si>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</si>
  <si>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</si>
  <si>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</si>
  <si>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</si>
  <si>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</si>
  <si>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</si>
  <si>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</si>
  <si>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</si>
  <si>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</si>
  <si>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</si>
  <si>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</si>
  <si>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</si>
  <si>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</si>
  <si>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</si>
  <si>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</si>
  <si>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</si>
  <si>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</si>
  <si>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</si>
  <si>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</si>
  <si>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</si>
  <si>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</si>
  <si>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</si>
  <si>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</si>
  <si>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</si>
  <si>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</si>
  <si>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</si>
  <si>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</si>
  <si>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</si>
  <si>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</si>
  <si>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</si>
  <si>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</si>
  <si>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</si>
  <si>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</si>
  <si>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</si>
  <si>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</si>
  <si>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</si>
  <si>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</si>
  <si>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</si>
  <si>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</si>
  <si>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</si>
  <si>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</si>
  <si>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</si>
  <si>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</si>
  <si>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</si>
  <si>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</si>
  <si>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</si>
  <si>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</si>
  <si>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</si>
  <si>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</si>
  <si>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</si>
  <si>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</si>
  <si>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</si>
  <si>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</si>
  <si>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</si>
  <si>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</si>
  <si>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</si>
  <si>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</si>
  <si>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</si>
  <si>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</si>
  <si>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</si>
  <si>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</si>
  <si>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</si>
  <si>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</si>
  <si>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</si>
  <si>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</si>
  <si>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</si>
  <si>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</si>
  <si>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</si>
  <si>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</si>
  <si>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</si>
  <si>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</si>
  <si>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</si>
  <si>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</si>
  <si>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</si>
  <si>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</si>
  <si>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</si>
  <si>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</si>
  <si>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</si>
  <si>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</si>
  <si>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</si>
  <si>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</si>
  <si>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</si>
  <si>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</si>
  <si>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</si>
  <si>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</si>
  <si>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</si>
  <si>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</si>
  <si>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</si>
  <si>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</si>
  <si>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</si>
  <si>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</si>
  <si>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</si>
  <si>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</si>
  <si>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</si>
  <si>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</si>
  <si>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</si>
  <si>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</si>
  <si>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</si>
  <si>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</si>
  <si>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</si>
  <si>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</si>
  <si>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</si>
  <si>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</si>
  <si>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</si>
  <si>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</si>
  <si>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</si>
  <si>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</si>
  <si>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</si>
  <si>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</si>
  <si>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</si>
  <si>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</si>
  <si>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</si>
  <si>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</si>
  <si>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</si>
  <si>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</si>
  <si>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</si>
  <si>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</si>
  <si>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</si>
  <si>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</si>
  <si>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</si>
  <si>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</si>
  <si>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</si>
  <si>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</si>
  <si>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</si>
  <si>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</si>
  <si>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</si>
  <si>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</si>
  <si>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</si>
  <si>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</si>
  <si>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</si>
  <si>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</si>
  <si>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</si>
  <si>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</si>
  <si>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</si>
  <si>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</si>
  <si>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</si>
  <si>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</si>
  <si>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</si>
  <si>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</si>
  <si>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</si>
  <si>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</si>
  <si>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</si>
  <si>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</si>
  <si>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</si>
  <si>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</si>
  <si>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</si>
  <si>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</si>
  <si>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</si>
  <si>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</si>
  <si>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</si>
  <si>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</si>
  <si>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</si>
  <si>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</si>
  <si>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</si>
  <si>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</si>
  <si>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</si>
  <si>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</si>
  <si>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</si>
  <si>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</si>
  <si>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</si>
  <si>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</si>
  <si>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</si>
  <si>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</si>
  <si>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</si>
  <si>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</si>
  <si>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</si>
  <si>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</si>
  <si>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</si>
  <si>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</si>
  <si>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</si>
  <si>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</si>
  <si>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</si>
  <si>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</si>
  <si>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</si>
  <si>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</si>
  <si>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</si>
  <si>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</si>
  <si>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</si>
  <si>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</si>
  <si>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</si>
  <si>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</si>
  <si>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</si>
  <si>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</si>
  <si>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</si>
  <si>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</si>
  <si>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</si>
  <si>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</si>
  <si>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</si>
  <si>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</si>
  <si>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</si>
  <si>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</si>
  <si>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</si>
  <si>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</si>
  <si>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</si>
  <si>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</si>
  <si>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</si>
  <si>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</si>
  <si>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</si>
  <si>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</si>
  <si>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</si>
  <si>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</si>
  <si>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</si>
  <si>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</si>
  <si>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</si>
  <si>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</si>
  <si>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</si>
  <si>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</si>
  <si>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</si>
  <si>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</si>
  <si>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</si>
  <si>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</si>
  <si>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</si>
  <si>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</si>
  <si>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</si>
  <si>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</si>
  <si>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</si>
  <si>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</si>
  <si>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</si>
  <si>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</si>
  <si>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</si>
  <si>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</si>
  <si>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</si>
  <si>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</si>
  <si>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</si>
  <si>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</si>
  <si>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</si>
  <si>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</si>
  <si>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</si>
  <si>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</si>
  <si>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</si>
  <si>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</si>
  <si>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</si>
  <si>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</si>
  <si>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</si>
  <si>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</si>
  <si>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</si>
  <si>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</si>
  <si>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</si>
  <si>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</si>
  <si>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</si>
  <si>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</si>
  <si>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</si>
  <si>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</si>
  <si>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</si>
  <si>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</si>
  <si>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</si>
  <si>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</si>
  <si>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</si>
  <si>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</si>
  <si>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</si>
  <si>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</si>
  <si>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</si>
  <si>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</si>
  <si>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</si>
  <si>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</si>
  <si>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</si>
  <si>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</si>
  <si>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</si>
  <si>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</si>
  <si>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</si>
  <si>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</si>
  <si>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</si>
  <si>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</si>
  <si>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</si>
  <si>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</si>
  <si>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</si>
  <si>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</si>
  <si>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</si>
  <si>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</si>
  <si>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</si>
  <si>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</si>
  <si>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</si>
  <si>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</si>
  <si>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</si>
  <si>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</si>
  <si>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</si>
  <si>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</si>
  <si>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</si>
  <si>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</si>
  <si>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</si>
  <si>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</si>
  <si>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</si>
  <si>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</si>
  <si>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</si>
  <si>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</si>
  <si>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</si>
  <si>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</si>
  <si>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</si>
  <si>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</si>
  <si>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</si>
  <si>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</si>
  <si>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</si>
  <si>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</si>
  <si>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</si>
  <si>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</si>
  <si>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</si>
  <si>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</si>
  <si>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</si>
  <si>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</si>
  <si>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</si>
  <si>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</si>
  <si>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</si>
  <si>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</si>
  <si>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</si>
  <si>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</si>
  <si>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</si>
  <si>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</si>
  <si>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</si>
  <si>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</si>
  <si>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</si>
  <si>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</si>
  <si>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</si>
  <si>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</si>
  <si>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</si>
  <si>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</si>
  <si>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</si>
  <si>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</si>
  <si>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</si>
  <si>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</si>
  <si>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</si>
  <si>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</si>
  <si>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</si>
  <si>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</si>
  <si>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</si>
  <si>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</si>
  <si>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</si>
  <si>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</si>
  <si>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</si>
  <si>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</si>
  <si>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</si>
  <si>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</si>
  <si>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</si>
  <si>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</si>
  <si>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</si>
  <si>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</si>
  <si>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</si>
  <si>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</si>
  <si>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</si>
  <si>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</si>
  <si>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</si>
  <si>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</si>
  <si>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</si>
  <si>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</si>
  <si>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</si>
  <si>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</si>
  <si>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</si>
  <si>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</si>
  <si>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</si>
  <si>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</si>
  <si>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</si>
  <si>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</si>
  <si>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</si>
  <si>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</si>
  <si>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</si>
  <si>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</si>
  <si>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</si>
  <si>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</si>
  <si>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</si>
  <si>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</si>
  <si>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</si>
  <si>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</si>
  <si>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</si>
  <si>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</si>
  <si>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</si>
  <si>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</si>
  <si>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</si>
  <si>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</si>
  <si>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</si>
  <si>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</si>
  <si>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</si>
  <si>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</si>
  <si>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</si>
  <si>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</si>
  <si>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</si>
  <si>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</si>
  <si>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</si>
  <si>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</si>
  <si>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</si>
  <si>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</si>
  <si>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</si>
  <si>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</si>
  <si>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</si>
  <si>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</si>
  <si>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</si>
  <si>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</si>
  <si>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</si>
  <si>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</si>
  <si>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</si>
  <si>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</si>
  <si>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</si>
  <si>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</si>
  <si>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</si>
  <si>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</si>
  <si>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</si>
  <si>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</si>
  <si>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</si>
  <si>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</si>
  <si>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</si>
  <si>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</si>
  <si>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</si>
  <si>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</si>
  <si>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</si>
  <si>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</si>
  <si>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</si>
  <si>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</si>
  <si>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</si>
  <si>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</si>
  <si>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</si>
  <si>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</si>
  <si>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</si>
  <si>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</si>
  <si>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</si>
  <si>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</si>
  <si>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</si>
  <si>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</si>
  <si>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</si>
  <si>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</si>
  <si>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</si>
  <si>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</si>
  <si>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</si>
  <si>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</si>
  <si>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</si>
  <si>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</si>
  <si>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</si>
  <si>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</si>
  <si>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</si>
  <si>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</si>
  <si>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</si>
  <si>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</si>
  <si>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</si>
  <si>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</si>
  <si>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</si>
  <si>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</si>
  <si>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</si>
  <si>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</si>
  <si>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</si>
  <si>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</si>
  <si>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</si>
  <si>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</si>
  <si>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</si>
  <si>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</si>
  <si>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</si>
  <si>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</si>
  <si>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</si>
  <si>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</si>
  <si>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</si>
  <si>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</si>
  <si>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</si>
  <si>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</si>
  <si>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</si>
  <si>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</si>
  <si>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</si>
  <si>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</si>
  <si>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</si>
  <si>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</si>
  <si>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</si>
  <si>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</si>
  <si>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</si>
  <si>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</si>
  <si>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</si>
  <si>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</si>
  <si>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</si>
  <si>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</si>
  <si>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</si>
  <si>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</si>
  <si>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</si>
  <si>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</si>
  <si>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</si>
  <si>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</si>
  <si>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</si>
  <si>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</si>
  <si>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</si>
  <si>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</si>
  <si>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</si>
  <si>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</si>
  <si>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</si>
  <si>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</si>
  <si>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</si>
  <si>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</si>
  <si>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</si>
  <si>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</si>
  <si>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</si>
  <si>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</si>
  <si>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</si>
  <si>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</si>
  <si>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</si>
  <si>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</si>
  <si>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</si>
  <si>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</si>
  <si>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</si>
  <si>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</si>
  <si>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</si>
  <si>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</si>
  <si>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</si>
  <si>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</si>
  <si>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</si>
  <si>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</si>
  <si>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</si>
  <si>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</si>
  <si>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</si>
  <si>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</si>
  <si>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</si>
  <si>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</si>
  <si>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</si>
  <si>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</si>
  <si>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</si>
  <si>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</si>
  <si>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</si>
  <si>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</si>
  <si>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</si>
  <si>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</si>
  <si>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</si>
  <si>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</si>
  <si>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</si>
  <si>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</si>
  <si>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</si>
  <si>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</si>
  <si>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</si>
  <si>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</si>
  <si>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</si>
  <si>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</si>
  <si>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</si>
  <si>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</si>
  <si>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</si>
  <si>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</si>
  <si>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</si>
  <si>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</si>
  <si>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</si>
  <si>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</si>
  <si>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</si>
  <si>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</si>
  <si>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</si>
  <si>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</si>
  <si>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</si>
  <si>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</si>
  <si>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</si>
  <si>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</si>
  <si>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</si>
  <si>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</si>
  <si>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</si>
  <si>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</si>
  <si>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</si>
  <si>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</si>
  <si>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</si>
  <si>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</si>
  <si>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</si>
  <si>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</si>
  <si>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</si>
  <si>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</si>
  <si>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</si>
  <si>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</si>
  <si>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</si>
  <si>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</si>
  <si>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</si>
  <si>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</si>
  <si>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</si>
  <si>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</si>
  <si>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</si>
  <si>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</si>
  <si>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</si>
  <si>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</si>
  <si>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</si>
  <si>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</si>
  <si>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</si>
  <si>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</si>
  <si>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</si>
  <si>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</si>
  <si>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</si>
  <si>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</si>
  <si>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</si>
  <si>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</si>
  <si>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</si>
  <si>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</si>
  <si>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</si>
  <si>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</si>
  <si>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</si>
  <si>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</si>
  <si>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</si>
  <si>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</si>
  <si>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</si>
  <si>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</si>
  <si>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</si>
  <si>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</si>
  <si>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</si>
  <si>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</si>
  <si>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</si>
  <si>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</si>
  <si>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</si>
  <si>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</si>
  <si>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</si>
  <si>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</si>
  <si>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</si>
  <si>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</si>
  <si>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</si>
  <si>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</si>
  <si>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</si>
  <si>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</si>
  <si>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</si>
  <si>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</si>
  <si>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</si>
  <si>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</si>
  <si>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</si>
  <si>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</si>
  <si>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</si>
  <si>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</si>
  <si>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</si>
  <si>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</si>
  <si>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</si>
  <si>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</si>
  <si>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</si>
  <si>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</si>
  <si>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</si>
  <si>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</si>
  <si>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</si>
  <si>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</si>
  <si>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</si>
  <si>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</si>
  <si>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</si>
  <si>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</si>
  <si>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</si>
  <si>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</si>
  <si>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</si>
  <si>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</si>
  <si>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</si>
  <si>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</si>
  <si>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</si>
  <si>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</si>
  <si>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</si>
  <si>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</si>
  <si>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</si>
  <si>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</si>
  <si>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</si>
  <si>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</si>
  <si>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</si>
  <si>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</si>
  <si>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</si>
  <si>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</si>
  <si>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</si>
  <si>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</si>
  <si>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</si>
  <si>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</si>
  <si>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</si>
  <si>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</si>
  <si>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</si>
  <si>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</si>
  <si>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</si>
  <si>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</si>
  <si>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</si>
  <si>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</si>
  <si>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</si>
  <si>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</si>
  <si>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</si>
  <si>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</si>
  <si>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</si>
  <si>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</si>
  <si>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</si>
  <si>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</si>
  <si>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</si>
  <si>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</si>
  <si>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</si>
  <si>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</si>
  <si>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</si>
  <si>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</si>
  <si>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</si>
  <si>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</si>
  <si>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</si>
  <si>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</si>
  <si>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</si>
  <si>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</si>
  <si>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</si>
  <si>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</si>
  <si>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</si>
  <si>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</si>
  <si>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</si>
  <si>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</si>
  <si>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</si>
  <si>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</si>
  <si>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</si>
  <si>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</si>
  <si>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</si>
  <si>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</si>
  <si>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</si>
  <si>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</si>
  <si>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</si>
  <si>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</si>
  <si>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</si>
  <si>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</si>
  <si>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</si>
  <si>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</si>
  <si>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</si>
  <si>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</si>
  <si>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</si>
  <si>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</si>
  <si>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</si>
  <si>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</si>
  <si>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</si>
  <si>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</si>
  <si>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</si>
  <si>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</si>
  <si>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</si>
  <si>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</si>
  <si>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</si>
  <si>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</si>
  <si>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</si>
  <si>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</si>
  <si>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</si>
  <si>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</si>
  <si>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</si>
  <si>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</si>
  <si>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</si>
  <si>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</si>
  <si>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</si>
  <si>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</si>
  <si>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</si>
  <si>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</si>
  <si>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</si>
  <si>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</si>
  <si>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</si>
  <si>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</si>
  <si>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</si>
  <si>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</si>
  <si>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</si>
  <si>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</si>
  <si>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</si>
  <si>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</si>
  <si>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</si>
  <si>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</si>
  <si>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</si>
  <si>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</si>
  <si>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</si>
  <si>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</si>
  <si>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</si>
  <si>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</si>
  <si>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</si>
  <si>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</si>
  <si>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</si>
  <si>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</si>
  <si>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</si>
  <si>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</si>
  <si>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</si>
  <si>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</si>
  <si>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</si>
  <si>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</si>
  <si>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</si>
  <si>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</si>
  <si>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</si>
  <si>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</si>
  <si>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</si>
  <si>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</si>
  <si>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</si>
  <si>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</si>
  <si>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</si>
  <si>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</si>
  <si>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</si>
  <si>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</si>
  <si>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</si>
  <si>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</si>
  <si>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</si>
  <si>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</si>
  <si>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</si>
  <si>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</si>
  <si>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</si>
  <si>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</si>
  <si>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</si>
  <si>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</si>
  <si>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</si>
  <si>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</si>
  <si>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</si>
  <si>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</si>
  <si>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</si>
  <si>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</si>
  <si>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</si>
  <si>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</si>
  <si>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</si>
  <si>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</si>
  <si>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</si>
  <si>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</si>
  <si>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</si>
  <si>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</si>
  <si>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</si>
  <si>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</si>
  <si>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</si>
  <si>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</si>
  <si>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</si>
  <si>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</si>
  <si>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</si>
  <si>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</si>
  <si>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</si>
  <si>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</si>
  <si>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</si>
  <si>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</si>
  <si>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</si>
  <si>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</si>
  <si>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</si>
  <si>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</si>
  <si>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</si>
  <si>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</si>
  <si>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</si>
  <si>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</si>
  <si>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</si>
  <si>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</si>
  <si>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</si>
  <si>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</si>
  <si>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</si>
  <si>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</si>
  <si>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</si>
  <si>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</si>
  <si>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</si>
  <si>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</si>
  <si>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</si>
  <si>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</si>
  <si>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</si>
  <si>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</si>
  <si>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</si>
  <si>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</si>
  <si>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</si>
  <si>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</si>
  <si>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</si>
  <si>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</si>
  <si>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</si>
  <si>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</si>
  <si>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</si>
  <si>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</si>
  <si>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</si>
  <si>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</si>
  <si>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</si>
  <si>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</si>
  <si>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</si>
  <si>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</si>
  <si>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</si>
  <si>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</si>
  <si>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</si>
  <si>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</si>
  <si>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</si>
  <si>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</si>
  <si>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</si>
  <si>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</si>
  <si>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</si>
  <si>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</si>
  <si>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</si>
  <si>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</si>
  <si>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</si>
  <si>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</si>
  <si>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</si>
  <si>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</si>
  <si>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</si>
  <si>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</si>
  <si>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</si>
  <si>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</si>
  <si>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</si>
  <si>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</si>
  <si>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</si>
  <si>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</si>
  <si>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</si>
  <si>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</si>
  <si>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</si>
  <si>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</si>
  <si>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</si>
  <si>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</si>
  <si>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</si>
  <si>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</si>
  <si>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</si>
  <si>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</si>
  <si>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</si>
  <si>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</si>
  <si>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</si>
  <si>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</si>
  <si>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</si>
  <si>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</si>
  <si>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</si>
  <si>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</si>
  <si>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</si>
  <si>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</si>
  <si>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</si>
  <si>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</si>
  <si>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</si>
  <si>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</si>
  <si>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</si>
  <si>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</si>
  <si>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</si>
  <si>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</si>
  <si>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</si>
  <si>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</si>
  <si>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</si>
  <si>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</si>
  <si>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</si>
  <si>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</si>
  <si>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</si>
  <si>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</si>
  <si>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</si>
  <si>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</si>
  <si>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</si>
  <si>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</si>
  <si>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</si>
  <si>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</si>
  <si>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</si>
  <si>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</si>
  <si>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</si>
  <si>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</si>
  <si>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</si>
  <si>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</si>
  <si>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</si>
  <si>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</si>
  <si>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</si>
  <si>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</si>
  <si>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</si>
  <si>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</si>
  <si>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</si>
  <si>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</si>
  <si>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</si>
  <si>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</si>
  <si>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</si>
  <si>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</si>
  <si>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</si>
  <si>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</si>
  <si>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</si>
  <si>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</si>
  <si>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</si>
  <si>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</si>
  <si>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</si>
  <si>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</si>
  <si>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</si>
  <si>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</si>
  <si>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</si>
  <si>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</si>
  <si>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</si>
  <si>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</si>
  <si>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</si>
  <si>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</si>
  <si>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</si>
  <si>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</si>
  <si>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</si>
  <si>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</si>
  <si>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</si>
  <si>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</si>
  <si>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</si>
  <si>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</si>
  <si>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</si>
  <si>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</si>
  <si>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</si>
  <si>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</si>
  <si>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</si>
  <si>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</si>
  <si>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</si>
  <si>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</si>
  <si>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</si>
  <si>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</si>
  <si>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</si>
  <si>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</si>
  <si>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</si>
  <si>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</si>
  <si>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</si>
  <si>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</si>
  <si>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</si>
  <si>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</si>
  <si>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</si>
  <si>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</si>
  <si>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</si>
  <si>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</si>
  <si>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</si>
  <si>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</si>
  <si>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</si>
  <si>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</si>
  <si>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</si>
  <si>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</si>
  <si>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</si>
  <si>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</si>
  <si>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</si>
  <si>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</si>
  <si>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</si>
  <si>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</si>
  <si>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</si>
  <si>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</si>
  <si>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</si>
  <si>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</si>
  <si>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</si>
  <si>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</si>
  <si>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</si>
  <si>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</si>
  <si>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</si>
  <si>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</si>
  <si>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</si>
  <si>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</si>
  <si>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</si>
  <si>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</si>
  <si>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</si>
  <si>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</si>
  <si>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</si>
  <si>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</si>
  <si>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</si>
  <si>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</si>
  <si>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</si>
  <si>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</si>
  <si>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</si>
  <si>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</si>
  <si>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</si>
  <si>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</si>
  <si>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</si>
  <si>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</si>
  <si>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</si>
  <si>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</si>
  <si>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</si>
  <si>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</si>
  <si>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</si>
  <si>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</si>
  <si>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</si>
  <si>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</si>
  <si>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</si>
  <si>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</si>
  <si>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</si>
  <si>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</si>
  <si>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</si>
  <si>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</si>
  <si>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</si>
  <si>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</si>
  <si>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</si>
  <si>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</si>
  <si>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</si>
  <si>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</si>
  <si>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</si>
  <si>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</si>
  <si>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</si>
  <si>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</si>
  <si>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</si>
  <si>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</si>
  <si>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</si>
  <si>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</si>
  <si>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</si>
  <si>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</si>
  <si>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</si>
  <si>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</si>
  <si>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</si>
  <si>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</si>
  <si>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</si>
  <si>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</si>
  <si>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</si>
  <si>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</si>
  <si>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</si>
  <si>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</si>
  <si>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</si>
  <si>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</si>
  <si>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</si>
  <si>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</si>
  <si>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</si>
  <si>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</si>
  <si>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</si>
  <si>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</si>
  <si>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</si>
  <si>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</si>
  <si>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</si>
  <si>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</si>
  <si>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</si>
  <si>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</si>
  <si>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</si>
  <si>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</si>
  <si>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</si>
  <si>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</si>
  <si>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</si>
  <si>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</si>
  <si>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</si>
  <si>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</si>
  <si>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</si>
  <si>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</si>
  <si>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</si>
  <si>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</si>
  <si>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</si>
  <si>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</si>
  <si>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</si>
  <si>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</si>
  <si>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</si>
  <si>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</si>
  <si>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</si>
  <si>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</si>
  <si>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</si>
  <si>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</si>
  <si>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</si>
  <si>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</si>
  <si>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</si>
  <si>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</si>
  <si>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</si>
  <si>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</si>
  <si>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</si>
  <si>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</si>
  <si>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</si>
  <si>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</si>
  <si>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</si>
  <si>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</si>
  <si>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</si>
  <si>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</si>
  <si>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</si>
  <si>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</si>
  <si>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</si>
  <si>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</si>
  <si>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</si>
  <si>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</si>
  <si>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</si>
  <si>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</si>
  <si>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</si>
  <si>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</si>
  <si>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</si>
  <si>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</si>
  <si>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</si>
  <si>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</si>
  <si>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</si>
  <si>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</si>
  <si>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</si>
  <si>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</si>
  <si>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</si>
  <si>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</si>
  <si>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</si>
  <si>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</si>
  <si>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</si>
  <si>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</si>
  <si>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</si>
  <si>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</si>
  <si>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</si>
  <si>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</si>
  <si>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</si>
  <si>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</si>
  <si>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</si>
  <si>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</si>
  <si>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</si>
  <si>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</si>
  <si>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</si>
  <si>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</si>
  <si>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</si>
  <si>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</si>
  <si>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</si>
  <si>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</si>
  <si>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</si>
  <si>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</si>
  <si>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</si>
  <si>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</si>
  <si>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</si>
  <si>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</si>
  <si>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</si>
  <si>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</si>
  <si>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</si>
  <si>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</si>
  <si>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</si>
  <si>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</si>
  <si>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</si>
  <si>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</si>
  <si>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</si>
  <si>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</si>
  <si>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</si>
  <si>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</si>
  <si>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</si>
  <si>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</si>
  <si>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</si>
  <si>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</si>
  <si>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</si>
  <si>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</si>
  <si>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</si>
  <si>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</si>
  <si>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</si>
  <si>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</si>
  <si>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</si>
  <si>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</si>
  <si>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</si>
  <si>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</si>
  <si>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</si>
  <si>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</si>
  <si>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</si>
  <si>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</si>
  <si>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</si>
  <si>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</si>
  <si>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</si>
  <si>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</si>
  <si>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</si>
  <si>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</si>
  <si>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</si>
  <si>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</si>
  <si>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</si>
  <si>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</si>
  <si>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</si>
  <si>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</si>
  <si>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</si>
  <si>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</si>
  <si>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</si>
  <si>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</si>
  <si>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</si>
  <si>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</si>
  <si>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</si>
  <si>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</si>
  <si>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</si>
  <si>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</si>
  <si>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</si>
  <si>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</si>
  <si>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</si>
  <si>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</si>
  <si>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</si>
  <si>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</si>
  <si>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</si>
  <si>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</si>
  <si>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</si>
  <si>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</si>
  <si>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</si>
  <si>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</si>
  <si>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</si>
  <si>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</si>
  <si>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</si>
  <si>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</si>
  <si>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</si>
  <si>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</si>
  <si>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</si>
  <si>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</si>
  <si>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</si>
  <si>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</si>
  <si>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</si>
  <si>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</si>
  <si>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</si>
  <si>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</si>
  <si>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</si>
  <si>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</si>
  <si>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</si>
  <si>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</si>
  <si>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</si>
  <si>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</si>
  <si>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</si>
  <si>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</si>
  <si>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</si>
  <si>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</si>
  <si>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</si>
  <si>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</si>
  <si>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</si>
  <si>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</si>
  <si>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</si>
  <si>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</si>
  <si>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</si>
  <si>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</si>
  <si>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</si>
  <si>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</si>
  <si>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</si>
  <si>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</si>
  <si>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</si>
  <si>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</si>
  <si>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</si>
  <si>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</si>
  <si>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</si>
  <si>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</si>
  <si>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</si>
  <si>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</si>
  <si>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</si>
  <si>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</si>
  <si>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</si>
  <si>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</si>
  <si>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</si>
  <si>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</si>
  <si>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</si>
  <si>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</si>
  <si>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</si>
  <si>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</si>
  <si>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</si>
  <si>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</si>
  <si>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</si>
  <si>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</si>
  <si>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</si>
  <si>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</si>
  <si>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</si>
  <si>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</si>
  <si>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</si>
  <si>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</si>
  <si>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</si>
  <si>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</si>
  <si>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</si>
  <si>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</si>
  <si>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</si>
  <si>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</si>
  <si>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</si>
  <si>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</si>
  <si>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</si>
  <si>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</si>
  <si>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</si>
  <si>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</si>
  <si>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</si>
  <si>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</si>
  <si>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</si>
  <si>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</si>
  <si>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</si>
  <si>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</si>
  <si>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</si>
  <si>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</si>
  <si>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</si>
  <si>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</si>
  <si>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</si>
  <si>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</si>
  <si>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</si>
  <si>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</si>
  <si>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</si>
  <si>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</si>
  <si>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</si>
  <si>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</si>
  <si>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</si>
  <si>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</si>
  <si>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</si>
  <si>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</si>
  <si>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</si>
  <si>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</si>
  <si>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</si>
  <si>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</si>
  <si>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</si>
  <si>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</si>
  <si>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</si>
  <si>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</si>
  <si>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</si>
  <si>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</si>
  <si>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</si>
  <si>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</si>
  <si>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</si>
  <si>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</si>
  <si>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</si>
  <si>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</si>
  <si>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</si>
  <si>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</si>
  <si>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</si>
  <si>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</si>
  <si>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</si>
  <si>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</si>
  <si>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</si>
  <si>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</si>
  <si>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</si>
  <si>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</si>
  <si>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</si>
  <si>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</si>
  <si>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</si>
  <si>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</si>
  <si>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</si>
  <si>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</si>
  <si>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</si>
  <si>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</si>
  <si>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</si>
  <si>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</si>
  <si>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</si>
  <si>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</si>
  <si>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</si>
  <si>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</si>
  <si>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</si>
  <si>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</si>
  <si>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</si>
  <si>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</si>
  <si>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</si>
  <si>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</si>
  <si>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</si>
  <si>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</si>
  <si>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</si>
  <si>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</si>
  <si>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</si>
  <si>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</si>
  <si>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</si>
  <si>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</si>
  <si>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</si>
  <si>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</si>
  <si>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</si>
  <si>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</si>
  <si>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</si>
  <si>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</si>
  <si>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</si>
  <si>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</si>
  <si>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</si>
  <si>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</si>
  <si>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</si>
  <si>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</si>
  <si>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</si>
  <si>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</si>
  <si>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</si>
  <si>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</si>
  <si>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</si>
  <si>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</si>
  <si>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</si>
  <si>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</si>
  <si>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</si>
  <si>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</si>
  <si>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</si>
  <si>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</si>
  <si>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</si>
  <si>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</si>
  <si>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</si>
  <si>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</si>
  <si>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</si>
  <si>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</si>
  <si>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</si>
  <si>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</si>
  <si>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</si>
  <si>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</si>
  <si>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</si>
  <si>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</si>
  <si>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</si>
  <si>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</si>
  <si>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</si>
  <si>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</si>
  <si>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</si>
  <si>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</si>
  <si>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</si>
  <si>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</si>
  <si>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</si>
  <si>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</si>
  <si>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</si>
  <si>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</si>
  <si>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</si>
  <si>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</si>
  <si>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</si>
  <si>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</si>
  <si>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</si>
  <si>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</si>
  <si>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</si>
  <si>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</si>
  <si>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</si>
  <si>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</si>
  <si>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</si>
  <si>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</si>
  <si>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</si>
  <si>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</si>
  <si>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</si>
  <si>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</si>
  <si>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</si>
  <si>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</si>
  <si>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</si>
  <si>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</si>
  <si>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</si>
  <si>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</si>
  <si>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</si>
  <si>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</si>
  <si>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</si>
  <si>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</si>
  <si>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</si>
  <si>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</si>
  <si>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</si>
  <si>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</si>
  <si>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</si>
  <si>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</si>
  <si>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</si>
  <si>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</si>
  <si>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</si>
  <si>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</si>
  <si>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</si>
  <si>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</si>
  <si>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</si>
  <si>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</si>
  <si>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</si>
  <si>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</si>
  <si>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</si>
  <si>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</si>
  <si>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</si>
  <si>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</si>
  <si>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</si>
  <si>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</si>
  <si>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</si>
  <si>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</si>
  <si>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</si>
  <si>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</si>
  <si>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</si>
  <si>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</si>
  <si>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</si>
  <si>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</si>
  <si>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</si>
  <si>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</si>
  <si>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</si>
  <si>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</si>
  <si>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</si>
  <si>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</si>
  <si>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</si>
  <si>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</si>
  <si>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</si>
  <si>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</si>
  <si>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</si>
  <si>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</si>
  <si>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</si>
  <si>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</si>
  <si>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</si>
  <si>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</si>
  <si>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</si>
  <si>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</si>
  <si>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</si>
  <si>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</si>
  <si>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</si>
  <si>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</si>
  <si>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</si>
  <si>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</si>
  <si>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</si>
  <si>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</si>
  <si>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</si>
  <si>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</si>
  <si>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</si>
  <si>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</si>
  <si>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</si>
  <si>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</si>
  <si>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</si>
  <si>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</si>
  <si>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</si>
  <si>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</si>
  <si>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</si>
  <si>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</si>
  <si>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</si>
  <si>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</si>
  <si>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</si>
  <si>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</si>
  <si>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</si>
  <si>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</si>
  <si>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</si>
  <si>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</si>
  <si>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</si>
  <si>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</si>
  <si>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</si>
  <si>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</si>
  <si>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</si>
  <si>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</si>
  <si>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</si>
  <si>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</si>
  <si>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</si>
  <si>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</si>
  <si>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</si>
  <si>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</si>
  <si>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</si>
  <si>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</si>
  <si>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</si>
  <si>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</si>
  <si>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</si>
  <si>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</si>
  <si>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</si>
  <si>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</si>
  <si>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</si>
  <si>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</si>
  <si>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</si>
  <si>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</si>
  <si>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</si>
  <si>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</si>
  <si>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</si>
  <si>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</si>
  <si>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</si>
  <si>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</si>
  <si>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</si>
  <si>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</si>
  <si>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</si>
  <si>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</si>
  <si>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</si>
  <si>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</si>
  <si>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</si>
  <si>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</si>
  <si>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</si>
  <si>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</si>
  <si>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</si>
  <si>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</si>
  <si>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</si>
  <si>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</si>
  <si>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</si>
  <si>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</si>
  <si>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</si>
  <si>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</si>
  <si>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</si>
  <si>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</si>
  <si>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</si>
  <si>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</si>
  <si>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</si>
  <si>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</si>
  <si>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</si>
  <si>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</si>
  <si>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</si>
  <si>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</si>
  <si>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</si>
  <si>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</si>
  <si>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</si>
  <si>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</si>
  <si>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</si>
  <si>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</si>
  <si>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</si>
  <si>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</si>
  <si>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</si>
  <si>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</si>
  <si>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</si>
  <si>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</si>
  <si>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</si>
  <si>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</si>
  <si>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</si>
  <si>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</si>
  <si>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</si>
  <si>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</si>
  <si>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</si>
  <si>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</si>
  <si>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</si>
  <si>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</si>
  <si>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</si>
  <si>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</si>
  <si>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</si>
  <si>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</si>
  <si>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</si>
  <si>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</si>
  <si>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</si>
  <si>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</si>
  <si>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</si>
  <si>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</si>
  <si>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</si>
  <si>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</si>
  <si>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</si>
  <si>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</si>
  <si>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</si>
  <si>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</si>
  <si>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</si>
  <si>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</si>
  <si>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</si>
  <si>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</si>
  <si>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</si>
  <si>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</si>
  <si>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</si>
  <si>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</si>
  <si>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</si>
  <si>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</si>
  <si>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</si>
  <si>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</si>
  <si>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</si>
  <si>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</si>
  <si>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</si>
  <si>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</si>
  <si>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</si>
  <si>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</si>
  <si>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</si>
  <si>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</si>
  <si>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</si>
  <si>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</si>
  <si>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</si>
  <si>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</si>
  <si>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</si>
  <si>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</si>
  <si>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</si>
  <si>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</si>
  <si>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</si>
  <si>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</si>
  <si>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</si>
  <si>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</si>
  <si>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</si>
  <si>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</si>
  <si>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</si>
  <si>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</si>
  <si>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</si>
  <si>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</si>
  <si>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</si>
  <si>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</si>
  <si>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</si>
  <si>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</si>
  <si>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</si>
  <si>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</si>
  <si>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</si>
  <si>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</si>
  <si>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</si>
  <si>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</si>
  <si>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</si>
  <si>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</si>
  <si>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</si>
  <si>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</si>
  <si>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</si>
  <si>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</si>
  <si>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</si>
  <si>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</si>
  <si>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</si>
  <si>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</si>
  <si>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</si>
  <si>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</si>
  <si>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</si>
  <si>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</si>
  <si>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</si>
  <si>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</si>
  <si>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</si>
  <si>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</si>
  <si>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</si>
  <si>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</si>
  <si>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</si>
  <si>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</si>
  <si>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</si>
  <si>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</si>
  <si>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</si>
  <si>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</si>
  <si>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</si>
  <si>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</si>
  <si>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</si>
  <si>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</si>
  <si>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</si>
  <si>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</si>
  <si>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</si>
  <si>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</si>
  <si>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</si>
  <si>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</si>
  <si>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</si>
  <si>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</si>
  <si>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</si>
  <si>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</si>
  <si>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</si>
  <si>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</si>
  <si>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</si>
  <si>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</si>
  <si>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</si>
  <si>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</si>
  <si>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</si>
  <si>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</si>
  <si>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</si>
  <si>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</si>
  <si>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</si>
  <si>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</si>
  <si>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</si>
  <si>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</si>
  <si>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</si>
  <si>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</si>
  <si>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</si>
  <si>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</si>
  <si>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</si>
  <si>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</si>
  <si>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</si>
  <si>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</si>
  <si>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</si>
  <si>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</si>
  <si>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</si>
  <si>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</si>
  <si>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</si>
  <si>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</si>
  <si>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</si>
  <si>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</si>
  <si>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</si>
  <si>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</si>
  <si>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</si>
  <si>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</si>
  <si>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</si>
  <si>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</si>
  <si>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</si>
  <si>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</si>
  <si>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</si>
  <si>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</si>
  <si>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</si>
  <si>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</si>
  <si>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</si>
  <si>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</si>
  <si>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</si>
  <si>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</si>
  <si>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</si>
  <si>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</si>
  <si>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</si>
  <si>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</si>
  <si>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</si>
  <si>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</si>
  <si>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</si>
  <si>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</si>
  <si>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</si>
  <si>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</si>
  <si>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</si>
  <si>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</si>
  <si>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</si>
  <si>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</si>
  <si>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</si>
  <si>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</si>
  <si>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</si>
  <si>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</si>
  <si>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</si>
  <si>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</si>
  <si>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</si>
  <si>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</si>
  <si>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</si>
  <si>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</si>
  <si>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</si>
  <si>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</si>
  <si>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</si>
  <si>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</si>
  <si>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</si>
  <si>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</si>
  <si>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</si>
  <si>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</si>
  <si>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</si>
  <si>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</si>
  <si>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</si>
  <si>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</si>
  <si>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</si>
  <si>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</si>
  <si>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</si>
  <si>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</si>
  <si>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</si>
  <si>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</si>
  <si>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</si>
  <si>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</si>
  <si>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</si>
  <si>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</si>
  <si>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</si>
  <si>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</si>
  <si>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</si>
  <si>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</si>
  <si>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</si>
  <si>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</si>
  <si>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</si>
  <si>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</si>
  <si>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</si>
  <si>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</si>
  <si>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</si>
  <si>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</si>
  <si>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</si>
  <si>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</si>
  <si>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</si>
  <si>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</si>
  <si>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</si>
  <si>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</si>
  <si>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</si>
  <si>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</si>
  <si>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</si>
  <si>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</si>
  <si>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</si>
  <si>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</si>
  <si>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</si>
  <si>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</si>
  <si>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</si>
  <si>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</si>
  <si>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</si>
  <si>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</si>
  <si>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</si>
  <si>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</si>
  <si>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</si>
  <si>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</si>
  <si>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</si>
  <si>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</si>
  <si>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</si>
  <si>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</si>
  <si>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</si>
  <si>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</si>
  <si>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</si>
  <si>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</si>
  <si>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</si>
  <si>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</si>
  <si>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</si>
  <si>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</si>
  <si>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</si>
  <si>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</si>
  <si>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</si>
  <si>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</si>
  <si>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</si>
  <si>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</si>
  <si>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</si>
  <si>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</si>
  <si>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</si>
  <si>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</si>
  <si>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</si>
  <si>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</si>
  <si>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</si>
  <si>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</si>
  <si>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</si>
  <si>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</si>
  <si>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</si>
  <si>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</si>
  <si>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</si>
  <si>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</si>
  <si>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</si>
  <si>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</si>
  <si>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</si>
  <si>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</si>
  <si>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</si>
  <si>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</si>
  <si>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</si>
  <si>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</si>
  <si>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</si>
  <si>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</si>
  <si>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</si>
  <si>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</si>
  <si>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</si>
  <si>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</si>
  <si>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</si>
  <si>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</si>
  <si>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</si>
  <si>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</si>
  <si>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</si>
  <si>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</si>
  <si>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</si>
  <si>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</si>
  <si>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</si>
  <si>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</si>
  <si>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</si>
  <si>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</si>
  <si>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</si>
  <si>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</si>
  <si>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</si>
  <si>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</si>
  <si>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</si>
  <si>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</si>
  <si>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</si>
  <si>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</si>
  <si>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</si>
  <si>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</si>
  <si>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</si>
  <si>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</si>
  <si>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</si>
  <si>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</si>
  <si>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</si>
  <si>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</si>
  <si>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</si>
  <si>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</si>
  <si>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</si>
  <si>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</si>
  <si>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</si>
  <si>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</si>
  <si>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</si>
  <si>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</si>
  <si>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</si>
  <si>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</si>
  <si>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</si>
  <si>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</si>
  <si>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</si>
  <si>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</si>
  <si>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</si>
  <si>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</si>
  <si>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</si>
  <si>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</si>
  <si>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</si>
  <si>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</si>
  <si>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</si>
  <si>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</si>
  <si>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</si>
  <si>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</si>
  <si>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</si>
  <si>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</si>
  <si>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</si>
  <si>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</si>
  <si>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</si>
  <si>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</si>
  <si>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</si>
  <si>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</si>
  <si>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</si>
  <si>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</si>
  <si>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</si>
  <si>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</si>
  <si>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</si>
  <si>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</si>
  <si>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</si>
  <si>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</si>
  <si>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</si>
  <si>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</si>
  <si>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</si>
  <si>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</si>
  <si>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</si>
  <si>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</si>
  <si>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</si>
  <si>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</si>
  <si>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</si>
  <si>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</si>
  <si>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</si>
  <si>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</si>
  <si>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</si>
  <si>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</si>
  <si>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</si>
  <si>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</si>
  <si>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</si>
  <si>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</si>
  <si>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</si>
  <si>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</si>
  <si>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</si>
  <si>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</si>
  <si>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</si>
  <si>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Column Labels</t>
  </si>
  <si>
    <t>Count of state</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</si>
  <si>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</si>
  <si>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</si>
  <si>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</si>
  <si>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</si>
  <si>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</si>
  <si>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</si>
  <si>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</si>
  <si>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</si>
  <si>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</si>
  <si>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</si>
  <si>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</si>
  <si>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</si>
  <si>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</si>
  <si>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</si>
  <si>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</si>
  <si>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</si>
  <si>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</si>
  <si>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</si>
  <si>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</si>
  <si>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</si>
  <si>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</si>
  <si>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</si>
  <si>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</si>
  <si>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</si>
  <si>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</si>
  <si>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</si>
  <si>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</si>
  <si>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</si>
  <si>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</si>
  <si>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</si>
  <si>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</si>
  <si>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</si>
  <si>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</si>
  <si>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</si>
  <si>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</si>
  <si>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</si>
  <si>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</si>
  <si>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</si>
  <si>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</si>
  <si>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</si>
  <si>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</si>
  <si>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</si>
  <si>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parent-category</t>
  </si>
  <si>
    <t>Date created conversion</t>
  </si>
  <si>
    <t>Date end conversion</t>
  </si>
  <si>
    <t>May</t>
  </si>
  <si>
    <t>Jul</t>
  </si>
  <si>
    <t>Aug</t>
  </si>
  <si>
    <t>Sep</t>
  </si>
  <si>
    <t>Oct</t>
  </si>
  <si>
    <t>Nov</t>
  </si>
  <si>
    <t>Jan</t>
  </si>
  <si>
    <t>Feb</t>
  </si>
  <si>
    <t>Mar</t>
  </si>
  <si>
    <t>Apr</t>
  </si>
  <si>
    <t>Jun</t>
  </si>
  <si>
    <t>Dec</t>
  </si>
  <si>
    <t>Years</t>
  </si>
  <si>
    <t>Sum of avg donation</t>
  </si>
  <si>
    <t>Sum of backers_count</t>
  </si>
  <si>
    <t>Average of goal</t>
  </si>
  <si>
    <t>Count of id</t>
  </si>
  <si>
    <t>Count of id2</t>
  </si>
  <si>
    <t>Avarage Donation</t>
  </si>
  <si>
    <t>Qty of project (%)</t>
  </si>
  <si>
    <t xml:space="preserve">Qty of project </t>
  </si>
  <si>
    <t>Sum of backers_count2</t>
  </si>
  <si>
    <t>Sum of avg donationnn</t>
  </si>
  <si>
    <t>year</t>
  </si>
  <si>
    <t>2014</t>
  </si>
  <si>
    <t>2015</t>
  </si>
  <si>
    <t>2016</t>
  </si>
  <si>
    <t>Avg Donation By Category</t>
  </si>
  <si>
    <t>Qty of Projects By Country</t>
  </si>
  <si>
    <t>Qty of Projects By Year vs State</t>
  </si>
  <si>
    <t>Analysis of backers</t>
  </si>
  <si>
    <t>projectLength</t>
  </si>
  <si>
    <t>Average of projectLength</t>
  </si>
  <si>
    <t>Max of projectLength</t>
  </si>
  <si>
    <t>Min of projectLength</t>
  </si>
  <si>
    <t>Avg Length of donation period</t>
  </si>
  <si>
    <t>Qtr1</t>
  </si>
  <si>
    <t>Qtr2</t>
  </si>
  <si>
    <t>Qtr3</t>
  </si>
  <si>
    <t>Qtr4</t>
  </si>
  <si>
    <t xml:space="preserve"> </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</si>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</sst>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sz val="14"/>
      <color theme="1"/>
      <name val="Calibri"/>
      <family val="2"/>
      <scheme val="minor"/>
    </font>
    <font>
      <sz val="14"/>
      <color rgb="FF24292E"/>
      <name val="Helvetica"/>
      <family val="2"/>
    </font>
    <font>
      <b/>
      <sz val="14"/>
      <color theme="1"/>
      <name val="Calibri"/>
      <family val="2"/>
      <scheme val="minor"/>
    </font>
  </fonts>
  <fills count="3">
    <fill>
      <patternFill patternType="none"/>
    </fill>
    <fill>
      <patternFill patternType="gray125"/>
    </fill>
    <fill>
      <patternFill patternType="solid">
        <fgColor theme="4" tint="-0.499984740745262"/>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2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164" fontId="0" fillId="0" borderId="0" xfId="0" applyNumberFormat="1"/>
    <xf numFmtId="1" fontId="0" fillId="0" borderId="0" xfId="0" applyNumberFormat="1"/>
    <xf numFmtId="10" fontId="0" fillId="0" borderId="0" xfId="0" applyNumberFormat="1"/>
    <xf numFmtId="165" fontId="0" fillId="0" borderId="0" xfId="0" applyNumberFormat="1"/>
    <xf numFmtId="0" fontId="0" fillId="0" borderId="0" xfId="0" applyAlignment="1">
      <alignment horizontal="left" indent="1"/>
    </xf>
    <xf numFmtId="0" fontId="3" fillId="2" borderId="0" xfId="0" applyFont="1" applyFill="1" applyAlignment="1">
      <alignment horizontal="center"/>
    </xf>
    <xf numFmtId="0" fontId="3" fillId="2" borderId="0" xfId="0" applyFont="1" applyFill="1" applyAlignment="1">
      <alignment horizontal="center"/>
    </xf>
    <xf numFmtId="0" fontId="4" fillId="0" borderId="0" xfId="0" applyFont="1"/>
    <xf numFmtId="0" fontId="5" fillId="0" borderId="0" xfId="0" applyFont="1"/>
    <xf numFmtId="0" fontId="6" fillId="0" borderId="0" xfId="0" applyFont="1"/>
    <xf numFmtId="9" fontId="4" fillId="0" borderId="0" xfId="1" applyFont="1"/>
  </cellXfs>
  <cellStyles count="2">
    <cellStyle name="Normal" xfId="0" builtinId="0"/>
    <cellStyle name="Percent" xfId="1" builtinId="5"/>
  </cellStyles>
  <dxfs count="8">
    <dxf>
      <font>
        <color theme="0"/>
      </font>
      <fill>
        <patternFill>
          <bgColor rgb="FF92D050"/>
        </patternFill>
      </fill>
    </dxf>
    <dxf>
      <font>
        <color theme="0"/>
      </font>
      <fill>
        <patternFill>
          <bgColor rgb="FF0070C0"/>
        </patternFill>
      </fill>
    </dxf>
    <dxf>
      <font>
        <color theme="0"/>
      </font>
      <fill>
        <patternFill>
          <bgColor rgb="FFC00000"/>
        </patternFill>
      </fill>
    </dxf>
    <dxf>
      <fill>
        <patternFill>
          <bgColor theme="7" tint="0.39994506668294322"/>
        </patternFill>
      </fill>
    </dxf>
    <dxf>
      <numFmt numFmtId="164" formatCode="0.0"/>
    </dxf>
    <dxf>
      <numFmt numFmtId="1" formatCode="0"/>
    </dxf>
    <dxf>
      <numFmt numFmtId="14" formatCode="0.0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11/relationships/timelineCache" Target="timelineCaches/timeline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[StarterBook.xlsx]Other analysis!PivotTable1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54818546158407"/>
          <c:y val="0.11015779213658244"/>
          <c:w val="0.58203319521166141"/>
          <c:h val="0.88984220786341761"/>
        </c:manualLayout>
      </c:layout>
      <c:pieChart>
        <c:varyColors val="1"/>
        <c:ser>
          <c:idx val="0"/>
          <c:order val="0"/>
          <c:tx>
            <c:strRef>
              <c:f>'Other analysis'!$B$23</c:f>
              <c:strCache>
                <c:ptCount val="1"/>
                <c:pt idx="0">
                  <c:v>Qty of project </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'Other analysis'!$A$24:$A$33</c:f>
              <c:strCache>
                <c:ptCount val="9"/>
                <c:pt idx="0">
                  <c:v>theater</c:v>
                </c:pt>
                <c:pt idx="1">
                  <c:v>technology</c:v>
                </c:pt>
                <c:pt idx="2">
                  <c:v>publishing</c:v>
                </c:pt>
                <c:pt idx="3">
                  <c:v>photography</c:v>
                </c:pt>
                <c:pt idx="4">
                  <c:v>music</c:v>
                </c:pt>
                <c:pt idx="5">
                  <c:v>journalism</c:v>
                </c:pt>
                <c:pt idx="6">
                  <c:v>games</c:v>
                </c:pt>
                <c:pt idx="7">
                  <c:v>food</c:v>
                </c:pt>
                <c:pt idx="8">
                  <c:v>film &amp; video</c:v>
                </c:pt>
              </c:strCache>
            </c:strRef>
          </c:cat>
          <c:val>
            <c:numRef>
              <c:f>'Other analysis'!$B$24:$B$33</c:f>
              <c:numCache>
                <c:formatCode>General</c:formatCode>
                <c:ptCount val="9"/>
                <c:pt idx="0">
                  <c:v>1393</c:v>
                </c:pt>
                <c:pt idx="1">
                  <c:v>600</c:v>
                </c:pt>
                <c:pt idx="2">
                  <c:v>237</c:v>
                </c:pt>
                <c:pt idx="3">
                  <c:v>220</c:v>
                </c:pt>
                <c:pt idx="4">
                  <c:v>700</c:v>
                </c:pt>
                <c:pt idx="5">
                  <c:v>24</c:v>
                </c:pt>
                <c:pt idx="6">
                  <c:v>220</c:v>
                </c:pt>
                <c:pt idx="7">
                  <c:v>200</c:v>
                </c:pt>
                <c:pt idx="8">
                  <c:v>520</c:v>
                </c:pt>
              </c:numCache>
            </c:numRef>
          </c:val>
          <c:extLst>
            <c:ext xmlns:c16="http://schemas.microsoft.com/office/drawing/2014/chart" uri="{C3380CC4-5D6E-409C-BE32-E72D297353CC}">
              <c16:uniqueId val="{00000000-2ECA-534D-986C-5B3C6E477B5F}"/>
            </c:ext>
          </c:extLst>
        </c:ser>
        <c:ser>
          <c:idx val="1"/>
          <c:order val="1"/>
          <c:tx>
            <c:strRef>
              <c:f>'Other analysis'!$C$23</c:f>
              <c:strCache>
                <c:ptCount val="1"/>
                <c:pt idx="0">
                  <c:v>Qty of project (%)</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'Other analysis'!$A$24:$A$33</c:f>
              <c:strCache>
                <c:ptCount val="9"/>
                <c:pt idx="0">
                  <c:v>theater</c:v>
                </c:pt>
                <c:pt idx="1">
                  <c:v>technology</c:v>
                </c:pt>
                <c:pt idx="2">
                  <c:v>publishing</c:v>
                </c:pt>
                <c:pt idx="3">
                  <c:v>photography</c:v>
                </c:pt>
                <c:pt idx="4">
                  <c:v>music</c:v>
                </c:pt>
                <c:pt idx="5">
                  <c:v>journalism</c:v>
                </c:pt>
                <c:pt idx="6">
                  <c:v>games</c:v>
                </c:pt>
                <c:pt idx="7">
                  <c:v>food</c:v>
                </c:pt>
                <c:pt idx="8">
                  <c:v>film &amp; video</c:v>
                </c:pt>
              </c:strCache>
            </c:strRef>
          </c:cat>
          <c:val>
            <c:numRef>
              <c:f>'Other analysis'!$C$24:$C$33</c:f>
              <c:numCache>
                <c:formatCode>0.00%</c:formatCode>
                <c:ptCount val="9"/>
                <c:pt idx="0">
                  <c:v>0.33859990277102575</c:v>
                </c:pt>
                <c:pt idx="1">
                  <c:v>0.14584346135148274</c:v>
                </c:pt>
                <c:pt idx="2">
                  <c:v>5.7608167233835682E-2</c:v>
                </c:pt>
                <c:pt idx="3">
                  <c:v>5.3475935828877004E-2</c:v>
                </c:pt>
                <c:pt idx="4">
                  <c:v>0.17015070491006321</c:v>
                </c:pt>
                <c:pt idx="5">
                  <c:v>5.8337384540593099E-3</c:v>
                </c:pt>
                <c:pt idx="6">
                  <c:v>5.3475935828877004E-2</c:v>
                </c:pt>
                <c:pt idx="7">
                  <c:v>4.8614487117160911E-2</c:v>
                </c:pt>
                <c:pt idx="8">
                  <c:v>0.12639766650461837</c:v>
                </c:pt>
              </c:numCache>
            </c:numRef>
          </c:val>
          <c:extLst>
            <c:ext xmlns:c16="http://schemas.microsoft.com/office/drawing/2014/chart" uri="{C3380CC4-5D6E-409C-BE32-E72D297353CC}">
              <c16:uniqueId val="{00000001-2ECA-534D-986C-5B3C6E477B5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[StarterBook.xlsx]Other analysis!PivotTable2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of Donations per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'Other analysis'!$B$44</c:f>
              <c:strCache>
                <c:ptCount val="1"/>
                <c:pt idx="0">
                  <c:v>Average of goal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'Other analysis'!$A$45:$A$54</c:f>
              <c:strCache>
                <c:ptCount val="9"/>
                <c:pt idx="0">
                  <c:v>film &amp; video</c:v>
                </c:pt>
                <c:pt idx="1">
                  <c:v>publishing</c:v>
                </c:pt>
                <c:pt idx="2">
                  <c:v>technology</c:v>
                </c:pt>
                <c:pt idx="3">
                  <c:v>theater</c:v>
                </c:pt>
                <c:pt idx="4">
                  <c:v>games</c:v>
                </c:pt>
                <c:pt idx="5">
                  <c:v>food</c:v>
                </c:pt>
                <c:pt idx="6">
                  <c:v>photography</c:v>
                </c:pt>
                <c:pt idx="7">
                  <c:v>journalism</c:v>
                </c:pt>
                <c:pt idx="8">
                  <c:v>music</c:v>
                </c:pt>
              </c:strCache>
            </c:strRef>
          </c:cat>
          <c:val>
            <c:numRef>
              <c:f>'Other analysis'!$B$45:$B$54</c:f>
              <c:numCache>
                <c:formatCode>"$"#,##0.00</c:formatCode>
                <c:ptCount val="9"/>
                <c:pt idx="0">
                  <c:v>265946.76730769232</c:v>
                </c:pt>
                <c:pt idx="1">
                  <c:v>120118.60759493671</c:v>
                </c:pt>
                <c:pt idx="2">
                  <c:v>70118.45465</c:v>
                </c:pt>
                <c:pt idx="3">
                  <c:v>46831.852117731512</c:v>
                </c:pt>
                <c:pt idx="4">
                  <c:v>35496.045454545456</c:v>
                </c:pt>
                <c:pt idx="5">
                  <c:v>28525.095000000001</c:v>
                </c:pt>
                <c:pt idx="6">
                  <c:v>14429.563636363637</c:v>
                </c:pt>
                <c:pt idx="7">
                  <c:v>13368.125</c:v>
                </c:pt>
                <c:pt idx="8">
                  <c:v>6969.5857428571426</c:v>
                </c:pt>
              </c:numCache>
            </c:numRef>
          </c:val>
          <c:extLst>
            <c:ext xmlns:c16="http://schemas.microsoft.com/office/drawing/2014/chart" uri="{C3380CC4-5D6E-409C-BE32-E72D297353CC}">
              <c16:uniqueId val="{00000000-E109-C742-864F-34B4EE8C6773}"/>
            </c:ext>
          </c:extLst>
        </c:ser>
        <c:ser>
          <c:idx val="1"/>
          <c:order val="1"/>
          <c:tx>
            <c:strRef>
              <c:f>'Other analysis'!$C$44</c:f>
              <c:strCache>
                <c:ptCount val="1"/>
                <c:pt idx="0">
                  <c:v>Avarage Donation</c:v>
                </c:pt>
              </c:strCache>
            </c:strRef>
          </c:tx>
          <c:spPr>
            <a:solidFill>
              <a:schemeClr val="accent2"/>
            </a:solidFill>
            <a:ln>
              <a:noFill/>
            </a:ln>
            <a:effectLst/>
          </c:spPr>
          <c:invertIfNegative val="0"/>
          <c:cat>
            <c:strRef>
              <c:f>'Other analysis'!$A$45:$A$54</c:f>
              <c:strCache>
                <c:ptCount val="9"/>
                <c:pt idx="0">
                  <c:v>film &amp; video</c:v>
                </c:pt>
                <c:pt idx="1">
                  <c:v>publishing</c:v>
                </c:pt>
                <c:pt idx="2">
                  <c:v>technology</c:v>
                </c:pt>
                <c:pt idx="3">
                  <c:v>theater</c:v>
                </c:pt>
                <c:pt idx="4">
                  <c:v>games</c:v>
                </c:pt>
                <c:pt idx="5">
                  <c:v>food</c:v>
                </c:pt>
                <c:pt idx="6">
                  <c:v>photography</c:v>
                </c:pt>
                <c:pt idx="7">
                  <c:v>journalism</c:v>
                </c:pt>
                <c:pt idx="8">
                  <c:v>music</c:v>
                </c:pt>
              </c:strCache>
            </c:strRef>
          </c:cat>
          <c:val>
            <c:numRef>
              <c:f>'Other analysis'!$C$45:$C$54</c:f>
              <c:numCache>
                <c:formatCode>"$"#,##0.00</c:formatCode>
                <c:ptCount val="9"/>
                <c:pt idx="0">
                  <c:v>97.775630720186427</c:v>
                </c:pt>
                <c:pt idx="1">
                  <c:v>46.25412869173973</c:v>
                </c:pt>
                <c:pt idx="2">
                  <c:v>133.89087730338622</c:v>
                </c:pt>
                <c:pt idx="3">
                  <c:v>89.285878715184751</c:v>
                </c:pt>
                <c:pt idx="4">
                  <c:v>62.51923087952153</c:v>
                </c:pt>
                <c:pt idx="5">
                  <c:v>72.087448068933682</c:v>
                </c:pt>
                <c:pt idx="6">
                  <c:v>110.15060909049215</c:v>
                </c:pt>
                <c:pt idx="7">
                  <c:v>30.276190476190475</c:v>
                </c:pt>
                <c:pt idx="8">
                  <c:v>70.389757067044414</c:v>
                </c:pt>
              </c:numCache>
            </c:numRef>
          </c:val>
          <c:extLst>
            <c:ext xmlns:c16="http://schemas.microsoft.com/office/drawing/2014/chart" uri="{C3380CC4-5D6E-409C-BE32-E72D297353CC}">
              <c16:uniqueId val="{00000002-E109-C742-864F-34B4EE8C6773}"/>
            </c:ext>
          </c:extLst>
        </c:ser>
        <c:dLbls>
          <c:showLegendKey val="0"/>
          <c:showVal val="0"/>
          <c:showCatName val="0"/>
          <c:showSerName val="0"/>
          <c:showPercent val="0"/>
          <c:showBubbleSize val="0"/>
        </c:dLbls>
        <c:gapWidth val="219"/>
        <c:overlap val="-27"/>
        <c:axId val="1987660255"/>
        <c:axId val="1986752255"/>
      </c:barChart>
      <c:catAx>
        <c:axId val="1987660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6752255"/>
        <c:crosses val="autoZero"/>
        <c:auto val="1"/>
        <c:lblAlgn val="ctr"/>
        <c:lblOffset val="100"/>
        <c:noMultiLvlLbl val="0"/>
      </c:catAx>
      <c:valAx>
        <c:axId val="198675225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7660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[StarterBook.xlsx]Other analysis!PivotTable12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Qty of Projects By Year vs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'Other analysis'!$G$39:$G$40</c:f>
              <c:strCache>
                <c:ptCount val="1"/>
                <c:pt idx="0">
                  <c:v>canceled</c:v>
                </c:pt>
              </c:strCache>
            </c:strRef>
          </c:tx>
          <c:spPr>
            <a:ln w="28575" cap="rnd">
              <a:solidFill>
                <a:schemeClr val="accent1"/>
              </a:solidFill>
              <a:round/>
            </a:ln>
            <a:effectLst/>
          </c:spPr>
          <c:marker>
            <c:symbol val="none"/>
          </c:marker>
          <c:cat>
            <c:strRef>
              <c:f>'Other analysis'!$F$41:$F$44</c:f>
              <c:strCache>
                <c:ptCount val="3"/>
                <c:pt idx="0">
                  <c:v>2014</c:v>
                </c:pt>
                <c:pt idx="1">
                  <c:v>2015</c:v>
                </c:pt>
                <c:pt idx="2">
                  <c:v>2016</c:v>
                </c:pt>
              </c:strCache>
            </c:strRef>
          </c:cat>
          <c:val>
            <c:numRef>
              <c:f>'Other analysis'!$G$41:$G$44</c:f>
              <c:numCache>
                <c:formatCode>General</c:formatCode>
                <c:ptCount val="3"/>
                <c:pt idx="0">
                  <c:v>80</c:v>
                </c:pt>
                <c:pt idx="1">
                  <c:v>131</c:v>
                </c:pt>
                <c:pt idx="2">
                  <c:v>99</c:v>
                </c:pt>
              </c:numCache>
            </c:numRef>
          </c:val>
          <c:smooth val="0"/>
          <c:extLst>
            <c:ext xmlns:c16="http://schemas.microsoft.com/office/drawing/2014/chart" uri="{C3380CC4-5D6E-409C-BE32-E72D297353CC}">
              <c16:uniqueId val="{00000000-E27F-524C-87A2-1FCF9B622EA8}"/>
            </c:ext>
          </c:extLst>
        </c:ser>
        <c:ser>
          <c:idx val="1"/>
          <c:order val="1"/>
          <c:tx>
            <c:strRef>
              <c:f>'Other analysis'!$H$39:$H$40</c:f>
              <c:strCache>
                <c:ptCount val="1"/>
                <c:pt idx="0">
                  <c:v>failed</c:v>
                </c:pt>
              </c:strCache>
            </c:strRef>
          </c:tx>
          <c:spPr>
            <a:ln w="28575" cap="rnd">
              <a:solidFill>
                <a:schemeClr val="accent2"/>
              </a:solidFill>
              <a:round/>
            </a:ln>
            <a:effectLst/>
          </c:spPr>
          <c:marker>
            <c:symbol val="none"/>
          </c:marker>
          <c:cat>
            <c:strRef>
              <c:f>'Other analysis'!$F$41:$F$44</c:f>
              <c:strCache>
                <c:ptCount val="3"/>
                <c:pt idx="0">
                  <c:v>2014</c:v>
                </c:pt>
                <c:pt idx="1">
                  <c:v>2015</c:v>
                </c:pt>
                <c:pt idx="2">
                  <c:v>2016</c:v>
                </c:pt>
              </c:strCache>
            </c:strRef>
          </c:cat>
          <c:val>
            <c:numRef>
              <c:f>'Other analysis'!$H$41:$H$44</c:f>
              <c:numCache>
                <c:formatCode>General</c:formatCode>
                <c:ptCount val="3"/>
                <c:pt idx="0">
                  <c:v>422</c:v>
                </c:pt>
                <c:pt idx="1">
                  <c:v>527</c:v>
                </c:pt>
                <c:pt idx="2">
                  <c:v>376</c:v>
                </c:pt>
              </c:numCache>
            </c:numRef>
          </c:val>
          <c:smooth val="0"/>
          <c:extLst>
            <c:ext xmlns:c16="http://schemas.microsoft.com/office/drawing/2014/chart" uri="{C3380CC4-5D6E-409C-BE32-E72D297353CC}">
              <c16:uniqueId val="{00000023-E27F-524C-87A2-1FCF9B622EA8}"/>
            </c:ext>
          </c:extLst>
        </c:ser>
        <c:ser>
          <c:idx val="2"/>
          <c:order val="2"/>
          <c:tx>
            <c:strRef>
              <c:f>'Other analysis'!$I$39:$I$40</c:f>
              <c:strCache>
                <c:ptCount val="1"/>
                <c:pt idx="0">
                  <c:v>successful</c:v>
                </c:pt>
              </c:strCache>
            </c:strRef>
          </c:tx>
          <c:spPr>
            <a:ln w="28575" cap="rnd">
              <a:solidFill>
                <a:schemeClr val="accent3"/>
              </a:solidFill>
              <a:round/>
            </a:ln>
            <a:effectLst/>
          </c:spPr>
          <c:marker>
            <c:symbol val="none"/>
          </c:marker>
          <c:cat>
            <c:strRef>
              <c:f>'Other analysis'!$F$41:$F$44</c:f>
              <c:strCache>
                <c:ptCount val="3"/>
                <c:pt idx="0">
                  <c:v>2014</c:v>
                </c:pt>
                <c:pt idx="1">
                  <c:v>2015</c:v>
                </c:pt>
                <c:pt idx="2">
                  <c:v>2016</c:v>
                </c:pt>
              </c:strCache>
            </c:strRef>
          </c:cat>
          <c:val>
            <c:numRef>
              <c:f>'Other analysis'!$I$41:$I$44</c:f>
              <c:numCache>
                <c:formatCode>General</c:formatCode>
                <c:ptCount val="3"/>
                <c:pt idx="0">
                  <c:v>474</c:v>
                </c:pt>
                <c:pt idx="1">
                  <c:v>567</c:v>
                </c:pt>
                <c:pt idx="2">
                  <c:v>475</c:v>
                </c:pt>
              </c:numCache>
            </c:numRef>
          </c:val>
          <c:smooth val="0"/>
          <c:extLst>
            <c:ext xmlns:c16="http://schemas.microsoft.com/office/drawing/2014/chart" uri="{C3380CC4-5D6E-409C-BE32-E72D297353CC}">
              <c16:uniqueId val="{00000025-E27F-524C-87A2-1FCF9B622EA8}"/>
            </c:ext>
          </c:extLst>
        </c:ser>
        <c:dLbls>
          <c:showLegendKey val="0"/>
          <c:showVal val="0"/>
          <c:showCatName val="0"/>
          <c:showSerName val="0"/>
          <c:showPercent val="0"/>
          <c:showBubbleSize val="0"/>
        </c:dLbls>
        <c:smooth val="0"/>
        <c:axId val="1271488495"/>
        <c:axId val="1271490127"/>
      </c:lineChart>
      <c:catAx>
        <c:axId val="1271488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490127"/>
        <c:crosses val="autoZero"/>
        <c:auto val="1"/>
        <c:lblAlgn val="ctr"/>
        <c:lblOffset val="100"/>
        <c:noMultiLvlLbl val="0"/>
      </c:catAx>
      <c:valAx>
        <c:axId val="127149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488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[StarterBook.xlsx]Other analysis!PivotTable19</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donation overtime by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'Other analysis'!$T$93:$T$94</c:f>
              <c:strCache>
                <c:ptCount val="1"/>
                <c:pt idx="0">
                  <c:v>canceled</c:v>
                </c:pt>
              </c:strCache>
            </c:strRef>
          </c:tx>
          <c:spPr>
            <a:ln w="28575" cap="rnd">
              <a:solidFill>
                <a:schemeClr val="accent1"/>
              </a:solidFill>
              <a:round/>
            </a:ln>
            <a:effectLst/>
          </c:spPr>
          <c:marker>
            <c:symbol val="none"/>
          </c:marker>
          <c:cat>
            <c:strRef>
              <c:f>'Other analysis'!$S$95:$S$104</c:f>
              <c:strCache>
                <c:ptCount val="9"/>
                <c:pt idx="0">
                  <c:v>2009</c:v>
                </c:pt>
                <c:pt idx="1">
                  <c:v>2010</c:v>
                </c:pt>
                <c:pt idx="2">
                  <c:v>2011</c:v>
                </c:pt>
                <c:pt idx="3">
                  <c:v>2012</c:v>
                </c:pt>
                <c:pt idx="4">
                  <c:v>2013</c:v>
                </c:pt>
                <c:pt idx="5">
                  <c:v>2014</c:v>
                </c:pt>
                <c:pt idx="6">
                  <c:v>2015</c:v>
                </c:pt>
                <c:pt idx="7">
                  <c:v>2016</c:v>
                </c:pt>
                <c:pt idx="8">
                  <c:v>2017</c:v>
                </c:pt>
              </c:strCache>
            </c:strRef>
          </c:cat>
          <c:val>
            <c:numRef>
              <c:f>'Other analysis'!$T$95:$T$104</c:f>
              <c:numCache>
                <c:formatCode>General</c:formatCode>
                <c:ptCount val="9"/>
                <c:pt idx="0">
                  <c:v>#N/A</c:v>
                </c:pt>
                <c:pt idx="1">
                  <c:v>51.25</c:v>
                </c:pt>
                <c:pt idx="2">
                  <c:v>51.328358208955223</c:v>
                </c:pt>
                <c:pt idx="3">
                  <c:v>21.777777777777779</c:v>
                </c:pt>
                <c:pt idx="4">
                  <c:v>34.19047619047619</c:v>
                </c:pt>
                <c:pt idx="5">
                  <c:v>153.94807607900515</c:v>
                </c:pt>
                <c:pt idx="6">
                  <c:v>152.13767220063582</c:v>
                </c:pt>
                <c:pt idx="7">
                  <c:v>382.22919089759796</c:v>
                </c:pt>
                <c:pt idx="8">
                  <c:v>171.4742268041237</c:v>
                </c:pt>
              </c:numCache>
            </c:numRef>
          </c:val>
          <c:smooth val="0"/>
          <c:extLst>
            <c:ext xmlns:c16="http://schemas.microsoft.com/office/drawing/2014/chart" uri="{C3380CC4-5D6E-409C-BE32-E72D297353CC}">
              <c16:uniqueId val="{00000000-4F00-274F-B651-AA219C08634B}"/>
            </c:ext>
          </c:extLst>
        </c:ser>
        <c:ser>
          <c:idx val="1"/>
          <c:order val="1"/>
          <c:tx>
            <c:strRef>
              <c:f>'Other analysis'!$U$93:$U$94</c:f>
              <c:strCache>
                <c:ptCount val="1"/>
                <c:pt idx="0">
                  <c:v>failed</c:v>
                </c:pt>
              </c:strCache>
            </c:strRef>
          </c:tx>
          <c:spPr>
            <a:ln w="28575" cap="rnd">
              <a:solidFill>
                <a:schemeClr val="accent2"/>
              </a:solidFill>
              <a:round/>
            </a:ln>
            <a:effectLst/>
          </c:spPr>
          <c:marker>
            <c:symbol val="none"/>
          </c:marker>
          <c:cat>
            <c:strRef>
              <c:f>'Other analysis'!$S$95:$S$104</c:f>
              <c:strCache>
                <c:ptCount val="9"/>
                <c:pt idx="0">
                  <c:v>2009</c:v>
                </c:pt>
                <c:pt idx="1">
                  <c:v>2010</c:v>
                </c:pt>
                <c:pt idx="2">
                  <c:v>2011</c:v>
                </c:pt>
                <c:pt idx="3">
                  <c:v>2012</c:v>
                </c:pt>
                <c:pt idx="4">
                  <c:v>2013</c:v>
                </c:pt>
                <c:pt idx="5">
                  <c:v>2014</c:v>
                </c:pt>
                <c:pt idx="6">
                  <c:v>2015</c:v>
                </c:pt>
                <c:pt idx="7">
                  <c:v>2016</c:v>
                </c:pt>
                <c:pt idx="8">
                  <c:v>2017</c:v>
                </c:pt>
              </c:strCache>
            </c:strRef>
          </c:cat>
          <c:val>
            <c:numRef>
              <c:f>'Other analysis'!$U$95:$U$104</c:f>
              <c:numCache>
                <c:formatCode>General</c:formatCode>
                <c:ptCount val="9"/>
                <c:pt idx="0">
                  <c:v>83.184210526315795</c:v>
                </c:pt>
                <c:pt idx="1">
                  <c:v>68.564516129032256</c:v>
                </c:pt>
                <c:pt idx="2">
                  <c:v>93.370194805194814</c:v>
                </c:pt>
                <c:pt idx="3">
                  <c:v>50.982190287413282</c:v>
                </c:pt>
                <c:pt idx="4">
                  <c:v>81.335206751054855</c:v>
                </c:pt>
                <c:pt idx="5">
                  <c:v>71.768982925930473</c:v>
                </c:pt>
                <c:pt idx="6">
                  <c:v>97.325377552635729</c:v>
                </c:pt>
                <c:pt idx="7">
                  <c:v>128.23586413826212</c:v>
                </c:pt>
                <c:pt idx="8">
                  <c:v>453.83952451708768</c:v>
                </c:pt>
              </c:numCache>
            </c:numRef>
          </c:val>
          <c:smooth val="0"/>
          <c:extLst>
            <c:ext xmlns:c16="http://schemas.microsoft.com/office/drawing/2014/chart" uri="{C3380CC4-5D6E-409C-BE32-E72D297353CC}">
              <c16:uniqueId val="{00000001-4F00-274F-B651-AA219C08634B}"/>
            </c:ext>
          </c:extLst>
        </c:ser>
        <c:ser>
          <c:idx val="2"/>
          <c:order val="2"/>
          <c:tx>
            <c:strRef>
              <c:f>'Other analysis'!$V$93:$V$94</c:f>
              <c:strCache>
                <c:ptCount val="1"/>
                <c:pt idx="0">
                  <c:v>successful</c:v>
                </c:pt>
              </c:strCache>
            </c:strRef>
          </c:tx>
          <c:spPr>
            <a:ln w="28575" cap="rnd">
              <a:solidFill>
                <a:schemeClr val="accent3"/>
              </a:solidFill>
              <a:round/>
            </a:ln>
            <a:effectLst/>
          </c:spPr>
          <c:marker>
            <c:symbol val="none"/>
          </c:marker>
          <c:cat>
            <c:strRef>
              <c:f>'Other analysis'!$S$95:$S$104</c:f>
              <c:strCache>
                <c:ptCount val="9"/>
                <c:pt idx="0">
                  <c:v>2009</c:v>
                </c:pt>
                <c:pt idx="1">
                  <c:v>2010</c:v>
                </c:pt>
                <c:pt idx="2">
                  <c:v>2011</c:v>
                </c:pt>
                <c:pt idx="3">
                  <c:v>2012</c:v>
                </c:pt>
                <c:pt idx="4">
                  <c:v>2013</c:v>
                </c:pt>
                <c:pt idx="5">
                  <c:v>2014</c:v>
                </c:pt>
                <c:pt idx="6">
                  <c:v>2015</c:v>
                </c:pt>
                <c:pt idx="7">
                  <c:v>2016</c:v>
                </c:pt>
                <c:pt idx="8">
                  <c:v>2017</c:v>
                </c:pt>
              </c:strCache>
            </c:strRef>
          </c:cat>
          <c:val>
            <c:numRef>
              <c:f>'Other analysis'!$V$95:$V$104</c:f>
              <c:numCache>
                <c:formatCode>General</c:formatCode>
                <c:ptCount val="9"/>
                <c:pt idx="0">
                  <c:v>65.488193146417444</c:v>
                </c:pt>
                <c:pt idx="1">
                  <c:v>79.88564814814815</c:v>
                </c:pt>
                <c:pt idx="2">
                  <c:v>77.824012192671034</c:v>
                </c:pt>
                <c:pt idx="3">
                  <c:v>94.648084281526764</c:v>
                </c:pt>
                <c:pt idx="4">
                  <c:v>74.025812405593712</c:v>
                </c:pt>
                <c:pt idx="5">
                  <c:v>89.515019714618205</c:v>
                </c:pt>
                <c:pt idx="6">
                  <c:v>113.19894615681346</c:v>
                </c:pt>
                <c:pt idx="7">
                  <c:v>117.10149822448321</c:v>
                </c:pt>
                <c:pt idx="8">
                  <c:v>76.469952448485842</c:v>
                </c:pt>
              </c:numCache>
            </c:numRef>
          </c:val>
          <c:smooth val="0"/>
          <c:extLst>
            <c:ext xmlns:c16="http://schemas.microsoft.com/office/drawing/2014/chart" uri="{C3380CC4-5D6E-409C-BE32-E72D297353CC}">
              <c16:uniqueId val="{00000002-4F00-274F-B651-AA219C08634B}"/>
            </c:ext>
          </c:extLst>
        </c:ser>
        <c:dLbls>
          <c:showLegendKey val="0"/>
          <c:showVal val="0"/>
          <c:showCatName val="0"/>
          <c:showSerName val="0"/>
          <c:showPercent val="0"/>
          <c:showBubbleSize val="0"/>
        </c:dLbls>
        <c:smooth val="0"/>
        <c:axId val="1295119903"/>
        <c:axId val="1299388911"/>
      </c:lineChart>
      <c:catAx>
        <c:axId val="1295119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388911"/>
        <c:crosses val="autoZero"/>
        <c:auto val="1"/>
        <c:lblAlgn val="ctr"/>
        <c:lblOffset val="100"/>
        <c:noMultiLvlLbl val="0"/>
      </c:catAx>
      <c:valAx>
        <c:axId val="1299388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5119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analysis!PivotTable3</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analysis'!$B$4:$B$5</c:f>
              <c:strCache>
                <c:ptCount val="1"/>
                <c:pt idx="0">
                  <c:v>successful</c:v>
                </c:pt>
              </c:strCache>
            </c:strRef>
          </c:tx>
          <c:spPr>
            <a:solidFill>
              <a:schemeClr val="accent6"/>
            </a:solidFill>
            <a:ln>
              <a:noFill/>
            </a:ln>
            <a:effectLst/>
          </c:spPr>
          <c:invertIfNegative val="0"/>
          <c:cat>
            <c:strRef>
              <c:f>'category analysis'!$A$6:$A$15</c:f>
              <c:strCache>
                <c:ptCount val="9"/>
                <c:pt idx="0">
                  <c:v>theater</c:v>
                </c:pt>
                <c:pt idx="1">
                  <c:v>technology</c:v>
                </c:pt>
                <c:pt idx="2">
                  <c:v>publishing</c:v>
                </c:pt>
                <c:pt idx="3">
                  <c:v>photography</c:v>
                </c:pt>
                <c:pt idx="4">
                  <c:v>music</c:v>
                </c:pt>
                <c:pt idx="5">
                  <c:v>journalism</c:v>
                </c:pt>
                <c:pt idx="6">
                  <c:v>games</c:v>
                </c:pt>
                <c:pt idx="7">
                  <c:v>food</c:v>
                </c:pt>
                <c:pt idx="8">
                  <c:v>film &amp; video</c:v>
                </c:pt>
              </c:strCache>
            </c:strRef>
          </c:cat>
          <c:val>
            <c:numRef>
              <c:f>'category analysis'!$B$6:$B$15</c:f>
              <c:numCache>
                <c:formatCode>General</c:formatCode>
                <c:ptCount val="9"/>
                <c:pt idx="0">
                  <c:v>839</c:v>
                </c:pt>
                <c:pt idx="1">
                  <c:v>209</c:v>
                </c:pt>
                <c:pt idx="2">
                  <c:v>80</c:v>
                </c:pt>
                <c:pt idx="3">
                  <c:v>103</c:v>
                </c:pt>
                <c:pt idx="4">
                  <c:v>540</c:v>
                </c:pt>
                <c:pt idx="6">
                  <c:v>80</c:v>
                </c:pt>
                <c:pt idx="7">
                  <c:v>34</c:v>
                </c:pt>
                <c:pt idx="8">
                  <c:v>300</c:v>
                </c:pt>
              </c:numCache>
            </c:numRef>
          </c:val>
          <c:extLst>
            <c:ext xmlns:c16="http://schemas.microsoft.com/office/drawing/2014/chart" uri="{C3380CC4-5D6E-409C-BE32-E72D297353CC}">
              <c16:uniqueId val="{00000000-BBBE-2C43-B195-B4310A7467A2}"/>
            </c:ext>
          </c:extLst>
        </c:ser>
        <c:ser>
          <c:idx val="1"/>
          <c:order val="1"/>
          <c:tx>
            <c:strRef>
              <c:f>'category analysis'!$C$4:$C$5</c:f>
              <c:strCache>
                <c:ptCount val="1"/>
                <c:pt idx="0">
                  <c:v>failed</c:v>
                </c:pt>
              </c:strCache>
            </c:strRef>
          </c:tx>
          <c:spPr>
            <a:solidFill>
              <a:schemeClr val="accent5"/>
            </a:solidFill>
            <a:ln>
              <a:noFill/>
            </a:ln>
            <a:effectLst/>
          </c:spPr>
          <c:invertIfNegative val="0"/>
          <c:cat>
            <c:strRef>
              <c:f>'category analysis'!$A$6:$A$15</c:f>
              <c:strCache>
                <c:ptCount val="9"/>
                <c:pt idx="0">
                  <c:v>theater</c:v>
                </c:pt>
                <c:pt idx="1">
                  <c:v>technology</c:v>
                </c:pt>
                <c:pt idx="2">
                  <c:v>publishing</c:v>
                </c:pt>
                <c:pt idx="3">
                  <c:v>photography</c:v>
                </c:pt>
                <c:pt idx="4">
                  <c:v>music</c:v>
                </c:pt>
                <c:pt idx="5">
                  <c:v>journalism</c:v>
                </c:pt>
                <c:pt idx="6">
                  <c:v>games</c:v>
                </c:pt>
                <c:pt idx="7">
                  <c:v>food</c:v>
                </c:pt>
                <c:pt idx="8">
                  <c:v>film &amp; video</c:v>
                </c:pt>
              </c:strCache>
            </c:strRef>
          </c:cat>
          <c:val>
            <c:numRef>
              <c:f>'category analysis'!$C$6:$C$15</c:f>
              <c:numCache>
                <c:formatCode>General</c:formatCode>
                <c:ptCount val="9"/>
                <c:pt idx="0">
                  <c:v>493</c:v>
                </c:pt>
                <c:pt idx="1">
                  <c:v>213</c:v>
                </c:pt>
                <c:pt idx="2">
                  <c:v>127</c:v>
                </c:pt>
                <c:pt idx="3">
                  <c:v>117</c:v>
                </c:pt>
                <c:pt idx="4">
                  <c:v>120</c:v>
                </c:pt>
                <c:pt idx="6">
                  <c:v>140</c:v>
                </c:pt>
                <c:pt idx="7">
                  <c:v>140</c:v>
                </c:pt>
                <c:pt idx="8">
                  <c:v>180</c:v>
                </c:pt>
              </c:numCache>
            </c:numRef>
          </c:val>
          <c:extLst>
            <c:ext xmlns:c16="http://schemas.microsoft.com/office/drawing/2014/chart" uri="{C3380CC4-5D6E-409C-BE32-E72D297353CC}">
              <c16:uniqueId val="{00000001-BBBE-2C43-B195-B4310A7467A2}"/>
            </c:ext>
          </c:extLst>
        </c:ser>
        <c:ser>
          <c:idx val="2"/>
          <c:order val="2"/>
          <c:tx>
            <c:strRef>
              <c:f>'category analysis'!$D$4:$D$5</c:f>
              <c:strCache>
                <c:ptCount val="1"/>
                <c:pt idx="0">
                  <c:v>canceled</c:v>
                </c:pt>
              </c:strCache>
            </c:strRef>
          </c:tx>
          <c:spPr>
            <a:solidFill>
              <a:schemeClr val="accent4"/>
            </a:solidFill>
            <a:ln>
              <a:noFill/>
            </a:ln>
            <a:effectLst/>
          </c:spPr>
          <c:invertIfNegative val="0"/>
          <c:cat>
            <c:strRef>
              <c:f>'category analysis'!$A$6:$A$15</c:f>
              <c:strCache>
                <c:ptCount val="9"/>
                <c:pt idx="0">
                  <c:v>theater</c:v>
                </c:pt>
                <c:pt idx="1">
                  <c:v>technology</c:v>
                </c:pt>
                <c:pt idx="2">
                  <c:v>publishing</c:v>
                </c:pt>
                <c:pt idx="3">
                  <c:v>photography</c:v>
                </c:pt>
                <c:pt idx="4">
                  <c:v>music</c:v>
                </c:pt>
                <c:pt idx="5">
                  <c:v>journalism</c:v>
                </c:pt>
                <c:pt idx="6">
                  <c:v>games</c:v>
                </c:pt>
                <c:pt idx="7">
                  <c:v>food</c:v>
                </c:pt>
                <c:pt idx="8">
                  <c:v>film &amp; video</c:v>
                </c:pt>
              </c:strCache>
            </c:strRef>
          </c:cat>
          <c:val>
            <c:numRef>
              <c:f>'category analysis'!$D$6:$D$15</c:f>
              <c:numCache>
                <c:formatCode>General</c:formatCode>
                <c:ptCount val="9"/>
                <c:pt idx="0">
                  <c:v>37</c:v>
                </c:pt>
                <c:pt idx="1">
                  <c:v>178</c:v>
                </c:pt>
                <c:pt idx="2">
                  <c:v>30</c:v>
                </c:pt>
                <c:pt idx="4">
                  <c:v>20</c:v>
                </c:pt>
                <c:pt idx="5">
                  <c:v>24</c:v>
                </c:pt>
                <c:pt idx="7">
                  <c:v>20</c:v>
                </c:pt>
                <c:pt idx="8">
                  <c:v>40</c:v>
                </c:pt>
              </c:numCache>
            </c:numRef>
          </c:val>
          <c:extLst>
            <c:ext xmlns:c16="http://schemas.microsoft.com/office/drawing/2014/chart" uri="{C3380CC4-5D6E-409C-BE32-E72D297353CC}">
              <c16:uniqueId val="{00000002-BBBE-2C43-B195-B4310A7467A2}"/>
            </c:ext>
          </c:extLst>
        </c:ser>
        <c:ser>
          <c:idx val="3"/>
          <c:order val="3"/>
          <c:tx>
            <c:strRef>
              <c:f>'category analysis'!$E$4:$E$5</c:f>
              <c:strCache>
                <c:ptCount val="1"/>
                <c:pt idx="0">
                  <c:v>live</c:v>
                </c:pt>
              </c:strCache>
            </c:strRef>
          </c:tx>
          <c:spPr>
            <a:solidFill>
              <a:schemeClr val="accent6">
                <a:lumMod val="60000"/>
              </a:schemeClr>
            </a:solidFill>
            <a:ln>
              <a:noFill/>
            </a:ln>
            <a:effectLst/>
          </c:spPr>
          <c:invertIfNegative val="0"/>
          <c:cat>
            <c:strRef>
              <c:f>'category analysis'!$A$6:$A$15</c:f>
              <c:strCache>
                <c:ptCount val="9"/>
                <c:pt idx="0">
                  <c:v>theater</c:v>
                </c:pt>
                <c:pt idx="1">
                  <c:v>technology</c:v>
                </c:pt>
                <c:pt idx="2">
                  <c:v>publishing</c:v>
                </c:pt>
                <c:pt idx="3">
                  <c:v>photography</c:v>
                </c:pt>
                <c:pt idx="4">
                  <c:v>music</c:v>
                </c:pt>
                <c:pt idx="5">
                  <c:v>journalism</c:v>
                </c:pt>
                <c:pt idx="6">
                  <c:v>games</c:v>
                </c:pt>
                <c:pt idx="7">
                  <c:v>food</c:v>
                </c:pt>
                <c:pt idx="8">
                  <c:v>film &amp; video</c:v>
                </c:pt>
              </c:strCache>
            </c:strRef>
          </c:cat>
          <c:val>
            <c:numRef>
              <c:f>'category analysis'!$E$6:$E$15</c:f>
              <c:numCache>
                <c:formatCode>General</c:formatCode>
                <c:ptCount val="9"/>
                <c:pt idx="0">
                  <c:v>24</c:v>
                </c:pt>
                <c:pt idx="4">
                  <c:v>20</c:v>
                </c:pt>
                <c:pt idx="7">
                  <c:v>6</c:v>
                </c:pt>
              </c:numCache>
            </c:numRef>
          </c:val>
          <c:extLst>
            <c:ext xmlns:c16="http://schemas.microsoft.com/office/drawing/2014/chart" uri="{C3380CC4-5D6E-409C-BE32-E72D297353CC}">
              <c16:uniqueId val="{00000003-BBBE-2C43-B195-B4310A7467A2}"/>
            </c:ext>
          </c:extLst>
        </c:ser>
        <c:dLbls>
          <c:showLegendKey val="0"/>
          <c:showVal val="0"/>
          <c:showCatName val="0"/>
          <c:showSerName val="0"/>
          <c:showPercent val="0"/>
          <c:showBubbleSize val="0"/>
        </c:dLbls>
        <c:gapWidth val="219"/>
        <c:overlap val="100"/>
        <c:axId val="554206624"/>
        <c:axId val="554020720"/>
      </c:barChart>
      <c:catAx>
        <c:axId val="554206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020720"/>
        <c:crosses val="autoZero"/>
        <c:auto val="1"/>
        <c:lblAlgn val="ctr"/>
        <c:lblOffset val="100"/>
        <c:noMultiLvlLbl val="0"/>
      </c:catAx>
      <c:valAx>
        <c:axId val="554020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206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[StarterBook.xlsx]Sub-cateogry analysis!PivotTable4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'Sub-cateogry analysis'!$B$4:$B$5</c:f>
              <c:strCache>
                <c:ptCount val="1"/>
                <c:pt idx="0">
                  <c:v>canceled</c:v>
                </c:pt>
              </c:strCache>
            </c:strRef>
          </c:tx>
          <c:spPr>
            <a:solidFill>
              <a:schemeClr val="accent1"/>
            </a:solidFill>
            <a:ln>
              <a:noFill/>
            </a:ln>
            <a:effectLst/>
          </c:spPr>
          <c:invertIfNegative val="0"/>
          <c:cat>
            <c:strRef>
              <c:f>'Sub-cateogry analysis'!$A$6:$A$47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'Sub-cateogry analysis'!$B$6:$B$47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01F9-BF42-8002-ABE74DE52191}"/>
            </c:ext>
          </c:extLst>
        </c:ser>
        <c:ser>
          <c:idx val="1"/>
          <c:order val="1"/>
          <c:tx>
            <c:strRef>
              <c:f>'Sub-cateogry analysis'!$C$4:$C$5</c:f>
              <c:strCache>
                <c:ptCount val="1"/>
                <c:pt idx="0">
                  <c:v>failed</c:v>
                </c:pt>
              </c:strCache>
            </c:strRef>
          </c:tx>
          <c:spPr>
            <a:solidFill>
              <a:schemeClr val="accent2"/>
            </a:solidFill>
            <a:ln>
              <a:noFill/>
            </a:ln>
            <a:effectLst/>
          </c:spPr>
          <c:invertIfNegative val="0"/>
          <c:cat>
            <c:strRef>
              <c:f>'Sub-cateogry analysis'!$A$6:$A$47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'Sub-cateogry analysis'!$C$6:$C$47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01F9-BF42-8002-ABE74DE52191}"/>
            </c:ext>
          </c:extLst>
        </c:ser>
        <c:ser>
          <c:idx val="2"/>
          <c:order val="2"/>
          <c:tx>
            <c:strRef>
              <c:f>'Sub-cateogry analysis'!$D$4:$D$5</c:f>
              <c:strCache>
                <c:ptCount val="1"/>
                <c:pt idx="0">
                  <c:v>live</c:v>
                </c:pt>
              </c:strCache>
            </c:strRef>
          </c:tx>
          <c:spPr>
            <a:solidFill>
              <a:schemeClr val="accent3"/>
            </a:solidFill>
            <a:ln>
              <a:noFill/>
            </a:ln>
            <a:effectLst/>
          </c:spPr>
          <c:invertIfNegative val="0"/>
          <c:cat>
            <c:strRef>
              <c:f>'Sub-cateogry analysis'!$A$6:$A$47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'Sub-cateogry analysis'!$D$6:$D$47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01F9-BF42-8002-ABE74DE52191}"/>
            </c:ext>
          </c:extLst>
        </c:ser>
        <c:ser>
          <c:idx val="3"/>
          <c:order val="3"/>
          <c:tx>
            <c:strRef>
              <c:f>'Sub-cateogry analysis'!$E$4:$E$5</c:f>
              <c:strCache>
                <c:ptCount val="1"/>
                <c:pt idx="0">
                  <c:v>successful</c:v>
                </c:pt>
              </c:strCache>
            </c:strRef>
          </c:tx>
          <c:spPr>
            <a:solidFill>
              <a:schemeClr val="accent4"/>
            </a:solidFill>
            <a:ln>
              <a:noFill/>
            </a:ln>
            <a:effectLst/>
          </c:spPr>
          <c:invertIfNegative val="0"/>
          <c:cat>
            <c:strRef>
              <c:f>'Sub-cateogry analysis'!$A$6:$A$47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'Sub-cateogry analysis'!$E$6:$E$47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01F9-BF42-8002-ABE74DE52191}"/>
            </c:ext>
          </c:extLst>
        </c:ser>
        <c:dLbls>
          <c:showLegendKey val="0"/>
          <c:showVal val="0"/>
          <c:showCatName val="0"/>
          <c:showSerName val="0"/>
          <c:showPercent val="0"/>
          <c:showBubbleSize val="0"/>
        </c:dLbls>
        <c:gapWidth val="150"/>
        <c:overlap val="100"/>
        <c:axId val="917865840"/>
        <c:axId val="554987664"/>
      </c:barChart>
      <c:catAx>
        <c:axId val="917865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987664"/>
        <c:crosses val="autoZero"/>
        <c:auto val="1"/>
        <c:lblAlgn val="ctr"/>
        <c:lblOffset val="100"/>
        <c:noMultiLvlLbl val="0"/>
      </c:catAx>
      <c:valAx>
        <c:axId val="554987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7865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[StarterBook.xlsx]over time!PivotTable5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'over time'!$B$4:$B$5</c:f>
              <c:strCache>
                <c:ptCount val="1"/>
                <c:pt idx="0">
                  <c:v>successful</c:v>
                </c:pt>
              </c:strCache>
            </c:strRef>
          </c:tx>
          <c:spPr>
            <a:ln w="28575" cap="rnd">
              <a:solidFill>
                <a:schemeClr val="accent1"/>
              </a:solidFill>
              <a:round/>
            </a:ln>
            <a:effectLst/>
          </c:spPr>
          <c:marker>
            <c:symbol val="none"/>
          </c:marker>
          <c:cat>
            <c:strRef>
              <c:f>'over time'!$A$6:$A$18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'over time'!$B$6:$B$18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76FB-5842-8DA7-96C9A76654FC}"/>
            </c:ext>
          </c:extLst>
        </c:ser>
        <c:dLbls>
          <c:showLegendKey val="0"/>
          <c:showVal val="0"/>
          <c:showCatName val="0"/>
          <c:showSerName val="0"/>
          <c:showPercent val="0"/>
          <c:showBubbleSize val="0"/>
        </c:dLbls>
        <c:smooth val="0"/>
        <c:axId val="573167136"/>
        <c:axId val="573168768"/>
      </c:lineChart>
      <c:catAx>
        <c:axId val="573167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168768"/>
        <c:crosses val="autoZero"/>
        <c:auto val="1"/>
        <c:lblAlgn val="ctr"/>
        <c:lblOffset val="100"/>
        <c:noMultiLvlLbl val="0"/>
      </c:catAx>
      <c:valAx>
        <c:axId val="573168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167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4</xdr:col>
      <xdr:colOff>747485</xdr:colOff>
      <xdr:row>2</xdr:row>
      <xdr:rowOff>43543</xdr:rowOff>
    </xdr:from>
    <xdr:to>
      <xdr:col>11</xdr:col>
      <xdr:colOff>1222828</xdr:colOff>
      <xdr:row>30</xdr:row>
      <xdr:rowOff>56243</xdr:rowOff>
    </xdr:to>
    <xdr:graphicFrame macro="">
      <xdr:nvGraphicFramePr>
        <xdr:cNvPr id="2" name="Chart 1">
          <a:extLst>
            <a:ext uri="{FF2B5EF4-FFF2-40B4-BE49-F238E27FC236}">
              <a16:creationId xmlns:a16="http://schemas.microsoft.com/office/drawing/2014/main" id="{EF4FD2D1-7DDF-A140-85A8-68F4015369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206829</xdr:colOff>
      <xdr:row>2</xdr:row>
      <xdr:rowOff>14515</xdr:rowOff>
    </xdr:from>
    <xdr:to>
      <xdr:col>13</xdr:col>
      <xdr:colOff>604360</xdr:colOff>
      <xdr:row>10</xdr:row>
      <xdr:rowOff>163287</xdr:rowOff>
    </xdr:to>
    <mc:AlternateContent xmlns:mc="http://schemas.openxmlformats.org/markup-compatibility/2006">
      <mc:Choice xmlns:a14="http://schemas.microsoft.com/office/drawing/2010/main" Requires="a14">
        <xdr:graphicFrame macro="">
          <xdr:nvGraphicFramePr>
            <xdr:cNvPr id="3" name="state">
              <a:extLst>
                <a:ext uri="{FF2B5EF4-FFF2-40B4-BE49-F238E27FC236}">
                  <a16:creationId xmlns:a16="http://schemas.microsoft.com/office/drawing/2014/main" id="{B17FE98E-42B6-284B-8104-CAAE1934D534}"/>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2017829" y="409626"/>
              <a:ext cx="1850975" cy="17292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137886</xdr:colOff>
      <xdr:row>19</xdr:row>
      <xdr:rowOff>157843</xdr:rowOff>
    </xdr:from>
    <xdr:to>
      <xdr:col>23</xdr:col>
      <xdr:colOff>429987</xdr:colOff>
      <xdr:row>34</xdr:row>
      <xdr:rowOff>34471</xdr:rowOff>
    </xdr:to>
    <xdr:graphicFrame macro="">
      <xdr:nvGraphicFramePr>
        <xdr:cNvPr id="5" name="Chart 4">
          <a:extLst>
            <a:ext uri="{FF2B5EF4-FFF2-40B4-BE49-F238E27FC236}">
              <a16:creationId xmlns:a16="http://schemas.microsoft.com/office/drawing/2014/main" id="{AB78FD4D-580E-E44F-B706-E677C914AA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14</xdr:col>
      <xdr:colOff>520701</xdr:colOff>
      <xdr:row>1</xdr:row>
      <xdr:rowOff>183244</xdr:rowOff>
    </xdr:from>
    <xdr:to>
      <xdr:col>23</xdr:col>
      <xdr:colOff>32255</xdr:colOff>
      <xdr:row>11</xdr:row>
      <xdr:rowOff>9072</xdr:rowOff>
    </xdr:to>
    <mc:AlternateContent xmlns:mc="http://schemas.openxmlformats.org/markup-compatibility/2006">
      <mc:Choice xmlns:a14="http://schemas.microsoft.com/office/drawing/2010/main" Requires="a14">
        <xdr:graphicFrame macro="">
          <xdr:nvGraphicFramePr>
            <xdr:cNvPr id="6" name="country">
              <a:extLst>
                <a:ext uri="{FF2B5EF4-FFF2-40B4-BE49-F238E27FC236}">
                  <a16:creationId xmlns:a16="http://schemas.microsoft.com/office/drawing/2014/main" id="{D2795135-6188-DB4E-A2BB-D2C3D9EA4D26}"/>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5210368" y="380800"/>
              <a:ext cx="7131554" cy="18013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163285</xdr:colOff>
      <xdr:row>11</xdr:row>
      <xdr:rowOff>116116</xdr:rowOff>
    </xdr:from>
    <xdr:to>
      <xdr:col>19</xdr:col>
      <xdr:colOff>754540</xdr:colOff>
      <xdr:row>18</xdr:row>
      <xdr:rowOff>52616</xdr:rowOff>
    </xdr:to>
    <mc:AlternateContent xmlns:mc="http://schemas.openxmlformats.org/markup-compatibility/2006">
      <mc:Choice xmlns:a14="http://schemas.microsoft.com/office/drawing/2010/main" Requires="a14">
        <xdr:graphicFrame macro="">
          <xdr:nvGraphicFramePr>
            <xdr:cNvPr id="7" name="parent-category">
              <a:extLst>
                <a:ext uri="{FF2B5EF4-FFF2-40B4-BE49-F238E27FC236}">
                  <a16:creationId xmlns:a16="http://schemas.microsoft.com/office/drawing/2014/main" id="{C44CA06D-0B44-3F40-885E-45573083A716}"/>
                </a:ext>
              </a:extLst>
            </xdr:cNvPr>
            <xdr:cNvGraphicFramePr/>
          </xdr:nvGraphicFramePr>
          <xdr:xfrm>
            <a:off x="0" y="0"/>
            <a:ext cx="0" cy="0"/>
          </xdr:xfrm>
          <a:graphic>
            <a:graphicData uri="http://schemas.microsoft.com/office/drawing/2010/slicer">
              <sle:slicer xmlns:sle="http://schemas.microsoft.com/office/drawing/2010/slicer" name="parent-category"/>
            </a:graphicData>
          </a:graphic>
        </xdr:graphicFrame>
      </mc:Choice>
      <mc:Fallback>
        <xdr:sp macro="" textlink="">
          <xdr:nvSpPr>
            <xdr:cNvPr id="0" name=""/>
            <xdr:cNvSpPr>
              <a:spLocks noTextEdit="1"/>
            </xdr:cNvSpPr>
          </xdr:nvSpPr>
          <xdr:spPr>
            <a:xfrm>
              <a:off x="11974285" y="2289227"/>
              <a:ext cx="7167033" cy="13193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232833</xdr:colOff>
      <xdr:row>37</xdr:row>
      <xdr:rowOff>11289</xdr:rowOff>
    </xdr:from>
    <xdr:to>
      <xdr:col>24</xdr:col>
      <xdr:colOff>14112</xdr:colOff>
      <xdr:row>50</xdr:row>
      <xdr:rowOff>186267</xdr:rowOff>
    </xdr:to>
    <xdr:graphicFrame macro="">
      <xdr:nvGraphicFramePr>
        <xdr:cNvPr id="12" name="Chart 11">
          <a:extLst>
            <a:ext uri="{FF2B5EF4-FFF2-40B4-BE49-F238E27FC236}">
              <a16:creationId xmlns:a16="http://schemas.microsoft.com/office/drawing/2014/main" id="{32F7D6D6-A2F7-DC40-AA2F-3BF060CC76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544690</xdr:colOff>
      <xdr:row>52</xdr:row>
      <xdr:rowOff>182033</xdr:rowOff>
    </xdr:from>
    <xdr:to>
      <xdr:col>13</xdr:col>
      <xdr:colOff>920046</xdr:colOff>
      <xdr:row>65</xdr:row>
      <xdr:rowOff>42680</xdr:rowOff>
    </xdr:to>
    <mc:AlternateContent xmlns:mc="http://schemas.openxmlformats.org/markup-compatibility/2006">
      <mc:Choice xmlns:a14="http://schemas.microsoft.com/office/drawing/2010/main" Requires="a14">
        <xdr:graphicFrame macro="">
          <xdr:nvGraphicFramePr>
            <xdr:cNvPr id="13" name="Category">
              <a:extLst>
                <a:ext uri="{FF2B5EF4-FFF2-40B4-BE49-F238E27FC236}">
                  <a16:creationId xmlns:a16="http://schemas.microsoft.com/office/drawing/2014/main" id="{35F138A9-7565-9C4F-9A80-96D114ECC2A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355690" y="10454922"/>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917224</xdr:colOff>
      <xdr:row>80</xdr:row>
      <xdr:rowOff>165101</xdr:rowOff>
    </xdr:from>
    <xdr:to>
      <xdr:col>11</xdr:col>
      <xdr:colOff>112889</xdr:colOff>
      <xdr:row>87</xdr:row>
      <xdr:rowOff>141112</xdr:rowOff>
    </xdr:to>
    <mc:AlternateContent xmlns:mc="http://schemas.openxmlformats.org/markup-compatibility/2006">
      <mc:Choice xmlns:tsle="http://schemas.microsoft.com/office/drawing/2012/timeslicer" Requires="tsle">
        <xdr:graphicFrame macro="">
          <xdr:nvGraphicFramePr>
            <xdr:cNvPr id="14" name="Date created conversion">
              <a:extLst>
                <a:ext uri="{FF2B5EF4-FFF2-40B4-BE49-F238E27FC236}">
                  <a16:creationId xmlns:a16="http://schemas.microsoft.com/office/drawing/2014/main" id="{C29A79FE-8E0D-964C-A54F-D9B89D5568D0}"/>
                </a:ext>
              </a:extLst>
            </xdr:cNvPr>
            <xdr:cNvGraphicFramePr/>
          </xdr:nvGraphicFramePr>
          <xdr:xfrm>
            <a:off x="0" y="0"/>
            <a:ext cx="0" cy="0"/>
          </xdr:xfrm>
          <a:graphic>
            <a:graphicData uri="http://schemas.microsoft.com/office/drawing/2012/timeslicer">
              <tsle:timeslicer xmlns:tsle="http://schemas.microsoft.com/office/drawing/2012/timeslicer" name="Date created conversion"/>
            </a:graphicData>
          </a:graphic>
        </xdr:graphicFrame>
      </mc:Choice>
      <mc:Fallback>
        <xdr:sp macro="" textlink="">
          <xdr:nvSpPr>
            <xdr:cNvPr id="0" name=""/>
            <xdr:cNvSpPr>
              <a:spLocks noTextEdit="1"/>
            </xdr:cNvSpPr>
          </xdr:nvSpPr>
          <xdr:spPr>
            <a:xfrm>
              <a:off x="5545668" y="15969545"/>
              <a:ext cx="5009443" cy="13589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17</xdr:col>
      <xdr:colOff>246944</xdr:colOff>
      <xdr:row>106</xdr:row>
      <xdr:rowOff>180623</xdr:rowOff>
    </xdr:from>
    <xdr:to>
      <xdr:col>23</xdr:col>
      <xdr:colOff>493889</xdr:colOff>
      <xdr:row>120</xdr:row>
      <xdr:rowOff>158045</xdr:rowOff>
    </xdr:to>
    <xdr:graphicFrame macro="">
      <xdr:nvGraphicFramePr>
        <xdr:cNvPr id="15" name="Chart 14">
          <a:extLst>
            <a:ext uri="{FF2B5EF4-FFF2-40B4-BE49-F238E27FC236}">
              <a16:creationId xmlns:a16="http://schemas.microsoft.com/office/drawing/2014/main" id="{CA97A5B7-45D0-0848-B73E-B3DF472B4C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774700</xdr:colOff>
      <xdr:row>0</xdr:row>
      <xdr:rowOff>101600</xdr:rowOff>
    </xdr:from>
    <xdr:to>
      <xdr:col>21</xdr:col>
      <xdr:colOff>787400</xdr:colOff>
      <xdr:row>39</xdr:row>
      <xdr:rowOff>165100</xdr:rowOff>
    </xdr:to>
    <xdr:graphicFrame macro="">
      <xdr:nvGraphicFramePr>
        <xdr:cNvPr id="2" name="Chart 1">
          <a:extLst>
            <a:ext uri="{FF2B5EF4-FFF2-40B4-BE49-F238E27FC236}">
              <a16:creationId xmlns:a16="http://schemas.microsoft.com/office/drawing/2014/main" id="{93B01A9C-26F5-C345-AD5F-B592467A66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800100</xdr:colOff>
      <xdr:row>6</xdr:row>
      <xdr:rowOff>114300</xdr:rowOff>
    </xdr:from>
    <xdr:to>
      <xdr:col>20</xdr:col>
      <xdr:colOff>990600</xdr:colOff>
      <xdr:row>49</xdr:row>
      <xdr:rowOff>76200</xdr:rowOff>
    </xdr:to>
    <xdr:graphicFrame macro="">
      <xdr:nvGraphicFramePr>
        <xdr:cNvPr id="2" name="Chart 1">
          <a:extLst>
            <a:ext uri="{FF2B5EF4-FFF2-40B4-BE49-F238E27FC236}">
              <a16:creationId xmlns:a16="http://schemas.microsoft.com/office/drawing/2014/main" id="{91BE3110-6718-5C4C-BDDD-795DEC6379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660400</xdr:colOff>
      <xdr:row>1</xdr:row>
      <xdr:rowOff>63500</xdr:rowOff>
    </xdr:from>
    <xdr:to>
      <xdr:col>16</xdr:col>
      <xdr:colOff>368300</xdr:colOff>
      <xdr:row>21</xdr:row>
      <xdr:rowOff>177800</xdr:rowOff>
    </xdr:to>
    <xdr:graphicFrame macro="">
      <xdr:nvGraphicFramePr>
        <xdr:cNvPr id="2" name="Chart 1">
          <a:extLst>
            <a:ext uri="{FF2B5EF4-FFF2-40B4-BE49-F238E27FC236}">
              <a16:creationId xmlns:a16="http://schemas.microsoft.com/office/drawing/2014/main" id="{BFFD17E5-6100-6D43-B5EF-C4002ABEA4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792.315646296294" createdVersion="6" refreshedVersion="6" minRefreshableVersion="3" recordCount="4114" xr:uid="{14F2028C-1171-984C-BABD-782137CA70F8}">
  <cacheSource type="worksheet">
    <worksheetSource ref="A1:S4115" sheet="Sheet1"/>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MixedTypes="1" containsNumber="1" minValue="1" maxValue="3304"/>
    </cacheField>
    <cacheField name="parent-category" numFmtId="0">
      <sharedItems count="9">
        <s v="film &amp; video"/>
        <s v="theater"/>
        <s v="technology"/>
        <s v="publishing"/>
        <s v="music"/>
        <s v="journalism"/>
        <s v="games"/>
        <s v="food"/>
        <s v="photography"/>
      </sharedItems>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Field1" numFmtId="0" formula=" SUM(pledged )/SUM(backers_count )" databaseField="0"/>
    <cacheField name="avg donationnn" numFmtId="0" formula=" SUM(pledged)/SUM(backers_count)" databaseField="0"/>
  </cacheFields>
  <extLst>
    <ext xmlns:x14="http://schemas.microsoft.com/office/spreadsheetml/2009/9/main" uri="{725AE2AE-9491-48be-B2B4-4EB974FC3084}">
      <x14:pivotCacheDefinition pivotCacheId="156551559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792.347989351852" createdVersion="6" refreshedVersion="6" minRefreshableVersion="3" recordCount="4114" xr:uid="{01B274E8-589F-2C44-AE10-F36B068AA476}">
  <cacheSource type="worksheet">
    <worksheetSource ref="A1:W4115" sheet="Sheet1"/>
  </cacheSource>
  <cacheFields count="26">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MixedTypes="1" containsNumber="1" minValue="1" maxValue="3304"/>
    </cacheField>
    <cacheField name="parent-category" numFmtId="0">
      <sharedItems count="9">
        <s v="film &amp; video"/>
        <s v="theater"/>
        <s v="technology"/>
        <s v="publishing"/>
        <s v="music"/>
        <s v="journalism"/>
        <s v="games"/>
        <s v="food"/>
        <s v="photography"/>
      </sharedItems>
    </cacheField>
    <cacheField name="Category" numFmtId="0">
      <sharedItems count="9">
        <s v="film &amp; video"/>
        <s v="theater"/>
        <s v="technology"/>
        <s v="publishing"/>
        <s v="music"/>
        <s v="journalism"/>
        <s v="games"/>
        <s v="food"/>
        <s v="photography"/>
      </sharedItems>
    </cacheField>
    <cacheField name="Sub-Category" numFmtId="0">
      <sharedItems/>
    </cacheField>
    <cacheField name="year" numFmtId="0">
      <sharedItems containsSemiMixedTypes="0" containsString="0" containsNumber="1" containsInteger="1" minValue="2009" maxValue="2017" count="9">
        <n v="2015"/>
        <n v="2017"/>
        <n v="2016"/>
        <n v="2014"/>
        <n v="2013"/>
        <n v="2012"/>
        <n v="2011"/>
        <n v="2010"/>
        <n v="2009"/>
      </sharedItems>
    </cacheField>
    <cacheField name="projectLength" numFmtId="1">
      <sharedItems containsSemiMixedTypes="0" containsString="0" containsNumber="1" containsInteger="1" minValue="1" maxValue="90"/>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4" base="21">
        <rangePr groupBy="months" startDate="2009-05-17T03:55:13" endDate="2017-03-15T15:30:07"/>
        <groupItems count="14">
          <s v="&lt;5/17/09"/>
          <s v="Jan"/>
          <s v="Feb"/>
          <s v="Mar"/>
          <s v="Apr"/>
          <s v="May"/>
          <s v="Jun"/>
          <s v="Jul"/>
          <s v="Aug"/>
          <s v="Sep"/>
          <s v="Oct"/>
          <s v="Nov"/>
          <s v="Dec"/>
          <s v="&gt;3/15/17"/>
        </groupItems>
      </fieldGroup>
    </cacheField>
    <cacheField name="Date end conversion" numFmtId="14">
      <sharedItems containsSemiMixedTypes="0" containsNonDate="0" containsDate="1" containsString="0" minDate="2009-08-10T19:26:00" maxDate="2017-05-03T19:12:00"/>
    </cacheField>
    <cacheField name="Quarters" numFmtId="0" databaseField="0">
      <fieldGroup base="21">
        <rangePr groupBy="quarters" startDate="2009-05-17T03:55:13" endDate="2017-03-15T15:30:07"/>
        <groupItems count="6">
          <s v="&lt;5/17/09"/>
          <s v="Qtr1"/>
          <s v="Qtr2"/>
          <s v="Qtr3"/>
          <s v="Qtr4"/>
          <s v="&gt;3/15/17"/>
        </groupItems>
      </fieldGroup>
    </cacheField>
    <cacheField name="Years" numFmtId="0" databaseField="0">
      <fieldGroup base="21">
        <rangePr groupBy="years" startDate="2009-05-17T03:55:13" endDate="2017-03-15T15:30:07"/>
        <groupItems count="11">
          <s v="&lt;5/17/09"/>
          <s v="2009"/>
          <s v="2010"/>
          <s v="2011"/>
          <s v="2012"/>
          <s v="2013"/>
          <s v="2014"/>
          <s v="2015"/>
          <s v="2016"/>
          <s v="2017"/>
          <s v="&gt;3/15/17"/>
        </groupItems>
      </fieldGroup>
    </cacheField>
    <cacheField name="avg donation" numFmtId="0" formula="SUM(pledged)/SUM(backers_count)" databaseField="0"/>
  </cacheFields>
  <extLst>
    <ext xmlns:x14="http://schemas.microsoft.com/office/spreadsheetml/2009/9/main" uri="{725AE2AE-9491-48be-B2B4-4EB974FC3084}">
      <x14:pivotCacheDefinition pivotCacheId="6354446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x v="0"/>
  </r>
  <r>
    <n v="1"/>
    <s v="FannibalFest Fan Convention"/>
    <s v="A Hannibal TV Show Fan Convention and Art Collective"/>
    <n v="10275"/>
    <n v="14653"/>
    <x v="0"/>
    <x v="0"/>
    <s v="USD"/>
    <n v="1488464683"/>
    <n v="1485872683"/>
    <b v="0"/>
    <n v="79"/>
    <b v="1"/>
    <s v="film &amp; video/television"/>
    <n v="1.4260827250608272"/>
    <n v="185.48101265822785"/>
    <x v="0"/>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x v="0"/>
  </r>
  <r>
    <n v="8"/>
    <s v="Sizzling in the Kitchen Flynn Style"/>
    <s v="Help us raise the funds to film our pilot episode!"/>
    <n v="3500"/>
    <n v="3501.52"/>
    <x v="0"/>
    <x v="0"/>
    <s v="USD"/>
    <n v="1460754000"/>
    <n v="1460155212"/>
    <b v="0"/>
    <n v="12"/>
    <b v="1"/>
    <s v="film &amp; video/television"/>
    <n v="1.0004342857142856"/>
    <n v="291.79333333333335"/>
    <x v="0"/>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x v="0"/>
  </r>
  <r>
    <n v="14"/>
    <s v="3010 | Sci-fi Series"/>
    <s v="A highly charged post apocalyptic sci fi series that pulls no punches!"/>
    <n v="6000"/>
    <n v="6056"/>
    <x v="0"/>
    <x v="2"/>
    <s v="AUD"/>
    <n v="1405259940"/>
    <n v="1403051888"/>
    <b v="0"/>
    <n v="41"/>
    <b v="1"/>
    <s v="film &amp; video/television"/>
    <n v="1.0093333333333334"/>
    <n v="147.70731707317074"/>
    <x v="0"/>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x v="0"/>
  </r>
  <r>
    <n v="22"/>
    <s v="CREATURES OF HABIT!"/>
    <s v="Meet Gary, and Troy: Two unlikely friends that investigate &quot;strange phenomenon&quot;."/>
    <n v="350"/>
    <n v="410"/>
    <x v="0"/>
    <x v="0"/>
    <s v="USD"/>
    <n v="1420099140"/>
    <n v="1418766740"/>
    <b v="0"/>
    <n v="8"/>
    <b v="1"/>
    <s v="film &amp; video/television"/>
    <n v="1.1714285714285715"/>
    <n v="51.25"/>
    <x v="0"/>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x v="0"/>
  </r>
  <r>
    <n v="36"/>
    <s v="THE LISTENING BOX"/>
    <s v="A modern day priest makes an unusual discovery, setting off a chain of events."/>
    <n v="6000"/>
    <n v="8529"/>
    <x v="0"/>
    <x v="0"/>
    <s v="USD"/>
    <n v="1428128525"/>
    <n v="1425540125"/>
    <b v="0"/>
    <n v="44"/>
    <b v="1"/>
    <s v="film &amp; video/television"/>
    <n v="1.4215"/>
    <n v="193.84090909090909"/>
    <x v="0"/>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x v="0"/>
  </r>
  <r>
    <n v="49"/>
    <s v="Driving Jersey - Season Five"/>
    <s v="Driving Jersey is real people telling real stories."/>
    <n v="12000"/>
    <n v="12000"/>
    <x v="0"/>
    <x v="0"/>
    <s v="USD"/>
    <n v="1445660045"/>
    <n v="1443068045"/>
    <b v="0"/>
    <n v="87"/>
    <b v="1"/>
    <s v="film &amp; video/television"/>
    <n v="1"/>
    <n v="137.93103448275863"/>
    <x v="0"/>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0"/>
    <x v="1"/>
  </r>
  <r>
    <n v="104"/>
    <s v="Good 'Ol Trumpet"/>
    <s v="UCF short film about an old man, his love for music, and his misplaced trumpet.  "/>
    <n v="500"/>
    <n v="600"/>
    <x v="0"/>
    <x v="0"/>
    <s v="USD"/>
    <n v="1301792400"/>
    <n v="1299775266"/>
    <b v="0"/>
    <n v="10"/>
    <b v="1"/>
    <s v="film &amp; video/shorts"/>
    <n v="1.2"/>
    <n v="60"/>
    <x v="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0"/>
    <x v="1"/>
  </r>
  <r>
    <n v="106"/>
    <s v="LOST WEEKEND"/>
    <s v="A Boy. A Girl. A Car. A Serial Killer."/>
    <n v="5000"/>
    <n v="5025"/>
    <x v="0"/>
    <x v="0"/>
    <s v="USD"/>
    <n v="1333391901"/>
    <n v="1332182301"/>
    <b v="0"/>
    <n v="27"/>
    <b v="1"/>
    <s v="film &amp; video/shorts"/>
    <n v="1.0049999999999999"/>
    <n v="186.11111111111111"/>
    <x v="0"/>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0"/>
    <x v="1"/>
  </r>
  <r>
    <n v="115"/>
    <s v="The World's Greatest Lover"/>
    <s v="Never judge a book (or a lover) by their cover."/>
    <n v="450"/>
    <n v="632"/>
    <x v="0"/>
    <x v="0"/>
    <s v="USD"/>
    <n v="1328377444"/>
    <n v="1326217444"/>
    <b v="0"/>
    <n v="22"/>
    <b v="1"/>
    <s v="film &amp; video/shorts"/>
    <n v="1.4044444444444444"/>
    <n v="28.727272727272727"/>
    <x v="0"/>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0"/>
    <x v="2"/>
  </r>
  <r>
    <n v="122"/>
    <s v="The Time Jumper (Canceled)"/>
    <s v="My ambition for this knows no bounds.  Seeing Sephoria in a live-action is a dream of mine."/>
    <n v="100000000"/>
    <n v="0"/>
    <x v="1"/>
    <x v="0"/>
    <s v="USD"/>
    <n v="1476094907"/>
    <n v="1470910907"/>
    <b v="0"/>
    <n v="0"/>
    <b v="0"/>
    <s v="film &amp; video/science fiction"/>
    <n v="0"/>
    <e v="#DIV/0!"/>
    <x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0"/>
    <x v="2"/>
  </r>
  <r>
    <n v="128"/>
    <s v="Ralphi3 (Canceled)"/>
    <s v="A Science Fiction film filled with entertainment and Excitement"/>
    <n v="100000"/>
    <n v="1867"/>
    <x v="1"/>
    <x v="0"/>
    <s v="USD"/>
    <n v="1476941293"/>
    <n v="1473917293"/>
    <b v="0"/>
    <n v="6"/>
    <b v="0"/>
    <s v="film &amp; video/science fiction"/>
    <n v="1.8669999999999999E-2"/>
    <n v="311.16666666666669"/>
    <x v="0"/>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0"/>
    <x v="2"/>
  </r>
  <r>
    <n v="131"/>
    <s v="I (Canceled)"/>
    <s v="I"/>
    <n v="1200"/>
    <n v="0"/>
    <x v="1"/>
    <x v="0"/>
    <s v="USD"/>
    <n v="1467763200"/>
    <n v="1466453161"/>
    <b v="0"/>
    <n v="0"/>
    <b v="0"/>
    <s v="film &amp; video/science fiction"/>
    <n v="0"/>
    <e v="#DIV/0!"/>
    <x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0"/>
    <x v="2"/>
  </r>
  <r>
    <n v="134"/>
    <s v="MARLEY'S GHOST (AMBASSADORS OF STEAM) (Canceled)"/>
    <s v="steampunk  remake of &quot;a Christmas carol&quot;"/>
    <n v="5000"/>
    <n v="0"/>
    <x v="1"/>
    <x v="0"/>
    <s v="USD"/>
    <n v="1441386000"/>
    <n v="1438811418"/>
    <b v="0"/>
    <n v="0"/>
    <b v="0"/>
    <s v="film &amp; video/science fiction"/>
    <n v="0"/>
    <e v="#DIV/0!"/>
    <x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0"/>
    <x v="2"/>
  </r>
  <r>
    <n v="139"/>
    <s v="Roman Dead (Canceled)"/>
    <s v="When  Rome is infected with a zombie plague, Lucius Agrippa and a small group fights for survival"/>
    <n v="500"/>
    <n v="500"/>
    <x v="1"/>
    <x v="0"/>
    <s v="USD"/>
    <n v="1436738772"/>
    <n v="1435874772"/>
    <b v="0"/>
    <n v="1"/>
    <b v="0"/>
    <s v="film &amp; video/science fiction"/>
    <n v="1"/>
    <n v="500"/>
    <x v="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0"/>
    <x v="2"/>
  </r>
  <r>
    <n v="147"/>
    <s v="Consumed (Static Air) (Canceled)"/>
    <s v="Film makers catch live footage beyond their wildest dreams."/>
    <n v="7000"/>
    <n v="0"/>
    <x v="1"/>
    <x v="1"/>
    <s v="GBP"/>
    <n v="1420741080"/>
    <n v="1417026340"/>
    <b v="0"/>
    <n v="0"/>
    <b v="0"/>
    <s v="film &amp; video/science fiction"/>
    <n v="0"/>
    <e v="#DIV/0!"/>
    <x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0"/>
    <x v="2"/>
  </r>
  <r>
    <n v="152"/>
    <s v="The Great Dark (Canceled)"/>
    <s v="The Great Dark is a journey through the unimaginable...and un foreseeable..."/>
    <n v="380000"/>
    <n v="30"/>
    <x v="1"/>
    <x v="0"/>
    <s v="USD"/>
    <n v="1411437100"/>
    <n v="1408845100"/>
    <b v="0"/>
    <n v="2"/>
    <b v="0"/>
    <s v="film &amp; video/science fiction"/>
    <n v="7.8947368421052633E-5"/>
    <n v="15"/>
    <x v="0"/>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0"/>
    <x v="3"/>
  </r>
  <r>
    <n v="165"/>
    <s v="NET"/>
    <s v="A teacher. A boy. The beach and a heatwave that drove them all insane."/>
    <n v="17000"/>
    <n v="0"/>
    <x v="2"/>
    <x v="1"/>
    <s v="GBP"/>
    <n v="1452613724"/>
    <n v="1450021724"/>
    <b v="0"/>
    <n v="0"/>
    <b v="0"/>
    <s v="film &amp; video/drama"/>
    <n v="0"/>
    <e v="#DIV/0!"/>
    <x v="0"/>
    <x v="0"/>
    <x v="3"/>
  </r>
  <r>
    <n v="166"/>
    <s v="Pressure"/>
    <s v="A young teen makes a bad decision after joining gang and the film expresses his choices that led him to that point."/>
    <n v="5000"/>
    <n v="3000"/>
    <x v="2"/>
    <x v="0"/>
    <s v="USD"/>
    <n v="1484531362"/>
    <n v="1481939362"/>
    <b v="0"/>
    <n v="1"/>
    <b v="0"/>
    <s v="film &amp; video/drama"/>
    <n v="0.6"/>
    <n v="3000"/>
    <x v="0"/>
    <x v="0"/>
    <x v="3"/>
  </r>
  <r>
    <n v="167"/>
    <s v="Past"/>
    <s v="A young man experiences a tragedy and has the opportunity to go back and learn from his mistakes and find out his true self."/>
    <n v="110000"/>
    <n v="11"/>
    <x v="2"/>
    <x v="0"/>
    <s v="USD"/>
    <n v="1438726535"/>
    <n v="1433542535"/>
    <b v="0"/>
    <n v="2"/>
    <b v="0"/>
    <s v="film &amp; video/drama"/>
    <n v="1E-4"/>
    <n v="5.5"/>
    <x v="0"/>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0"/>
    <x v="3"/>
  </r>
  <r>
    <n v="172"/>
    <s v="The Blind Dolphin Story"/>
    <s v="A short film on the rarest mammal and the second most endangered freshwater river dolphin, in Pakistan."/>
    <n v="95000"/>
    <n v="0"/>
    <x v="2"/>
    <x v="0"/>
    <s v="USD"/>
    <n v="1426753723"/>
    <n v="1423733323"/>
    <b v="0"/>
    <n v="0"/>
    <b v="0"/>
    <s v="film &amp; video/drama"/>
    <n v="0"/>
    <e v="#DIV/0!"/>
    <x v="0"/>
    <x v="0"/>
    <x v="3"/>
  </r>
  <r>
    <n v="173"/>
    <s v="7 Sins"/>
    <s v="This is a film inspired by Quentin Tarantino, I want to make a film thats entertaining yet gritty. 7 Sins is in pre-production."/>
    <n v="1110"/>
    <n v="0"/>
    <x v="2"/>
    <x v="1"/>
    <s v="GBP"/>
    <n v="1425131108"/>
    <n v="1422539108"/>
    <b v="0"/>
    <n v="0"/>
    <b v="0"/>
    <s v="film &amp; video/drama"/>
    <n v="0"/>
    <e v="#DIV/0!"/>
    <x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0"/>
    <x v="3"/>
  </r>
  <r>
    <n v="177"/>
    <s v="The Good Samaritan"/>
    <s v="I'm making a modern day version of the bible story &quot; The Good Samaritan&quot;"/>
    <n v="450"/>
    <n v="180"/>
    <x v="2"/>
    <x v="0"/>
    <s v="USD"/>
    <n v="1427155726"/>
    <n v="1425690526"/>
    <b v="0"/>
    <n v="7"/>
    <b v="0"/>
    <s v="film &amp; video/drama"/>
    <n v="0.4"/>
    <n v="25.714285714285715"/>
    <x v="0"/>
    <x v="0"/>
    <x v="3"/>
  </r>
  <r>
    <n v="178"/>
    <s v="El viaje de LucÃ­a"/>
    <s v="El viaje de LucÃ­a es un largometraje de ficciÃ³n con temÃ¡tica sobre el cÃ¡ncer infantil."/>
    <n v="500000"/>
    <n v="0"/>
    <x v="2"/>
    <x v="3"/>
    <s v="EUR"/>
    <n v="1448582145"/>
    <n v="1445986545"/>
    <b v="0"/>
    <n v="0"/>
    <b v="0"/>
    <s v="film &amp; video/drama"/>
    <n v="0"/>
    <e v="#DIV/0!"/>
    <x v="0"/>
    <x v="0"/>
    <x v="3"/>
  </r>
  <r>
    <n v="179"/>
    <s v="Sustain: A Film About Survival"/>
    <s v="A feature-length film about how three people survive in a diseased world."/>
    <n v="1000"/>
    <n v="200"/>
    <x v="2"/>
    <x v="0"/>
    <s v="USD"/>
    <n v="1457056555"/>
    <n v="1454464555"/>
    <b v="0"/>
    <n v="2"/>
    <b v="0"/>
    <s v="film &amp; video/drama"/>
    <n v="0.2"/>
    <n v="100"/>
    <x v="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0"/>
    <x v="3"/>
  </r>
  <r>
    <n v="183"/>
    <s v="Three Little Words"/>
    <s v="Don't kill me until I meet my Dad"/>
    <n v="12500"/>
    <n v="4482"/>
    <x v="2"/>
    <x v="1"/>
    <s v="GBP"/>
    <n v="1417033610"/>
    <n v="1414438010"/>
    <b v="0"/>
    <n v="12"/>
    <b v="0"/>
    <s v="film &amp; video/drama"/>
    <n v="0.35855999999999999"/>
    <n v="373.5"/>
    <x v="0"/>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0"/>
    <x v="3"/>
  </r>
  <r>
    <n v="185"/>
    <s v="BLANK Short Movie"/>
    <s v="Love has no boundaries!"/>
    <n v="40000"/>
    <n v="2200"/>
    <x v="2"/>
    <x v="10"/>
    <s v="NOK"/>
    <n v="1471557139"/>
    <n v="1468965139"/>
    <b v="0"/>
    <n v="10"/>
    <b v="0"/>
    <s v="film &amp; video/drama"/>
    <n v="5.5E-2"/>
    <n v="220"/>
    <x v="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0"/>
    <x v="3"/>
  </r>
  <r>
    <n v="190"/>
    <s v="REGIONRAT, the movie"/>
    <s v="Because hope can be a 4 letter word"/>
    <n v="12000"/>
    <n v="50"/>
    <x v="2"/>
    <x v="0"/>
    <s v="USD"/>
    <n v="1466091446"/>
    <n v="1465227446"/>
    <b v="0"/>
    <n v="1"/>
    <b v="0"/>
    <s v="film &amp; video/drama"/>
    <n v="4.1666666666666666E-3"/>
    <n v="50"/>
    <x v="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0"/>
    <x v="3"/>
  </r>
  <r>
    <n v="202"/>
    <s v="Modern Gangsters"/>
    <s v="new web series created by jonney terry"/>
    <n v="6000"/>
    <n v="0"/>
    <x v="2"/>
    <x v="0"/>
    <s v="USD"/>
    <n v="1444337940"/>
    <n v="1441750564"/>
    <b v="0"/>
    <n v="0"/>
    <b v="0"/>
    <s v="film &amp; video/drama"/>
    <n v="0"/>
    <e v="#DIV/0!"/>
    <x v="0"/>
    <x v="0"/>
    <x v="3"/>
  </r>
  <r>
    <n v="203"/>
    <s v="TheM"/>
    <s v="We are aiming to make a Web Series based on Youth Culture and the misrepresentation of socially stereotyped people."/>
    <n v="2500"/>
    <n v="746"/>
    <x v="2"/>
    <x v="1"/>
    <s v="GBP"/>
    <n v="1422562864"/>
    <n v="1417378864"/>
    <b v="0"/>
    <n v="8"/>
    <b v="0"/>
    <s v="film &amp; video/drama"/>
    <n v="0.2984"/>
    <n v="93.25"/>
    <x v="0"/>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0"/>
    <x v="3"/>
  </r>
  <r>
    <n v="206"/>
    <s v="Blood Bond Movie Development"/>
    <s v="A love story featuring adoption,struggle,dysfunction,grace, healing, and restoration."/>
    <n v="12700"/>
    <n v="0"/>
    <x v="2"/>
    <x v="0"/>
    <s v="USD"/>
    <n v="1470441983"/>
    <n v="1468627583"/>
    <b v="0"/>
    <n v="0"/>
    <b v="0"/>
    <s v="film &amp; video/drama"/>
    <n v="0"/>
    <e v="#DIV/0!"/>
    <x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0"/>
    <x v="3"/>
  </r>
  <r>
    <n v="217"/>
    <s v="Bitch"/>
    <s v="A roadmovie by paw"/>
    <n v="100000"/>
    <n v="11943"/>
    <x v="2"/>
    <x v="11"/>
    <s v="SEK"/>
    <n v="1419780149"/>
    <n v="1417101749"/>
    <b v="0"/>
    <n v="38"/>
    <b v="0"/>
    <s v="film &amp; video/drama"/>
    <n v="0.11942999999999999"/>
    <n v="314.28947368421052"/>
    <x v="0"/>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0"/>
    <x v="3"/>
  </r>
  <r>
    <n v="219"/>
    <s v="True Colors"/>
    <s v="An hour-long pilot about a group of suburban LGBT teens coming of age in the early 90's."/>
    <n v="50000"/>
    <n v="8815"/>
    <x v="2"/>
    <x v="0"/>
    <s v="USD"/>
    <n v="1459493940"/>
    <n v="1456732225"/>
    <b v="0"/>
    <n v="76"/>
    <b v="0"/>
    <s v="film &amp; video/drama"/>
    <n v="0.17630000000000001"/>
    <n v="115.98684210526316"/>
    <x v="0"/>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0"/>
    <x v="3"/>
  </r>
  <r>
    <n v="221"/>
    <s v="Archetypes"/>
    <s v="Film about Schizophrenia with Surreal Twists!"/>
    <n v="50000"/>
    <n v="0"/>
    <x v="2"/>
    <x v="0"/>
    <s v="USD"/>
    <n v="1427569564"/>
    <n v="1422389164"/>
    <b v="0"/>
    <n v="0"/>
    <b v="0"/>
    <s v="film &amp; video/drama"/>
    <n v="0"/>
    <e v="#DIV/0!"/>
    <x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0"/>
    <x v="3"/>
  </r>
  <r>
    <n v="226"/>
    <s v="MAGGIE Film"/>
    <s v="A TRUE STORY OF DOMESTIC VILOLENCE THAT SEEKS TO OFFER THE VIEWER OUTLEST OF SUPPORT."/>
    <n v="29000"/>
    <n v="250"/>
    <x v="2"/>
    <x v="1"/>
    <s v="GBP"/>
    <n v="1433064540"/>
    <n v="1428854344"/>
    <b v="0"/>
    <n v="2"/>
    <b v="0"/>
    <s v="film &amp; video/drama"/>
    <n v="8.6206896551724137E-3"/>
    <n v="125"/>
    <x v="0"/>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0"/>
    <x v="3"/>
  </r>
  <r>
    <n v="228"/>
    <s v="Facets of a Geek life"/>
    <s v="I am making a film from one one of my books called facets of a Geek life."/>
    <n v="8000"/>
    <n v="0"/>
    <x v="2"/>
    <x v="1"/>
    <s v="GBP"/>
    <n v="1433176105"/>
    <n v="1427992105"/>
    <b v="0"/>
    <n v="0"/>
    <b v="0"/>
    <s v="film &amp; video/drama"/>
    <n v="0"/>
    <e v="#DIV/0!"/>
    <x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0"/>
    <x v="3"/>
  </r>
  <r>
    <n v="233"/>
    <s v="Area 4 - The Film"/>
    <s v="â€œArea 4â€ revolves around Frank Hammond, a counselor at a high school, who discovers the scandals that took place."/>
    <n v="350000"/>
    <n v="0"/>
    <x v="2"/>
    <x v="0"/>
    <s v="USD"/>
    <n v="1475185972"/>
    <n v="1472593972"/>
    <b v="0"/>
    <n v="0"/>
    <b v="0"/>
    <s v="film &amp; video/drama"/>
    <n v="0"/>
    <e v="#DIV/0!"/>
    <x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0"/>
    <x v="3"/>
  </r>
  <r>
    <n v="237"/>
    <s v="Making The Choice"/>
    <s v="Making The Choice is a christian short film series."/>
    <n v="15000"/>
    <n v="50"/>
    <x v="2"/>
    <x v="0"/>
    <s v="USD"/>
    <n v="1457445069"/>
    <n v="1452261069"/>
    <b v="0"/>
    <n v="1"/>
    <b v="0"/>
    <s v="film &amp; video/drama"/>
    <n v="3.3333333333333335E-3"/>
    <n v="50"/>
    <x v="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0"/>
    <x v="4"/>
  </r>
  <r>
    <n v="262"/>
    <s v="The Last Cosmonaut"/>
    <s v="He can never die. He will live forever. He is the last cosmonaut, and this is his story."/>
    <n v="2500"/>
    <n v="6000"/>
    <x v="0"/>
    <x v="0"/>
    <s v="USD"/>
    <n v="1298699828"/>
    <n v="1294811828"/>
    <b v="1"/>
    <n v="145"/>
    <b v="1"/>
    <s v="film &amp; video/documentary"/>
    <n v="2.4"/>
    <n v="41.379310344827587"/>
    <x v="0"/>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0"/>
    <x v="4"/>
  </r>
  <r>
    <n v="283"/>
    <s v="SOLE SURVIVOR"/>
    <s v="What is the impact of survivorship on the human condition?"/>
    <n v="18000"/>
    <n v="20569.05"/>
    <x v="0"/>
    <x v="0"/>
    <s v="USD"/>
    <n v="1306904340"/>
    <n v="1305219744"/>
    <b v="1"/>
    <n v="202"/>
    <b v="1"/>
    <s v="film &amp; video/documentary"/>
    <n v="1.142725"/>
    <n v="101.8269801980198"/>
    <x v="0"/>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0"/>
    <x v="4"/>
  </r>
  <r>
    <n v="307"/>
    <s v="Grammar Revolution"/>
    <s v="Why is grammar important?"/>
    <n v="22000"/>
    <n v="24490"/>
    <x v="0"/>
    <x v="0"/>
    <s v="USD"/>
    <n v="1360276801"/>
    <n v="1357684801"/>
    <b v="1"/>
    <n v="576"/>
    <b v="1"/>
    <s v="film &amp; video/documentary"/>
    <n v="1.1131818181818183"/>
    <n v="42.517361111111114"/>
    <x v="0"/>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0"/>
    <x v="4"/>
  </r>
  <r>
    <n v="372"/>
    <s v="Wild Equus"/>
    <s v="A short documentary exploring the uses of 'Natural Horsemanship' across Europe"/>
    <n v="300"/>
    <n v="376"/>
    <x v="0"/>
    <x v="1"/>
    <s v="GBP"/>
    <n v="1459872000"/>
    <n v="1456408244"/>
    <b v="0"/>
    <n v="9"/>
    <b v="1"/>
    <s v="film &amp; video/documentary"/>
    <n v="1.2533333333333334"/>
    <n v="41.777777777777779"/>
    <x v="0"/>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0"/>
    <x v="4"/>
  </r>
  <r>
    <n v="405"/>
    <s v="The Healing Effect Movie"/>
    <s v="Come, join our movie movement.  A new documentary about the healing power of food."/>
    <n v="2820"/>
    <n v="3036"/>
    <x v="0"/>
    <x v="0"/>
    <s v="USD"/>
    <n v="1394071339"/>
    <n v="1391479339"/>
    <b v="0"/>
    <n v="55"/>
    <b v="1"/>
    <s v="film &amp; video/documentary"/>
    <n v="1.0765957446808512"/>
    <n v="55.2"/>
    <x v="0"/>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0"/>
    <x v="5"/>
  </r>
  <r>
    <n v="428"/>
    <s v="Little Clay Bible - Zacchaeus"/>
    <s v="Fresh, fun, entertaining Bible stories on YouTube, stop-motion style."/>
    <n v="12000"/>
    <n v="676"/>
    <x v="2"/>
    <x v="0"/>
    <s v="USD"/>
    <n v="1402956000"/>
    <n v="1400523845"/>
    <b v="0"/>
    <n v="13"/>
    <b v="0"/>
    <s v="film &amp; video/animation"/>
    <n v="5.6333333333333332E-2"/>
    <n v="52"/>
    <x v="0"/>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0"/>
    <x v="5"/>
  </r>
  <r>
    <n v="436"/>
    <s v="Blinky"/>
    <s v="Blinky is the story of a naÃ¯ve simpleton who suddenly finds himself struggling to adapt to changes within his environment."/>
    <n v="1000"/>
    <n v="0"/>
    <x v="2"/>
    <x v="0"/>
    <s v="USD"/>
    <n v="1375260113"/>
    <n v="1372668113"/>
    <b v="0"/>
    <n v="0"/>
    <b v="0"/>
    <s v="film &amp; video/animation"/>
    <n v="0"/>
    <e v="#DIV/0!"/>
    <x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0"/>
    <x v="5"/>
  </r>
  <r>
    <n v="440"/>
    <s v="Consumed"/>
    <s v="A stop-motion animation made by a one girl team, with a camera, creativity, and a lot of determination."/>
    <n v="5000"/>
    <n v="5"/>
    <x v="2"/>
    <x v="0"/>
    <s v="USD"/>
    <n v="1458859153"/>
    <n v="1456270753"/>
    <b v="0"/>
    <n v="1"/>
    <b v="0"/>
    <s v="film &amp; video/animation"/>
    <n v="1E-3"/>
    <n v="5"/>
    <x v="0"/>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0"/>
    <x v="5"/>
  </r>
  <r>
    <n v="442"/>
    <s v="The Paranormal Idiot"/>
    <s v="Doomsday is here"/>
    <n v="17000"/>
    <n v="6691"/>
    <x v="2"/>
    <x v="0"/>
    <s v="USD"/>
    <n v="1424380783"/>
    <n v="1421788783"/>
    <b v="0"/>
    <n v="17"/>
    <b v="0"/>
    <s v="film &amp; video/animation"/>
    <n v="0.39358823529411763"/>
    <n v="393.58823529411762"/>
    <x v="0"/>
    <x v="0"/>
    <x v="5"/>
  </r>
  <r>
    <n v="443"/>
    <s v="Bad Teddy Studios"/>
    <s v="We love cartoons!! We want to make more but it costs money to so. Be apart of your daily dose of WTF!?! Pledge now!!"/>
    <n v="10000"/>
    <n v="10"/>
    <x v="2"/>
    <x v="5"/>
    <s v="CAD"/>
    <n v="1391991701"/>
    <n v="1389399701"/>
    <b v="0"/>
    <n v="2"/>
    <b v="0"/>
    <s v="film &amp; video/animation"/>
    <n v="1E-3"/>
    <n v="5"/>
    <x v="0"/>
    <x v="0"/>
    <x v="5"/>
  </r>
  <r>
    <n v="444"/>
    <s v="Discovering the Other Woman"/>
    <s v="An upcoming animated web sitcom series centered around dealing with life, love, and relationships."/>
    <n v="1000"/>
    <n v="50"/>
    <x v="2"/>
    <x v="0"/>
    <s v="USD"/>
    <n v="1329342361"/>
    <n v="1324158361"/>
    <b v="0"/>
    <n v="1"/>
    <b v="0"/>
    <s v="film &amp; video/animation"/>
    <n v="0.05"/>
    <n v="50"/>
    <x v="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0"/>
    <x v="5"/>
  </r>
  <r>
    <n v="452"/>
    <s v="Lost in the Shadows"/>
    <s v="A man must find his way out of the depths of the shadows by using the aid of a little girl."/>
    <n v="750"/>
    <n v="480"/>
    <x v="2"/>
    <x v="0"/>
    <s v="USD"/>
    <n v="1431536015"/>
    <n v="1428944015"/>
    <b v="0"/>
    <n v="12"/>
    <b v="0"/>
    <s v="film &amp; video/animation"/>
    <n v="0.64"/>
    <n v="40"/>
    <x v="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0"/>
    <x v="5"/>
  </r>
  <r>
    <n v="460"/>
    <s v="Darwin's Kiss"/>
    <s v="An animated web series about biological evolution gone haywire."/>
    <n v="8500"/>
    <n v="25"/>
    <x v="2"/>
    <x v="0"/>
    <s v="USD"/>
    <n v="1401595200"/>
    <n v="1398862875"/>
    <b v="0"/>
    <n v="2"/>
    <b v="0"/>
    <s v="film &amp; video/animation"/>
    <n v="2.9411764705882353E-3"/>
    <n v="12.5"/>
    <x v="0"/>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0"/>
    <x v="5"/>
  </r>
  <r>
    <n v="465"/>
    <s v="&quot;Amp&quot; A Story About a Robot"/>
    <s v="&quot;Amp&quot; is a short film about a robot with needs."/>
    <n v="512"/>
    <n v="138"/>
    <x v="2"/>
    <x v="0"/>
    <s v="USD"/>
    <n v="1403837574"/>
    <n v="1402455174"/>
    <b v="0"/>
    <n v="8"/>
    <b v="0"/>
    <s v="film &amp; video/animation"/>
    <n v="0.26953125"/>
    <n v="17.25"/>
    <x v="0"/>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0"/>
    <x v="5"/>
  </r>
  <r>
    <n v="469"/>
    <s v="Dreamland PERSONALISED Animated Shorts Film"/>
    <s v="Create a personalised animation film using your child's name and photo."/>
    <n v="6000"/>
    <n v="0"/>
    <x v="2"/>
    <x v="1"/>
    <s v="GBP"/>
    <n v="1409960724"/>
    <n v="1404776724"/>
    <b v="0"/>
    <n v="0"/>
    <b v="0"/>
    <s v="film &amp; video/animation"/>
    <n v="0"/>
    <e v="#DIV/0!"/>
    <x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0"/>
    <x v="5"/>
  </r>
  <r>
    <n v="476"/>
    <s v="Sight Word Music Videos"/>
    <s v="Animated Music Videos that teach kids how to read."/>
    <n v="220000"/>
    <n v="4906.59"/>
    <x v="2"/>
    <x v="0"/>
    <s v="USD"/>
    <n v="1401767940"/>
    <n v="1398727441"/>
    <b v="0"/>
    <n v="124"/>
    <b v="0"/>
    <s v="film &amp; video/animation"/>
    <n v="2.2302681818181819E-2"/>
    <n v="39.569274193548388"/>
    <x v="0"/>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0"/>
    <x v="5"/>
  </r>
  <r>
    <n v="490"/>
    <s v="PROJECT IS CANCELLED"/>
    <s v="Cancelled"/>
    <n v="1000"/>
    <n v="0"/>
    <x v="2"/>
    <x v="0"/>
    <s v="USD"/>
    <n v="1345677285"/>
    <n v="1343085285"/>
    <b v="0"/>
    <n v="0"/>
    <b v="0"/>
    <s v="film &amp; video/animation"/>
    <n v="0"/>
    <e v="#DIV/0!"/>
    <x 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0"/>
    <x v="5"/>
  </r>
  <r>
    <n v="497"/>
    <s v="Galaxy Probe Kids"/>
    <s v="live-action/animated series pilot."/>
    <n v="4480"/>
    <n v="30"/>
    <x v="2"/>
    <x v="0"/>
    <s v="USD"/>
    <n v="1419483600"/>
    <n v="1414889665"/>
    <b v="0"/>
    <n v="3"/>
    <b v="0"/>
    <s v="film &amp; video/animation"/>
    <n v="6.6964285714285711E-3"/>
    <n v="10"/>
    <x v="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0"/>
    <x v="5"/>
  </r>
  <r>
    <n v="516"/>
    <s v="Shipmates"/>
    <s v="A big brother style comedy animation series starring famous seafarers"/>
    <n v="5000"/>
    <n v="0"/>
    <x v="2"/>
    <x v="1"/>
    <s v="GBP"/>
    <n v="1432752080"/>
    <n v="1427568080"/>
    <b v="0"/>
    <n v="0"/>
    <b v="0"/>
    <s v="film &amp; video/animation"/>
    <n v="0"/>
    <e v="#DIV/0!"/>
    <x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1"/>
    <x v="6"/>
  </r>
  <r>
    <n v="522"/>
    <s v="COMPASS PLAYERS"/>
    <s v="*** TO MAKE DONATIONS IN THE FUTURE                                   GO TO OUR WEBSITE: www.compassplayers.com ***"/>
    <n v="3000"/>
    <n v="3440"/>
    <x v="0"/>
    <x v="0"/>
    <s v="USD"/>
    <n v="1458518325"/>
    <n v="1456793925"/>
    <b v="0"/>
    <n v="31"/>
    <b v="1"/>
    <s v="theater/plays"/>
    <n v="1.1466666666666667"/>
    <n v="110.96774193548387"/>
    <x v="1"/>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1"/>
    <x v="6"/>
  </r>
  <r>
    <n v="528"/>
    <s v="Devastated No Matter What"/>
    <s v="A Festival Backed Production of a Full-Length Play."/>
    <n v="1150"/>
    <n v="1330"/>
    <x v="0"/>
    <x v="0"/>
    <s v="USD"/>
    <n v="1434921600"/>
    <n v="1433109907"/>
    <b v="0"/>
    <n v="30"/>
    <b v="1"/>
    <s v="theater/plays"/>
    <n v="1.1565217391304348"/>
    <n v="44.333333333333336"/>
    <x v="1"/>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2"/>
    <x v="7"/>
  </r>
  <r>
    <n v="541"/>
    <s v="Deviations"/>
    <s v="A website dedicated to local Kink Communities; to find others with matching interests and bring them together."/>
    <n v="4500"/>
    <n v="25"/>
    <x v="2"/>
    <x v="0"/>
    <s v="USD"/>
    <n v="1446080834"/>
    <n v="1443488834"/>
    <b v="0"/>
    <n v="1"/>
    <b v="0"/>
    <s v="technology/web"/>
    <n v="5.5555555555555558E-3"/>
    <n v="25"/>
    <x v="2"/>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2"/>
    <x v="7"/>
  </r>
  <r>
    <n v="552"/>
    <s v="Spinnable Social Media"/>
    <s v="Axoral is a 3d interactive social media interface, with the potential to be so much more, but we need your help!"/>
    <n v="45000"/>
    <n v="0"/>
    <x v="2"/>
    <x v="5"/>
    <s v="CAD"/>
    <n v="1452350896"/>
    <n v="1447166896"/>
    <b v="0"/>
    <n v="0"/>
    <b v="0"/>
    <s v="technology/web"/>
    <n v="0"/>
    <e v="#DIV/0!"/>
    <x v="2"/>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2"/>
    <x v="7"/>
  </r>
  <r>
    <n v="556"/>
    <s v="Braille Academy"/>
    <s v="An educational platform for learning Unified English Braille Code"/>
    <n v="8000"/>
    <n v="200"/>
    <x v="2"/>
    <x v="0"/>
    <s v="USD"/>
    <n v="1452112717"/>
    <n v="1449520717"/>
    <b v="0"/>
    <n v="1"/>
    <b v="0"/>
    <s v="technology/web"/>
    <n v="2.5000000000000001E-2"/>
    <n v="200"/>
    <x v="2"/>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2"/>
    <x v="7"/>
  </r>
  <r>
    <n v="569"/>
    <s v="Mioti"/>
    <s v="Mioti is an indie game marketplace that doubles as a community for developers to join networks and discuss projects."/>
    <n v="2500"/>
    <n v="20"/>
    <x v="2"/>
    <x v="5"/>
    <s v="CAD"/>
    <n v="1451679612"/>
    <n v="1449087612"/>
    <b v="0"/>
    <n v="1"/>
    <b v="0"/>
    <s v="technology/web"/>
    <n v="8.0000000000000002E-3"/>
    <n v="20"/>
    <x v="2"/>
    <x v="2"/>
    <x v="7"/>
  </r>
  <r>
    <n v="570"/>
    <s v="Relaunching in May"/>
    <s v="Humans have AM/FM/Satellite radio, kids have radio Disney, pets have DogCatRadio."/>
    <n v="85000"/>
    <n v="142"/>
    <x v="2"/>
    <x v="0"/>
    <s v="USD"/>
    <n v="1455822569"/>
    <n v="1453230569"/>
    <b v="0"/>
    <n v="1"/>
    <b v="0"/>
    <s v="technology/web"/>
    <n v="1.6705882352941177E-3"/>
    <n v="142"/>
    <x v="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2"/>
    <x v="7"/>
  </r>
  <r>
    <n v="578"/>
    <s v="weBuy Crowdsourced Shopping"/>
    <s v="weBuy trade built on technology and Crowd Sourced Power"/>
    <n v="125000"/>
    <n v="14"/>
    <x v="2"/>
    <x v="1"/>
    <s v="GBP"/>
    <n v="1441633993"/>
    <n v="1439560393"/>
    <b v="0"/>
    <n v="7"/>
    <b v="0"/>
    <s v="technology/web"/>
    <n v="1.12E-4"/>
    <n v="2"/>
    <x v="2"/>
    <x v="2"/>
    <x v="7"/>
  </r>
  <r>
    <n v="579"/>
    <s v="Course: Learn Cryptography"/>
    <s v="Learn classic and public key cryptography with a full proof-of-concept system in JavaScript."/>
    <n v="12000"/>
    <n v="175"/>
    <x v="2"/>
    <x v="0"/>
    <s v="USD"/>
    <n v="1419539223"/>
    <n v="1416947223"/>
    <b v="0"/>
    <n v="5"/>
    <b v="0"/>
    <s v="technology/web"/>
    <n v="1.4583333333333334E-2"/>
    <n v="35"/>
    <x v="2"/>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2"/>
    <x v="7"/>
  </r>
  <r>
    <n v="583"/>
    <s v="HackersArchive.com"/>
    <s v="HackersArchive.com will help rid the web of viruses and scams found everywhere else you look!"/>
    <n v="9000"/>
    <n v="1"/>
    <x v="2"/>
    <x v="0"/>
    <s v="USD"/>
    <n v="1426800687"/>
    <n v="1424212287"/>
    <b v="0"/>
    <n v="1"/>
    <b v="0"/>
    <s v="technology/web"/>
    <n v="1.1111111111111112E-4"/>
    <n v="1"/>
    <x v="2"/>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2"/>
    <x v="7"/>
  </r>
  <r>
    <n v="585"/>
    <s v="Link Card"/>
    <s v="SAVE UP TO 40% WHEN YOU SPEND!_x000a__x000a_PRE-ORDER YOUR LINK CARD TODAY"/>
    <n v="9000"/>
    <n v="0"/>
    <x v="2"/>
    <x v="1"/>
    <s v="GBP"/>
    <n v="1448928000"/>
    <n v="1444123377"/>
    <b v="0"/>
    <n v="0"/>
    <b v="0"/>
    <s v="technology/web"/>
    <n v="0"/>
    <e v="#DIV/0!"/>
    <x v="2"/>
    <x v="2"/>
    <x v="7"/>
  </r>
  <r>
    <n v="586"/>
    <s v="Employ College 2K"/>
    <s v="Employ College is a movement for companies to hire college graduates from their respected institutions."/>
    <n v="10000"/>
    <n v="56"/>
    <x v="2"/>
    <x v="0"/>
    <s v="USD"/>
    <n v="1424032207"/>
    <n v="1421440207"/>
    <b v="0"/>
    <n v="4"/>
    <b v="0"/>
    <s v="technology/web"/>
    <n v="5.5999999999999999E-3"/>
    <n v="14"/>
    <x v="2"/>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2"/>
    <x v="7"/>
  </r>
  <r>
    <n v="589"/>
    <s v="Get Neighborly"/>
    <s v="Services closer than you think..."/>
    <n v="7500"/>
    <n v="1"/>
    <x v="2"/>
    <x v="0"/>
    <s v="USD"/>
    <n v="1436366699"/>
    <n v="1435070699"/>
    <b v="0"/>
    <n v="1"/>
    <b v="0"/>
    <s v="technology/web"/>
    <n v="1.3333333333333334E-4"/>
    <n v="1"/>
    <x v="2"/>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2"/>
    <x v="7"/>
  </r>
  <r>
    <n v="594"/>
    <s v="Unleashed Fitness"/>
    <s v="Creating a fitness site that will change the fitness game forever!"/>
    <n v="25000"/>
    <n v="26"/>
    <x v="2"/>
    <x v="0"/>
    <s v="USD"/>
    <n v="1460832206"/>
    <n v="1458240206"/>
    <b v="0"/>
    <n v="2"/>
    <b v="0"/>
    <s v="technology/web"/>
    <n v="1.0399999999999999E-3"/>
    <n v="13"/>
    <x v="2"/>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2"/>
    <x v="7"/>
  </r>
  <r>
    <n v="596"/>
    <s v="DigitaliBook free library"/>
    <s v="We present digitaibook,com site which can become a free electronic library with your help,"/>
    <n v="20000"/>
    <n v="6"/>
    <x v="2"/>
    <x v="0"/>
    <s v="USD"/>
    <n v="1478122292"/>
    <n v="1475530292"/>
    <b v="0"/>
    <n v="2"/>
    <b v="0"/>
    <s v="technology/web"/>
    <n v="2.9999999999999997E-4"/>
    <n v="3"/>
    <x v="2"/>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2"/>
    <x v="7"/>
  </r>
  <r>
    <n v="598"/>
    <s v="Goals not creeds"/>
    <s v="This is a project to create a crowd-funding site for Urantia Book readers worldwide."/>
    <n v="2500"/>
    <n v="850"/>
    <x v="2"/>
    <x v="0"/>
    <s v="USD"/>
    <n v="1417737781"/>
    <n v="1415145781"/>
    <b v="0"/>
    <n v="7"/>
    <b v="0"/>
    <s v="technology/web"/>
    <n v="0.34"/>
    <n v="121.42857142857143"/>
    <x v="2"/>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2"/>
    <x v="7"/>
  </r>
  <r>
    <n v="600"/>
    <s v="Anaheim California here we come but we need your help."/>
    <s v="Science Technology Engineering and Math + youth = a brighter tomorrow."/>
    <n v="5000"/>
    <n v="100"/>
    <x v="1"/>
    <x v="0"/>
    <s v="USD"/>
    <n v="1431198562"/>
    <n v="1426014562"/>
    <b v="0"/>
    <n v="1"/>
    <b v="0"/>
    <s v="technology/web"/>
    <n v="0.02"/>
    <n v="100"/>
    <x v="2"/>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2"/>
    <x v="7"/>
  </r>
  <r>
    <n v="605"/>
    <s v="Teach Your Parents iPad (Canceled)"/>
    <s v="An iPad support care package for your parents / seniors."/>
    <n v="5000"/>
    <n v="131"/>
    <x v="1"/>
    <x v="0"/>
    <s v="USD"/>
    <n v="1440318908"/>
    <n v="1436430908"/>
    <b v="0"/>
    <n v="8"/>
    <b v="0"/>
    <s v="technology/web"/>
    <n v="2.6200000000000001E-2"/>
    <n v="16.375"/>
    <x v="2"/>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2"/>
    <x v="7"/>
  </r>
  <r>
    <n v="610"/>
    <s v="UniteChrist (Canceled)"/>
    <s v="We are creating a Christian social network to empower, educate, and connect Christians all over the world."/>
    <n v="13803"/>
    <n v="0"/>
    <x v="1"/>
    <x v="0"/>
    <s v="USD"/>
    <n v="1429732586"/>
    <n v="1427140586"/>
    <b v="0"/>
    <n v="0"/>
    <b v="0"/>
    <s v="technology/web"/>
    <n v="0"/>
    <e v="#DIV/0!"/>
    <x v="2"/>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2"/>
    <x v="7"/>
  </r>
  <r>
    <n v="612"/>
    <s v="Web Streaming 2.0 (Canceled)"/>
    <s v="A Fast and Reliable new Web platform to stream videos from Internet"/>
    <n v="10000"/>
    <n v="0"/>
    <x v="1"/>
    <x v="13"/>
    <s v="EUR"/>
    <n v="1472777146"/>
    <n v="1470185146"/>
    <b v="0"/>
    <n v="0"/>
    <b v="0"/>
    <s v="technology/web"/>
    <n v="0"/>
    <e v="#DIV/0!"/>
    <x v="2"/>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2"/>
    <x v="7"/>
  </r>
  <r>
    <n v="619"/>
    <s v="Big Data (Canceled)"/>
    <s v="Big Data Sets for researchers interested in improving the quality of life."/>
    <n v="2500000"/>
    <n v="1"/>
    <x v="1"/>
    <x v="0"/>
    <s v="USD"/>
    <n v="1416933390"/>
    <n v="1411745790"/>
    <b v="0"/>
    <n v="1"/>
    <b v="0"/>
    <s v="technology/web"/>
    <n v="3.9999999999999998E-7"/>
    <n v="1"/>
    <x v="2"/>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2"/>
    <x v="7"/>
  </r>
  <r>
    <n v="624"/>
    <s v="NeedSomeLoven.com (Canceled)"/>
    <s v="I am designing a fun, high tech dating website, with over 25 cool features. It is innovate as well as user friendly."/>
    <n v="5000"/>
    <n v="0"/>
    <x v="1"/>
    <x v="0"/>
    <s v="USD"/>
    <n v="1431647041"/>
    <n v="1429055041"/>
    <b v="0"/>
    <n v="0"/>
    <b v="0"/>
    <s v="technology/web"/>
    <n v="0"/>
    <e v="#DIV/0!"/>
    <x v="2"/>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2"/>
    <x v="7"/>
  </r>
  <r>
    <n v="632"/>
    <s v="UniWherse.com - Bring students future (Canceled)"/>
    <s v="Our goal is to create a system, students can find universities that best match their interests."/>
    <n v="20000"/>
    <n v="0"/>
    <x v="1"/>
    <x v="9"/>
    <s v="EUR"/>
    <n v="1448470165"/>
    <n v="1445874565"/>
    <b v="0"/>
    <n v="0"/>
    <b v="0"/>
    <s v="technology/web"/>
    <n v="0"/>
    <e v="#DIV/0!"/>
    <x v="2"/>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2"/>
    <x v="7"/>
  </r>
  <r>
    <n v="634"/>
    <s v="pitchtograndma (Canceled)"/>
    <s v="We help companies to explain what they do in simple, grandma-would-understand terms."/>
    <n v="5000"/>
    <n v="1"/>
    <x v="1"/>
    <x v="0"/>
    <s v="USD"/>
    <n v="1424989029"/>
    <n v="1422397029"/>
    <b v="0"/>
    <n v="1"/>
    <b v="0"/>
    <s v="technology/web"/>
    <n v="2.0000000000000001E-4"/>
    <n v="1"/>
    <x v="2"/>
    <x v="2"/>
    <x v="7"/>
  </r>
  <r>
    <n v="635"/>
    <s v="Pleero, A Technology Team Building Website (Canceled)"/>
    <s v="Network used for building technology development teams."/>
    <n v="25000"/>
    <n v="2"/>
    <x v="1"/>
    <x v="0"/>
    <s v="USD"/>
    <n v="1428804762"/>
    <n v="1426212762"/>
    <b v="0"/>
    <n v="1"/>
    <b v="0"/>
    <s v="technology/web"/>
    <n v="8.0000000000000007E-5"/>
    <n v="2"/>
    <x v="2"/>
    <x v="2"/>
    <x v="7"/>
  </r>
  <r>
    <n v="636"/>
    <s v="Keto Advice (Canceled)"/>
    <s v="With no central location for keto knowledge, keto advice will be a community run knowledge base."/>
    <n v="2000"/>
    <n v="4"/>
    <x v="1"/>
    <x v="1"/>
    <s v="GBP"/>
    <n v="1433587620"/>
    <n v="1430996150"/>
    <b v="0"/>
    <n v="1"/>
    <b v="0"/>
    <s v="technology/web"/>
    <n v="2E-3"/>
    <n v="4"/>
    <x v="2"/>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2"/>
    <x v="7"/>
  </r>
  <r>
    <n v="638"/>
    <s v="W (Canceled)"/>
    <s v="O0"/>
    <n v="200000"/>
    <n v="18"/>
    <x v="1"/>
    <x v="12"/>
    <s v="EUR"/>
    <n v="1490447662"/>
    <n v="1485267262"/>
    <b v="0"/>
    <n v="6"/>
    <b v="0"/>
    <s v="technology/web"/>
    <n v="9.0000000000000006E-5"/>
    <n v="3"/>
    <x v="2"/>
    <x v="2"/>
    <x v="7"/>
  </r>
  <r>
    <n v="639"/>
    <s v="Kids Educational Social Media Site (Canceled)"/>
    <s v="Development of a Safe and Educational Social Media site for kids."/>
    <n v="1000000"/>
    <n v="1"/>
    <x v="1"/>
    <x v="0"/>
    <s v="USD"/>
    <n v="1413208795"/>
    <n v="1408024795"/>
    <b v="0"/>
    <n v="1"/>
    <b v="0"/>
    <s v="technology/web"/>
    <n v="9.9999999999999995E-7"/>
    <n v="1"/>
    <x v="2"/>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2"/>
    <x v="8"/>
  </r>
  <r>
    <n v="645"/>
    <s v="Carbon Fiber Collar Stays"/>
    <s v="Ever wanted to own something made out of carbon fiber? Now you can!"/>
    <n v="2000"/>
    <n v="5574"/>
    <x v="0"/>
    <x v="0"/>
    <s v="USD"/>
    <n v="1470962274"/>
    <n v="1468370274"/>
    <b v="0"/>
    <n v="237"/>
    <b v="1"/>
    <s v="technology/wearables"/>
    <n v="2.7869999999999999"/>
    <n v="23.518987341772153"/>
    <x v="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2"/>
    <x v="8"/>
  </r>
  <r>
    <n v="648"/>
    <s v="Audio Jacket"/>
    <s v="Get ready for the next product that you canâ€™t live without"/>
    <n v="35000"/>
    <n v="44388"/>
    <x v="0"/>
    <x v="0"/>
    <s v="USD"/>
    <n v="1413304708"/>
    <n v="1410280708"/>
    <b v="0"/>
    <n v="27"/>
    <b v="1"/>
    <s v="technology/wearables"/>
    <n v="1.2682285714285715"/>
    <n v="1644"/>
    <x v="2"/>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2"/>
    <x v="8"/>
  </r>
  <r>
    <n v="659"/>
    <s v="Lulu Watch Designs - Apple Watch"/>
    <s v="Sync up your lifestyle"/>
    <n v="3000"/>
    <n v="3017"/>
    <x v="0"/>
    <x v="0"/>
    <s v="USD"/>
    <n v="1440339295"/>
    <n v="1437747295"/>
    <b v="0"/>
    <n v="21"/>
    <b v="1"/>
    <s v="technology/wearables"/>
    <n v="1.0056666666666667"/>
    <n v="143.66666666666666"/>
    <x v="2"/>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2"/>
    <x v="8"/>
  </r>
  <r>
    <n v="684"/>
    <s v="Arcus Motion Analyzer | The Versatile Smart Ring"/>
    <s v="Arcus gives your fingers super powers."/>
    <n v="320000"/>
    <n v="23948"/>
    <x v="2"/>
    <x v="0"/>
    <s v="USD"/>
    <n v="1406257200"/>
    <n v="1403176891"/>
    <b v="0"/>
    <n v="135"/>
    <b v="0"/>
    <s v="technology/wearables"/>
    <n v="7.4837500000000001E-2"/>
    <n v="177.39259259259259"/>
    <x v="2"/>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2"/>
    <x v="8"/>
  </r>
  <r>
    <n v="690"/>
    <s v="BLOXSHIELD"/>
    <s v="A radiation shield for your fitness tracker, smartwatch or other wearable smart device"/>
    <n v="20000"/>
    <n v="2468"/>
    <x v="2"/>
    <x v="0"/>
    <s v="USD"/>
    <n v="1473400800"/>
    <n v="1469718841"/>
    <b v="0"/>
    <n v="34"/>
    <b v="0"/>
    <s v="technology/wearables"/>
    <n v="0.1234"/>
    <n v="72.588235294117652"/>
    <x v="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2"/>
    <x v="8"/>
  </r>
  <r>
    <n v="696"/>
    <s v="trustee"/>
    <s v="Show your fidelity by wearing the Trustee rings! Show where you are (at)!"/>
    <n v="175000"/>
    <n v="1"/>
    <x v="2"/>
    <x v="9"/>
    <s v="EUR"/>
    <n v="1406326502"/>
    <n v="1403734502"/>
    <b v="0"/>
    <n v="1"/>
    <b v="0"/>
    <s v="technology/wearables"/>
    <n v="5.7142857142857145E-6"/>
    <n v="1"/>
    <x v="2"/>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2"/>
    <x v="8"/>
  </r>
  <r>
    <n v="705"/>
    <s v="SomnoScope"/>
    <s v="The closest thing ever to the Holy Grail of wearables technology"/>
    <n v="100000"/>
    <n v="977"/>
    <x v="2"/>
    <x v="9"/>
    <s v="EUR"/>
    <n v="1484999278"/>
    <n v="1482407278"/>
    <b v="0"/>
    <n v="5"/>
    <b v="0"/>
    <s v="technology/wearables"/>
    <n v="9.7699999999999992E-3"/>
    <n v="195.4"/>
    <x v="2"/>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2"/>
    <x v="8"/>
  </r>
  <r>
    <n v="709"/>
    <s v="lumiglove"/>
    <s v="A &quot;handheld&quot; light, which eases the way you illuminate objects and/or paths."/>
    <n v="15000"/>
    <n v="61"/>
    <x v="2"/>
    <x v="0"/>
    <s v="USD"/>
    <n v="1417741159"/>
    <n v="1415149159"/>
    <b v="0"/>
    <n v="2"/>
    <b v="0"/>
    <s v="technology/wearables"/>
    <n v="4.0666666666666663E-3"/>
    <n v="30.5"/>
    <x v="2"/>
    <x v="2"/>
    <x v="8"/>
  </r>
  <r>
    <n v="710"/>
    <s v="Hate York Shirt 2.0"/>
    <s v="Shirts, so technologically advanced, they connect mentally to their audience upon sight."/>
    <n v="1200"/>
    <n v="0"/>
    <x v="2"/>
    <x v="5"/>
    <s v="CAD"/>
    <n v="1408495440"/>
    <n v="1405640302"/>
    <b v="0"/>
    <n v="0"/>
    <b v="0"/>
    <s v="technology/wearables"/>
    <n v="0"/>
    <e v="#DIV/0!"/>
    <x v="2"/>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2"/>
    <x v="8"/>
  </r>
  <r>
    <n v="717"/>
    <s v="cool air belt"/>
    <s v="Cool air flowing under clothing keeps you cool."/>
    <n v="100000"/>
    <n v="305"/>
    <x v="2"/>
    <x v="0"/>
    <s v="USD"/>
    <n v="1409949002"/>
    <n v="1407357002"/>
    <b v="0"/>
    <n v="4"/>
    <b v="0"/>
    <s v="technology/wearables"/>
    <n v="3.0500000000000002E-3"/>
    <n v="76.25"/>
    <x v="2"/>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3"/>
    <x v="9"/>
  </r>
  <r>
    <n v="730"/>
    <s v="Encyclopedia of Surfing"/>
    <s v="A Massive but Cheerful Online Digital Archive of Surfing"/>
    <n v="20000"/>
    <n v="26438"/>
    <x v="0"/>
    <x v="0"/>
    <s v="USD"/>
    <n v="1323280391"/>
    <n v="1320688391"/>
    <b v="0"/>
    <n v="265"/>
    <b v="1"/>
    <s v="publishing/nonfiction"/>
    <n v="1.3219000000000001"/>
    <n v="99.766037735849054"/>
    <x v="3"/>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3"/>
    <x v="9"/>
  </r>
  <r>
    <n v="741"/>
    <s v="reVILNA: the vilna ghetto project"/>
    <s v="A revolutionary digital mapping project of the Vilna Ghetto"/>
    <n v="13000"/>
    <n v="13293.8"/>
    <x v="0"/>
    <x v="0"/>
    <s v="USD"/>
    <n v="1370964806"/>
    <n v="1367940806"/>
    <b v="0"/>
    <n v="94"/>
    <b v="1"/>
    <s v="publishing/nonfiction"/>
    <n v="1.0226"/>
    <n v="141.42340425531913"/>
    <x v="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3"/>
    <x v="9"/>
  </r>
  <r>
    <n v="746"/>
    <s v="Attention: People With Body Parts"/>
    <s v="This is a book of letters. Letters to our body parts."/>
    <n v="2987"/>
    <n v="3318"/>
    <x v="0"/>
    <x v="0"/>
    <s v="USD"/>
    <n v="1348372740"/>
    <n v="1346806909"/>
    <b v="0"/>
    <n v="97"/>
    <b v="1"/>
    <s v="publishing/nonfiction"/>
    <n v="1.1108135252761968"/>
    <n v="34.206185567010309"/>
    <x v="3"/>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3"/>
    <x v="9"/>
  </r>
  <r>
    <n v="758"/>
    <s v="Publish Waiting On Humanity"/>
    <s v="I am publishing my book, Waiting on Humanity and need some finishing funds to do so."/>
    <n v="2500"/>
    <n v="2550"/>
    <x v="0"/>
    <x v="0"/>
    <s v="USD"/>
    <n v="1286568268"/>
    <n v="1283976268"/>
    <b v="0"/>
    <n v="19"/>
    <b v="1"/>
    <s v="publishing/nonfiction"/>
    <n v="1.02"/>
    <n v="134.21052631578948"/>
    <x v="3"/>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3"/>
    <x v="10"/>
  </r>
  <r>
    <n v="764"/>
    <s v="[JOE]KES"/>
    <s v="[JOE]KES is a book full of over 200 original, sometimes funny, pun-ish Joekes. If you hate the book, use it as a coster!"/>
    <n v="5000"/>
    <n v="0"/>
    <x v="2"/>
    <x v="0"/>
    <s v="USD"/>
    <n v="1441858161"/>
    <n v="1439266161"/>
    <b v="0"/>
    <n v="0"/>
    <b v="0"/>
    <s v="publishing/fiction"/>
    <n v="0"/>
    <e v="#DIV/0!"/>
    <x v="3"/>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4"/>
    <x v="11"/>
  </r>
  <r>
    <n v="792"/>
    <s v="&quot;Believable Lies&quot; - The Album"/>
    <s v="Rock n' Roll about the intersection of lies and belief: the Believable Lie."/>
    <n v="2500"/>
    <n v="2511.11"/>
    <x v="0"/>
    <x v="0"/>
    <s v="USD"/>
    <n v="1383861483"/>
    <n v="1381265883"/>
    <b v="0"/>
    <n v="60"/>
    <b v="1"/>
    <s v="music/rock"/>
    <n v="1.0044440000000001"/>
    <n v="41.851833333333339"/>
    <x v="4"/>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4"/>
    <x v="11"/>
  </r>
  <r>
    <n v="800"/>
    <s v="LF4 WildFire"/>
    <s v="Scotland's premier classic rock and metal festival, 3 days, 3-4 stages, family friendly,  for people of all ages"/>
    <n v="1500"/>
    <n v="2282"/>
    <x v="0"/>
    <x v="1"/>
    <s v="GBP"/>
    <n v="1410431054"/>
    <n v="1407839054"/>
    <b v="0"/>
    <n v="56"/>
    <b v="1"/>
    <s v="music/rock"/>
    <n v="1.5213333333333334"/>
    <n v="40.75"/>
    <x v="4"/>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4"/>
    <x v="11"/>
  </r>
  <r>
    <n v="806"/>
    <s v="Golden Animals NEW Album!"/>
    <s v="Help Golden Animals finish their NEW Album!"/>
    <n v="8000"/>
    <n v="8355"/>
    <x v="0"/>
    <x v="0"/>
    <s v="USD"/>
    <n v="1315413339"/>
    <n v="1312821339"/>
    <b v="0"/>
    <n v="71"/>
    <b v="1"/>
    <s v="music/rock"/>
    <n v="1.0443750000000001"/>
    <n v="117.67605633802818"/>
    <x v="4"/>
    <x v="4"/>
    <x v="11"/>
  </r>
  <r>
    <n v="807"/>
    <s v="Sic Vita - New EP Release - 2017"/>
    <s v="Join the Sic Vita family and lend a hand as we create a new album!"/>
    <n v="4000"/>
    <n v="4205"/>
    <x v="0"/>
    <x v="0"/>
    <s v="USD"/>
    <n v="1488333600"/>
    <n v="1485270311"/>
    <b v="0"/>
    <n v="57"/>
    <b v="1"/>
    <s v="music/rock"/>
    <n v="1.05125"/>
    <n v="73.771929824561397"/>
    <x v="4"/>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4"/>
    <x v="11"/>
  </r>
  <r>
    <n v="809"/>
    <s v="Peter's New Album!!"/>
    <s v="Acknowledged songwriter looking to record album of new songs to secure a Publishing Contract"/>
    <n v="4000"/>
    <n v="4151"/>
    <x v="0"/>
    <x v="0"/>
    <s v="USD"/>
    <n v="1390161630"/>
    <n v="1387569630"/>
    <b v="0"/>
    <n v="52"/>
    <b v="1"/>
    <s v="music/rock"/>
    <n v="1.03775"/>
    <n v="79.82692307692308"/>
    <x v="4"/>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4"/>
    <x v="11"/>
  </r>
  <r>
    <n v="811"/>
    <s v="Love Water Tour"/>
    <s v="We need your financial support to cover the tour costs!  (Sound, lights, travel, stage design)"/>
    <n v="1000"/>
    <n v="1040"/>
    <x v="0"/>
    <x v="0"/>
    <s v="USD"/>
    <n v="1373475120"/>
    <n v="1371569202"/>
    <b v="0"/>
    <n v="12"/>
    <b v="1"/>
    <s v="music/rock"/>
    <n v="1.04"/>
    <n v="86.666666666666671"/>
    <x v="4"/>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4"/>
    <x v="11"/>
  </r>
  <r>
    <n v="813"/>
    <s v="Rules of Civility and Decent Behavior"/>
    <s v="A pre order campaign to fund the pressing of our second full length vinyl LP"/>
    <n v="1500"/>
    <n v="2399.94"/>
    <x v="0"/>
    <x v="0"/>
    <s v="USD"/>
    <n v="1342825365"/>
    <n v="1340233365"/>
    <b v="0"/>
    <n v="96"/>
    <b v="1"/>
    <s v="music/rock"/>
    <n v="1.59996"/>
    <n v="24.999375000000001"/>
    <x v="4"/>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4"/>
    <x v="11"/>
  </r>
  <r>
    <n v="815"/>
    <s v="Some Late Help for The Early Reset"/>
    <s v="Be a part of helping The Early Reset finish their new 7 song EP."/>
    <n v="4000"/>
    <n v="4280"/>
    <x v="0"/>
    <x v="0"/>
    <s v="USD"/>
    <n v="1414879303"/>
    <n v="1412287303"/>
    <b v="0"/>
    <n v="43"/>
    <b v="1"/>
    <s v="music/rock"/>
    <n v="1.07"/>
    <n v="99.534883720930239"/>
    <x v="4"/>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4"/>
    <x v="11"/>
  </r>
  <r>
    <n v="819"/>
    <s v="Winter Tour"/>
    <s v="We are touring the Southeast in support of our new EP"/>
    <n v="400"/>
    <n v="435"/>
    <x v="0"/>
    <x v="0"/>
    <s v="USD"/>
    <n v="1387601040"/>
    <n v="1386806254"/>
    <b v="0"/>
    <n v="14"/>
    <b v="1"/>
    <s v="music/rock"/>
    <n v="1.0874999999999999"/>
    <n v="31.071428571428573"/>
    <x v="4"/>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4"/>
    <x v="11"/>
  </r>
  <r>
    <n v="825"/>
    <s v="KILL FREEMAN"/>
    <s v="Kickstarting Kill Freeman independently. Help fund the New Record, Video and Live Shows."/>
    <n v="12500"/>
    <n v="12554"/>
    <x v="0"/>
    <x v="0"/>
    <s v="USD"/>
    <n v="1351495284"/>
    <n v="1349335284"/>
    <b v="0"/>
    <n v="99"/>
    <b v="1"/>
    <s v="music/rock"/>
    <n v="1.0043200000000001"/>
    <n v="126.8080808080808"/>
    <x v="4"/>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4"/>
    <x v="11"/>
  </r>
  <r>
    <n v="829"/>
    <s v="Monk"/>
    <s v="We are a band from South East London- each member is19 years OA. We have been together for two years. Taking pride in making good music"/>
    <n v="500"/>
    <n v="520"/>
    <x v="0"/>
    <x v="1"/>
    <s v="GBP"/>
    <n v="1468437240"/>
    <n v="1463253240"/>
    <b v="0"/>
    <n v="16"/>
    <b v="1"/>
    <s v="music/rock"/>
    <n v="1.04"/>
    <n v="32.5"/>
    <x v="4"/>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4"/>
    <x v="11"/>
  </r>
  <r>
    <n v="831"/>
    <s v="Let The 7Horse Run!"/>
    <s v="7Horse is a new band with a self-funded album and a show they want to rock in your town!"/>
    <n v="1500"/>
    <n v="3500"/>
    <x v="0"/>
    <x v="0"/>
    <s v="USD"/>
    <n v="1335540694"/>
    <n v="1332948694"/>
    <b v="0"/>
    <n v="20"/>
    <b v="1"/>
    <s v="music/rock"/>
    <n v="2.3333333333333335"/>
    <n v="175"/>
    <x v="4"/>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4"/>
    <x v="11"/>
  </r>
  <r>
    <n v="833"/>
    <s v="Ragman Rolls"/>
    <s v="This is an American rock album."/>
    <n v="6000"/>
    <n v="6100"/>
    <x v="0"/>
    <x v="0"/>
    <s v="USD"/>
    <n v="1397941475"/>
    <n v="1395349475"/>
    <b v="0"/>
    <n v="41"/>
    <b v="1"/>
    <s v="music/rock"/>
    <n v="1.0166666666666666"/>
    <n v="148.78048780487805"/>
    <x v="4"/>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4"/>
    <x v="11"/>
  </r>
  <r>
    <n v="836"/>
    <s v="DESMADRE Full Album + Press Kit"/>
    <s v="An album you can bring home to mom."/>
    <n v="5000"/>
    <n v="5046.5200000000004"/>
    <x v="0"/>
    <x v="0"/>
    <s v="USD"/>
    <n v="1381108918"/>
    <n v="1378516918"/>
    <b v="0"/>
    <n v="46"/>
    <b v="1"/>
    <s v="music/rock"/>
    <n v="1.009304"/>
    <n v="109.70695652173914"/>
    <x v="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4"/>
    <x v="12"/>
  </r>
  <r>
    <n v="847"/>
    <s v="CENTROPYMUSIC"/>
    <s v="MUSIC WITH MEANING!  MUSIC THAT MATTERS!!!"/>
    <n v="10"/>
    <n v="10"/>
    <x v="0"/>
    <x v="0"/>
    <s v="USD"/>
    <n v="1436555376"/>
    <n v="1433963376"/>
    <b v="0"/>
    <n v="1"/>
    <b v="1"/>
    <s v="music/metal"/>
    <n v="1"/>
    <n v="10"/>
    <x v="4"/>
    <x v="4"/>
    <x v="12"/>
  </r>
  <r>
    <n v="848"/>
    <s v="God Am"/>
    <s v="God Am, a Grunge/Doom metal band, who have been trying to fund the production of our EP to bring you a unique aural assault."/>
    <n v="300"/>
    <n v="300"/>
    <x v="0"/>
    <x v="0"/>
    <s v="USD"/>
    <n v="1429038033"/>
    <n v="1426446033"/>
    <b v="0"/>
    <n v="16"/>
    <b v="1"/>
    <s v="music/metal"/>
    <n v="1"/>
    <n v="18.75"/>
    <x v="4"/>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4"/>
    <x v="12"/>
  </r>
  <r>
    <n v="853"/>
    <s v="sloggoth"/>
    <s v="Help release a CD of sloggoth's first album &quot;sloggoth&quot;.  All contributors of $5 or more get a CD when the goal is met!"/>
    <n v="300"/>
    <n v="300"/>
    <x v="0"/>
    <x v="0"/>
    <s v="USD"/>
    <n v="1424116709"/>
    <n v="1421524709"/>
    <b v="0"/>
    <n v="10"/>
    <b v="1"/>
    <s v="music/metal"/>
    <n v="1"/>
    <n v="30"/>
    <x v="4"/>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4"/>
    <x v="12"/>
  </r>
  <r>
    <n v="857"/>
    <s v="A Reason To Breathe - DEBUT ALBUM"/>
    <s v="Modern Post-Hardcore/Electro music (Hardstyle, EDM, Trap, Dubstep, Dembow, House)."/>
    <n v="1200"/>
    <n v="1200"/>
    <x v="0"/>
    <x v="3"/>
    <s v="EUR"/>
    <n v="1448463431"/>
    <n v="1444831031"/>
    <b v="0"/>
    <n v="24"/>
    <b v="1"/>
    <s v="music/metal"/>
    <n v="1"/>
    <n v="50"/>
    <x v="4"/>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4"/>
    <x v="13"/>
  </r>
  <r>
    <n v="873"/>
    <s v="The Dreamer-An Original Jazz CD"/>
    <s v="Fall in love with &quot;The Dreamer&quot;, new original music from trumpeter Freddie Dunn!"/>
    <n v="3500"/>
    <n v="45"/>
    <x v="2"/>
    <x v="0"/>
    <s v="USD"/>
    <n v="1352610040"/>
    <n v="1349150440"/>
    <b v="0"/>
    <n v="5"/>
    <b v="0"/>
    <s v="music/jazz"/>
    <n v="1.2857142857142857E-2"/>
    <n v="9"/>
    <x v="4"/>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4"/>
    <x v="13"/>
  </r>
  <r>
    <n v="876"/>
    <s v="Sound Of Dobells"/>
    <s v="What was the greatest record shop ever?  DOBELLS!"/>
    <n v="3152"/>
    <n v="1286"/>
    <x v="2"/>
    <x v="1"/>
    <s v="GBP"/>
    <n v="1359978927"/>
    <n v="1357127727"/>
    <b v="0"/>
    <n v="45"/>
    <b v="0"/>
    <s v="music/jazz"/>
    <n v="0.40799492385786801"/>
    <n v="28.577777777777779"/>
    <x v="4"/>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4"/>
    <x v="14"/>
  </r>
  <r>
    <n v="899"/>
    <s v="Lets get 48/14 pressed!!!"/>
    <s v="Lets get 48/14 pressed and in your cd players,ipods,blogs, and facebook status'. Lets get it everywhere!"/>
    <n v="750"/>
    <n v="280"/>
    <x v="2"/>
    <x v="0"/>
    <s v="USD"/>
    <n v="1306549362"/>
    <n v="1302661362"/>
    <b v="0"/>
    <n v="8"/>
    <b v="0"/>
    <s v="music/indie rock"/>
    <n v="0.37333333333333335"/>
    <n v="35"/>
    <x v="4"/>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4"/>
    <x v="13"/>
  </r>
  <r>
    <n v="906"/>
    <s v="24th Music Presents Channeling Motown (Live)"/>
    <s v="The DMV's most respected saxophonist pay tribute to Motown."/>
    <n v="15000"/>
    <n v="0"/>
    <x v="2"/>
    <x v="0"/>
    <s v="USD"/>
    <n v="1394681590"/>
    <n v="1392093190"/>
    <b v="0"/>
    <n v="0"/>
    <b v="0"/>
    <s v="music/jazz"/>
    <n v="0"/>
    <e v="#DIV/0!"/>
    <x v="4"/>
    <x v="4"/>
    <x v="13"/>
  </r>
  <r>
    <n v="907"/>
    <s v="Greg Chambers Saxophone CD"/>
    <s v="Greg Chambers' self-titled CD needs support for post production, replication, and promotion."/>
    <n v="2900"/>
    <n v="0"/>
    <x v="2"/>
    <x v="0"/>
    <s v="USD"/>
    <n v="1315715823"/>
    <n v="1313123823"/>
    <b v="0"/>
    <n v="0"/>
    <b v="0"/>
    <s v="music/jazz"/>
    <n v="0"/>
    <e v="#DIV/0!"/>
    <x v="4"/>
    <x v="4"/>
    <x v="13"/>
  </r>
  <r>
    <n v="908"/>
    <s v="Help Tony Copeland and get free cd's and mp3's"/>
    <s v="This project is designed to help protect the environment by using Eco-friendly product packaging."/>
    <n v="2500"/>
    <n v="0"/>
    <x v="2"/>
    <x v="0"/>
    <s v="USD"/>
    <n v="1280206740"/>
    <n v="1276283655"/>
    <b v="0"/>
    <n v="0"/>
    <b v="0"/>
    <s v="music/jazz"/>
    <n v="0"/>
    <e v="#DIV/0!"/>
    <x v="4"/>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4"/>
    <x v="13"/>
  </r>
  <r>
    <n v="914"/>
    <s v="Soul Of Man Video Project"/>
    <s v="This project is for the making of a music video. All funds will go towards production costs for this event only."/>
    <n v="1500"/>
    <n v="0"/>
    <x v="2"/>
    <x v="0"/>
    <s v="USD"/>
    <n v="1345918747"/>
    <n v="1343326747"/>
    <b v="0"/>
    <n v="0"/>
    <b v="0"/>
    <s v="music/jazz"/>
    <n v="0"/>
    <e v="#DIV/0!"/>
    <x v="4"/>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4"/>
    <x v="13"/>
  </r>
  <r>
    <n v="919"/>
    <s v="Jazz CD:  Out of The Blue"/>
    <s v="Cool jazz with a New Orleans flavor."/>
    <n v="20000"/>
    <n v="100"/>
    <x v="2"/>
    <x v="0"/>
    <s v="USD"/>
    <n v="1355930645"/>
    <n v="1352906645"/>
    <b v="0"/>
    <n v="1"/>
    <b v="0"/>
    <s v="music/jazz"/>
    <n v="5.0000000000000001E-3"/>
    <n v="100"/>
    <x v="4"/>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4"/>
    <x v="13"/>
  </r>
  <r>
    <n v="927"/>
    <s v="JETRO DA SILVA FUNK PROJECT"/>
    <s v="Studio CD/DVD Solo project of Pianist &amp; Keyboardist Jetro da Silva"/>
    <n v="20000"/>
    <n v="0"/>
    <x v="2"/>
    <x v="0"/>
    <s v="USD"/>
    <n v="1337024695"/>
    <n v="1334432695"/>
    <b v="0"/>
    <n v="0"/>
    <b v="0"/>
    <s v="music/jazz"/>
    <n v="0"/>
    <e v="#DIV/0!"/>
    <x v="4"/>
    <x v="4"/>
    <x v="13"/>
  </r>
  <r>
    <n v="928"/>
    <s v="In a Jazzy Motown"/>
    <s v="A real Motown Backup singer on 22 gold and platinum albums headlines her own Jazz CD of Motown songs."/>
    <n v="14500"/>
    <n v="1575"/>
    <x v="2"/>
    <x v="0"/>
    <s v="USD"/>
    <n v="1353196800"/>
    <n v="1348864913"/>
    <b v="0"/>
    <n v="28"/>
    <b v="0"/>
    <s v="music/jazz"/>
    <n v="0.10862068965517241"/>
    <n v="56.25"/>
    <x v="4"/>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4"/>
    <x v="13"/>
  </r>
  <r>
    <n v="932"/>
    <s v="Mandy Harvey Christmas Album"/>
    <s v="Help me to create my 3rd album, a Christmas CD with 16 Holiday/Original favorites!"/>
    <n v="9500"/>
    <n v="1381"/>
    <x v="2"/>
    <x v="0"/>
    <s v="USD"/>
    <n v="1363990545"/>
    <n v="1360106145"/>
    <b v="0"/>
    <n v="30"/>
    <b v="0"/>
    <s v="music/jazz"/>
    <n v="0.14536842105263159"/>
    <n v="46.033333333333331"/>
    <x v="4"/>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2"/>
    <x v="8"/>
  </r>
  <r>
    <n v="943"/>
    <s v="SleepMode"/>
    <s v="A mask for home or travel that will give you the best, undisturbed sleep of your life."/>
    <n v="3000"/>
    <n v="289"/>
    <x v="2"/>
    <x v="0"/>
    <s v="USD"/>
    <n v="1480438905"/>
    <n v="1477843305"/>
    <b v="0"/>
    <n v="12"/>
    <b v="0"/>
    <s v="technology/wearables"/>
    <n v="9.633333333333334E-2"/>
    <n v="24.083333333333332"/>
    <x v="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2"/>
    <x v="8"/>
  </r>
  <r>
    <n v="946"/>
    <s v="OmniTrade Apron"/>
    <s v="Soft edged-Hard working. The perfect wearable organization for the home and professional shop."/>
    <n v="15000"/>
    <n v="286"/>
    <x v="2"/>
    <x v="0"/>
    <s v="USD"/>
    <n v="1473444048"/>
    <n v="1470852048"/>
    <b v="0"/>
    <n v="5"/>
    <b v="0"/>
    <s v="technology/wearables"/>
    <n v="1.9066666666666666E-2"/>
    <n v="57.2"/>
    <x v="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2"/>
    <x v="8"/>
  </r>
  <r>
    <n v="951"/>
    <s v="Smart Harness"/>
    <s v="Revolutionizing the way we walk our dogs!"/>
    <n v="50000"/>
    <n v="19195"/>
    <x v="2"/>
    <x v="0"/>
    <s v="USD"/>
    <n v="1465054872"/>
    <n v="1461166872"/>
    <b v="0"/>
    <n v="121"/>
    <b v="0"/>
    <s v="technology/wearables"/>
    <n v="0.38390000000000002"/>
    <n v="158.63636363636363"/>
    <x v="2"/>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2"/>
    <x v="8"/>
  </r>
  <r>
    <n v="963"/>
    <s v="The Ultimate Learning Center"/>
    <s v="WE are molding an educated, motivated, non violent GENERATION!"/>
    <n v="35000"/>
    <n v="377"/>
    <x v="2"/>
    <x v="0"/>
    <s v="USD"/>
    <n v="1476717319"/>
    <n v="1473693319"/>
    <b v="0"/>
    <n v="9"/>
    <b v="0"/>
    <s v="technology/wearables"/>
    <n v="1.0771428571428571E-2"/>
    <n v="41.888888888888886"/>
    <x v="2"/>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2"/>
    <x v="8"/>
  </r>
  <r>
    <n v="982"/>
    <s v="Smart 2-in-1 I-PHONE HANDLE/WALLETtm"/>
    <s v="revolutonary ultra-slim 2-in-1 Smart  2-in-1 I-PHONE handle/WALLETtm with 360 rotatiion"/>
    <n v="17500"/>
    <n v="3"/>
    <x v="2"/>
    <x v="0"/>
    <s v="USD"/>
    <n v="1475431486"/>
    <n v="1472839486"/>
    <b v="0"/>
    <n v="3"/>
    <b v="0"/>
    <s v="technology/wearables"/>
    <n v="1.7142857142857143E-4"/>
    <n v="1"/>
    <x v="2"/>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2"/>
    <x v="8"/>
  </r>
  <r>
    <n v="989"/>
    <s v="Power Rope"/>
    <s v="The most useful phone charger you will ever buy"/>
    <n v="10000"/>
    <n v="1677"/>
    <x v="2"/>
    <x v="0"/>
    <s v="USD"/>
    <n v="1475101495"/>
    <n v="1472509495"/>
    <b v="0"/>
    <n v="32"/>
    <b v="0"/>
    <s v="technology/wearables"/>
    <n v="0.16769999999999999"/>
    <n v="52.40625"/>
    <x v="2"/>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2"/>
    <x v="8"/>
  </r>
  <r>
    <n v="992"/>
    <s v="WairConditioning"/>
    <s v="The HOTTEST and COOLEST thing yet! WairConditioning... an entirely new level of comfortability!"/>
    <n v="100000"/>
    <n v="467"/>
    <x v="2"/>
    <x v="0"/>
    <s v="USD"/>
    <n v="1462655519"/>
    <n v="1457475119"/>
    <b v="0"/>
    <n v="4"/>
    <b v="0"/>
    <s v="technology/wearables"/>
    <n v="4.6699999999999997E-3"/>
    <n v="116.75"/>
    <x v="2"/>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2"/>
    <x v="8"/>
  </r>
  <r>
    <n v="997"/>
    <s v="iPhanny"/>
    <s v="The iPhanny keeps your iPhone 6 safe from bending in those dangerous pants pockets."/>
    <n v="5000"/>
    <n v="65"/>
    <x v="2"/>
    <x v="0"/>
    <s v="USD"/>
    <n v="1417145297"/>
    <n v="1414549697"/>
    <b v="0"/>
    <n v="8"/>
    <b v="0"/>
    <s v="technology/wearables"/>
    <n v="1.2999999999999999E-2"/>
    <n v="8.125"/>
    <x v="2"/>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4"/>
    <x v="15"/>
  </r>
  <r>
    <n v="1022"/>
    <s v="Sammy Bananas - Bootlegs Vol. 2!!"/>
    <s v="Help get four new bootlegs onto vinyl in the second installment of my series!"/>
    <n v="2000"/>
    <n v="2298"/>
    <x v="0"/>
    <x v="0"/>
    <s v="USD"/>
    <n v="1431876677"/>
    <n v="1429284677"/>
    <b v="1"/>
    <n v="74"/>
    <b v="1"/>
    <s v="music/electronic music"/>
    <n v="1.149"/>
    <n v="31.054054054054053"/>
    <x v="4"/>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4"/>
    <x v="15"/>
  </r>
  <r>
    <n v="1030"/>
    <s v="The Gothsicles - I FEEL SICLE"/>
    <s v="Help fund the latest Gothsicles mega-album, I FEEL SICLE!"/>
    <n v="2000"/>
    <n v="6842"/>
    <x v="0"/>
    <x v="0"/>
    <s v="USD"/>
    <n v="1473680149"/>
    <n v="1472470549"/>
    <b v="0"/>
    <n v="159"/>
    <b v="1"/>
    <s v="music/electronic music"/>
    <n v="3.4209999999999998"/>
    <n v="43.031446540880502"/>
    <x v="4"/>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4"/>
    <x v="15"/>
  </r>
  <r>
    <n v="1032"/>
    <s v="Phantom Ship / Coastal (Album Preorder)"/>
    <s v="Ideal for living rooms and open spaces."/>
    <n v="5400"/>
    <n v="5858.84"/>
    <x v="0"/>
    <x v="0"/>
    <s v="USD"/>
    <n v="1466697625"/>
    <n v="1464105625"/>
    <b v="0"/>
    <n v="96"/>
    <b v="1"/>
    <s v="music/electronic music"/>
    <n v="1.0849703703703704"/>
    <n v="61.029583333333335"/>
    <x v="4"/>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5"/>
    <x v="16"/>
  </r>
  <r>
    <n v="1041"/>
    <s v="Industry Success Project (Canceled)"/>
    <s v="I am trying to document what it is like to plunge head first into the music/audio industry as an intern."/>
    <n v="50"/>
    <n v="0"/>
    <x v="1"/>
    <x v="0"/>
    <s v="USD"/>
    <n v="1406769992"/>
    <n v="1405041992"/>
    <b v="0"/>
    <n v="0"/>
    <b v="0"/>
    <s v="journalism/audio"/>
    <n v="0"/>
    <e v="#DIV/0!"/>
    <x v="5"/>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5"/>
    <x v="16"/>
  </r>
  <r>
    <n v="1049"/>
    <s v="J1 (Canceled)"/>
    <s v="------"/>
    <n v="12000"/>
    <n v="0"/>
    <x v="1"/>
    <x v="0"/>
    <s v="USD"/>
    <n v="1455272445"/>
    <n v="1452680445"/>
    <b v="0"/>
    <n v="0"/>
    <b v="0"/>
    <s v="journalism/audio"/>
    <n v="0"/>
    <e v="#DIV/0!"/>
    <x v="5"/>
    <x v="5"/>
    <x v="16"/>
  </r>
  <r>
    <n v="1050"/>
    <s v="The (Secular) Barbershop Podcast (Canceled)"/>
    <s v="Secularism is on the rise and I hear you.Talk to me."/>
    <n v="2500"/>
    <n v="0"/>
    <x v="1"/>
    <x v="0"/>
    <s v="USD"/>
    <n v="1442257677"/>
    <n v="1439665677"/>
    <b v="0"/>
    <n v="0"/>
    <b v="0"/>
    <s v="journalism/audio"/>
    <n v="0"/>
    <e v="#DIV/0!"/>
    <x v="5"/>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5"/>
    <x v="16"/>
  </r>
  <r>
    <n v="1057"/>
    <s v="Support Independent Media (Canceled)"/>
    <s v="Sayin it Plain is a Independent Radio Show created to inform the public and empower the community."/>
    <n v="10000"/>
    <n v="0"/>
    <x v="1"/>
    <x v="0"/>
    <s v="USD"/>
    <n v="1480888483"/>
    <n v="1478292883"/>
    <b v="0"/>
    <n v="0"/>
    <b v="0"/>
    <s v="journalism/audio"/>
    <n v="0"/>
    <e v="#DIV/0!"/>
    <x v="5"/>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5"/>
    <x v="16"/>
  </r>
  <r>
    <n v="1059"/>
    <s v="Voice Over Artist (Canceled)"/>
    <s v="Turning myself into a vocal artist."/>
    <n v="1100"/>
    <n v="0"/>
    <x v="1"/>
    <x v="0"/>
    <s v="USD"/>
    <n v="1426269456"/>
    <n v="1423681056"/>
    <b v="0"/>
    <n v="0"/>
    <b v="0"/>
    <s v="journalism/audio"/>
    <n v="0"/>
    <e v="#DIV/0!"/>
    <x v="5"/>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5"/>
    <x v="16"/>
  </r>
  <r>
    <n v="1061"/>
    <s v="Chat Box 23 (Canceled)"/>
    <s v="T.O., Adi &amp; Mercedes discuss their point of views, women's issues &amp; Hollywood Hotties."/>
    <n v="4000"/>
    <n v="0"/>
    <x v="1"/>
    <x v="0"/>
    <s v="USD"/>
    <n v="1462150800"/>
    <n v="1456987108"/>
    <b v="0"/>
    <n v="0"/>
    <b v="0"/>
    <s v="journalism/audio"/>
    <n v="0"/>
    <e v="#DIV/0!"/>
    <x v="5"/>
    <x v="5"/>
    <x v="16"/>
  </r>
  <r>
    <n v="1062"/>
    <s v="RETURNING AT A LATER DATE"/>
    <s v="SEE US ON PATREON www.badgirlartwork.com"/>
    <n v="199"/>
    <n v="190"/>
    <x v="1"/>
    <x v="0"/>
    <s v="USD"/>
    <n v="1468351341"/>
    <n v="1467746541"/>
    <b v="0"/>
    <n v="4"/>
    <b v="0"/>
    <s v="journalism/audio"/>
    <n v="0.95477386934673369"/>
    <n v="47.5"/>
    <x v="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6"/>
    <x v="17"/>
  </r>
  <r>
    <n v="1073"/>
    <s v="Rainbow Ball to the Iphone"/>
    <s v="We want to bring our Game Rainbow Ball to the iphone and to do that we need a little help"/>
    <n v="750"/>
    <n v="10"/>
    <x v="2"/>
    <x v="0"/>
    <s v="USD"/>
    <n v="1318806541"/>
    <n v="1316214541"/>
    <b v="0"/>
    <n v="1"/>
    <b v="0"/>
    <s v="games/video games"/>
    <n v="1.3333333333333334E-2"/>
    <n v="10"/>
    <x v="6"/>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6"/>
    <x v="17"/>
  </r>
  <r>
    <n v="1075"/>
    <s v="Towers Of The Apocalypse"/>
    <s v="Fully 3D, post Apocalyptic themed tower defense video game. New take on the genre."/>
    <n v="1000"/>
    <n v="45"/>
    <x v="2"/>
    <x v="0"/>
    <s v="USD"/>
    <n v="1336340516"/>
    <n v="1333748516"/>
    <b v="0"/>
    <n v="3"/>
    <b v="0"/>
    <s v="games/video games"/>
    <n v="4.4999999999999998E-2"/>
    <n v="15"/>
    <x v="6"/>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6"/>
    <x v="17"/>
  </r>
  <r>
    <n v="1084"/>
    <s v="My own channel"/>
    <s v="I want to start my own channel for gaming"/>
    <n v="550"/>
    <n v="0"/>
    <x v="2"/>
    <x v="0"/>
    <s v="USD"/>
    <n v="1407534804"/>
    <n v="1404942804"/>
    <b v="0"/>
    <n v="0"/>
    <b v="0"/>
    <s v="games/video games"/>
    <n v="0"/>
    <e v="#DIV/0!"/>
    <x v="6"/>
    <x v="6"/>
    <x v="17"/>
  </r>
  <r>
    <n v="1085"/>
    <s v="Sun Dryd Studios"/>
    <s v="The new kid on the block. Re-imagining old games and creating new ones. Ship, Lazer, Rock is first."/>
    <n v="30000"/>
    <n v="1026"/>
    <x v="2"/>
    <x v="5"/>
    <s v="CAD"/>
    <n v="1457967975"/>
    <n v="1455379575"/>
    <b v="0"/>
    <n v="9"/>
    <b v="0"/>
    <s v="games/video games"/>
    <n v="3.4200000000000001E-2"/>
    <n v="114"/>
    <x v="6"/>
    <x v="6"/>
    <x v="17"/>
  </r>
  <r>
    <n v="1086"/>
    <s v="Cyber Universe Online"/>
    <s v="Humanity's future in the Galaxy"/>
    <n v="18000"/>
    <n v="15"/>
    <x v="2"/>
    <x v="0"/>
    <s v="USD"/>
    <n v="1408913291"/>
    <n v="1406321291"/>
    <b v="0"/>
    <n v="2"/>
    <b v="0"/>
    <s v="games/video games"/>
    <n v="8.3333333333333339E-4"/>
    <n v="7.5"/>
    <x v="6"/>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6"/>
    <x v="17"/>
  </r>
  <r>
    <n v="1089"/>
    <s v="Farabel"/>
    <s v="Farabel is a single player turn-based fantasy strategy game for Mac/PC/Linux"/>
    <n v="15000"/>
    <n v="1174"/>
    <x v="2"/>
    <x v="6"/>
    <s v="EUR"/>
    <n v="1435293175"/>
    <n v="1432701175"/>
    <b v="0"/>
    <n v="49"/>
    <b v="0"/>
    <s v="games/video games"/>
    <n v="7.8266666666666665E-2"/>
    <n v="23.959183673469386"/>
    <x v="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6"/>
    <x v="17"/>
  </r>
  <r>
    <n v="1098"/>
    <s v="Kick, Punch... Fireball"/>
    <s v="Kick, Punch... Fireball is an FPS type arena game set inside the fantasy world."/>
    <n v="25000"/>
    <n v="1803"/>
    <x v="2"/>
    <x v="0"/>
    <s v="USD"/>
    <n v="1397413095"/>
    <n v="1394821095"/>
    <b v="0"/>
    <n v="22"/>
    <b v="0"/>
    <s v="games/video games"/>
    <n v="7.2120000000000004E-2"/>
    <n v="81.954545454545453"/>
    <x v="6"/>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6"/>
    <x v="17"/>
  </r>
  <r>
    <n v="1120"/>
    <s v="PlanEt Ninjahwah"/>
    <s v="Planet Ninjahwah is a highly anticipated futuristic action adventure game that will blow your mind!!"/>
    <n v="25000"/>
    <n v="0"/>
    <x v="2"/>
    <x v="0"/>
    <s v="USD"/>
    <n v="1319835400"/>
    <n v="1315947400"/>
    <b v="0"/>
    <n v="0"/>
    <b v="0"/>
    <s v="games/video games"/>
    <n v="0"/>
    <e v="#DIV/0!"/>
    <x v="6"/>
    <x v="6"/>
    <x v="17"/>
  </r>
  <r>
    <n v="1121"/>
    <s v="Pwincess"/>
    <s v="An action packed, side scrolling, platform jumping, laser shooting ADVENTURE that will be fun for everyone."/>
    <n v="250000"/>
    <n v="29"/>
    <x v="2"/>
    <x v="0"/>
    <s v="USD"/>
    <n v="1457904316"/>
    <n v="1455315916"/>
    <b v="0"/>
    <n v="5"/>
    <b v="0"/>
    <s v="games/video games"/>
    <n v="1.16E-4"/>
    <n v="5.8"/>
    <x v="6"/>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6"/>
    <x v="18"/>
  </r>
  <r>
    <n v="1128"/>
    <s v="Flying Turds"/>
    <s v="#havingfunFTW"/>
    <n v="1000"/>
    <n v="1"/>
    <x v="2"/>
    <x v="1"/>
    <s v="GBP"/>
    <n v="1407425717"/>
    <n v="1404833717"/>
    <b v="0"/>
    <n v="1"/>
    <b v="0"/>
    <s v="games/mobile games"/>
    <n v="1E-3"/>
    <n v="1"/>
    <x v="6"/>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6"/>
    <x v="18"/>
  </r>
  <r>
    <n v="1141"/>
    <s v="Arena Z - Zombie Survival"/>
    <s v="I think this will be a great game!"/>
    <n v="500"/>
    <n v="0"/>
    <x v="2"/>
    <x v="12"/>
    <s v="EUR"/>
    <n v="1436460450"/>
    <n v="1433868450"/>
    <b v="0"/>
    <n v="0"/>
    <b v="0"/>
    <s v="games/mobile games"/>
    <n v="0"/>
    <e v="#DIV/0!"/>
    <x v="6"/>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7"/>
    <x v="19"/>
  </r>
  <r>
    <n v="1145"/>
    <s v="A FORK IN THE ROAD food truck"/>
    <s v="Emphasizing locally and responsibly raised ingredients, serving delicious food! I need your help."/>
    <n v="80000"/>
    <n v="100"/>
    <x v="2"/>
    <x v="0"/>
    <s v="USD"/>
    <n v="1412272592"/>
    <n v="1407088592"/>
    <b v="0"/>
    <n v="1"/>
    <b v="0"/>
    <s v="food/food trucks"/>
    <n v="1.25E-3"/>
    <n v="100"/>
    <x v="7"/>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7"/>
    <x v="19"/>
  </r>
  <r>
    <n v="1149"/>
    <s v="The Floridian Food Truck"/>
    <s v="Bringing culturally diverse Floridian cuisine to the people!"/>
    <n v="50000"/>
    <n v="75"/>
    <x v="2"/>
    <x v="0"/>
    <s v="USD"/>
    <n v="1466096566"/>
    <n v="1463504566"/>
    <b v="0"/>
    <n v="2"/>
    <b v="0"/>
    <s v="food/food trucks"/>
    <n v="1.5E-3"/>
    <n v="37.5"/>
    <x v="7"/>
    <x v="7"/>
    <x v="19"/>
  </r>
  <r>
    <n v="1150"/>
    <s v="Chef Po's Food Truck"/>
    <s v="Bringing delicious authentic and fusion Taiwanese Food to the West Coast."/>
    <n v="2500"/>
    <n v="252"/>
    <x v="2"/>
    <x v="0"/>
    <s v="USD"/>
    <n v="1452293675"/>
    <n v="1447109675"/>
    <b v="0"/>
    <n v="6"/>
    <b v="0"/>
    <s v="food/food trucks"/>
    <n v="0.1008"/>
    <n v="42"/>
    <x v="7"/>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7"/>
    <x v="19"/>
  </r>
  <r>
    <n v="1152"/>
    <s v="Peruvian King Food Truck"/>
    <s v="Peruvian food truck with an LA twist."/>
    <n v="16000"/>
    <n v="911"/>
    <x v="2"/>
    <x v="0"/>
    <s v="USD"/>
    <n v="1431709312"/>
    <n v="1429117312"/>
    <b v="0"/>
    <n v="15"/>
    <b v="0"/>
    <s v="food/food trucks"/>
    <n v="5.6937500000000002E-2"/>
    <n v="60.733333333333334"/>
    <x v="7"/>
    <x v="7"/>
    <x v="19"/>
  </r>
  <r>
    <n v="1153"/>
    <s v="The Cold Spot Mobile Trailer"/>
    <s v="A mobile concession trailer for snow cones, ice cream, smoothies and more"/>
    <n v="8000"/>
    <n v="50"/>
    <x v="2"/>
    <x v="0"/>
    <s v="USD"/>
    <n v="1434647305"/>
    <n v="1432055305"/>
    <b v="0"/>
    <n v="1"/>
    <b v="0"/>
    <s v="food/food trucks"/>
    <n v="6.2500000000000003E-3"/>
    <n v="50"/>
    <x v="7"/>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7"/>
    <x v="19"/>
  </r>
  <r>
    <n v="1171"/>
    <s v="The Mean Green Purple Machine"/>
    <s v="Tulsa's first true biodiesel, alternative energy powered food truck! Oh yeah, and delicious food!"/>
    <n v="25000"/>
    <n v="25"/>
    <x v="2"/>
    <x v="0"/>
    <s v="USD"/>
    <n v="1415909927"/>
    <n v="1414351127"/>
    <b v="0"/>
    <n v="1"/>
    <b v="0"/>
    <s v="food/food trucks"/>
    <n v="1E-3"/>
    <n v="25"/>
    <x v="7"/>
    <x v="7"/>
    <x v="19"/>
  </r>
  <r>
    <n v="1172"/>
    <s v="let your dayz take you to the dogs."/>
    <s v="Bringing YOUR favorite dog recipes to the streets."/>
    <n v="9000"/>
    <n v="0"/>
    <x v="2"/>
    <x v="0"/>
    <s v="USD"/>
    <n v="1408551752"/>
    <n v="1405959752"/>
    <b v="0"/>
    <n v="0"/>
    <b v="0"/>
    <s v="food/food trucks"/>
    <n v="0"/>
    <e v="#DIV/0!"/>
    <x v="7"/>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7"/>
    <x v="19"/>
  </r>
  <r>
    <n v="1181"/>
    <s v="Gringo Loco Tacos Food Truck"/>
    <s v="Bringing the best tacos to the streets of Chicago!"/>
    <n v="50000"/>
    <n v="4"/>
    <x v="2"/>
    <x v="0"/>
    <s v="USD"/>
    <n v="1425197321"/>
    <n v="1422605321"/>
    <b v="0"/>
    <n v="3"/>
    <b v="0"/>
    <s v="food/food trucks"/>
    <n v="8.0000000000000007E-5"/>
    <n v="1.3333333333333333"/>
    <x v="7"/>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8"/>
    <x v="20"/>
  </r>
  <r>
    <n v="1207"/>
    <s v="ITALIANA"/>
    <s v="A humanistic photo book about ancestral &amp; post-modern Italy."/>
    <n v="16700"/>
    <n v="17396"/>
    <x v="0"/>
    <x v="13"/>
    <s v="EUR"/>
    <n v="1459418400"/>
    <n v="1456827573"/>
    <b v="0"/>
    <n v="141"/>
    <b v="1"/>
    <s v="photography/photobooks"/>
    <n v="1.0416766467065868"/>
    <n v="123.37588652482269"/>
    <x v="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8"/>
    <x v="20"/>
  </r>
  <r>
    <n v="1210"/>
    <s v="Det Andra GÃ¶teborg"/>
    <s v="En fotobok om livet i det enda andra GÃ¶teborg i vÃ¤rlden"/>
    <n v="20000"/>
    <n v="50863"/>
    <x v="0"/>
    <x v="11"/>
    <s v="SEK"/>
    <n v="1433106000"/>
    <n v="1431124572"/>
    <b v="0"/>
    <n v="103"/>
    <b v="1"/>
    <s v="photography/photobooks"/>
    <n v="2.5431499999999998"/>
    <n v="493.81553398058253"/>
    <x v="8"/>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8"/>
    <x v="20"/>
  </r>
  <r>
    <n v="1219"/>
    <s v="The Box"/>
    <s v="The Box is a fine art book of Ron Amato's innovative and seductive photography project."/>
    <n v="16350"/>
    <n v="26024"/>
    <x v="0"/>
    <x v="0"/>
    <s v="USD"/>
    <n v="1476961513"/>
    <n v="1474369513"/>
    <b v="0"/>
    <n v="253"/>
    <b v="1"/>
    <s v="photography/photobooks"/>
    <n v="1.5916819571865444"/>
    <n v="102.86166007905139"/>
    <x v="8"/>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8"/>
    <x v="20"/>
  </r>
  <r>
    <n v="1222"/>
    <s v="Project Pilgrim"/>
    <s v="Project Pilgrim is my effort to work towards normalizing mental health."/>
    <n v="4000"/>
    <n v="11215"/>
    <x v="0"/>
    <x v="5"/>
    <s v="CAD"/>
    <n v="1459483200"/>
    <n v="1456852647"/>
    <b v="0"/>
    <n v="138"/>
    <b v="1"/>
    <s v="photography/photobooks"/>
    <n v="2.80375"/>
    <n v="81.268115942028984"/>
    <x v="8"/>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4"/>
    <x v="21"/>
  </r>
  <r>
    <n v="1236"/>
    <s v="&quot;Volando&quot; CD Release (Canceled)"/>
    <s v="Raising money to give the musicians their due."/>
    <n v="2500"/>
    <n v="0"/>
    <x v="1"/>
    <x v="0"/>
    <s v="USD"/>
    <n v="1343491200"/>
    <n v="1342801164"/>
    <b v="0"/>
    <n v="0"/>
    <b v="0"/>
    <s v="music/world music"/>
    <n v="0"/>
    <e v="#DIV/0!"/>
    <x v="4"/>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4"/>
    <x v="21"/>
  </r>
  <r>
    <n v="1239"/>
    <s v="Help Calmenco! finance new CD and Tour (Canceled)"/>
    <s v="Please consider helping us with our new CD and Riverdance Tour"/>
    <n v="2500"/>
    <n v="0"/>
    <x v="1"/>
    <x v="0"/>
    <s v="USD"/>
    <n v="1325804767"/>
    <n v="1323212767"/>
    <b v="0"/>
    <n v="0"/>
    <b v="0"/>
    <s v="music/world music"/>
    <n v="0"/>
    <e v="#DIV/0!"/>
    <x v="4"/>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4"/>
    <x v="11"/>
  </r>
  <r>
    <n v="1263"/>
    <s v="New Tropic Bombs EP ~ &quot;Return to Bomber Bay&quot;"/>
    <s v="A fresh batch of chaos from Toledo, Ohio's reggae-rockers, Tropic Bombs!"/>
    <n v="1500"/>
    <n v="1785"/>
    <x v="0"/>
    <x v="0"/>
    <s v="USD"/>
    <n v="1396054800"/>
    <n v="1393034470"/>
    <b v="1"/>
    <n v="41"/>
    <b v="1"/>
    <s v="music/rock"/>
    <n v="1.19"/>
    <n v="43.536585365853661"/>
    <x v="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4"/>
    <x v="11"/>
  </r>
  <r>
    <n v="1266"/>
    <s v="Sensory Station's First EP"/>
    <s v="We are looking to record our first EP produced by Aaron Harris (ISIS/Palms) at Studio West."/>
    <n v="9500"/>
    <n v="9545"/>
    <x v="0"/>
    <x v="0"/>
    <s v="USD"/>
    <n v="1389474145"/>
    <n v="1386882145"/>
    <b v="1"/>
    <n v="50"/>
    <b v="1"/>
    <s v="music/rock"/>
    <n v="1.0047368421052632"/>
    <n v="190.9"/>
    <x v="4"/>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4"/>
    <x v="11"/>
  </r>
  <r>
    <n v="1276"/>
    <s v="MR. DREAM GOES TO JAIL"/>
    <s v="Sponsor this Brooklyn punk band's debut seven-inch, MR. DREAM GOES TO JAIL."/>
    <n v="3000"/>
    <n v="3132.63"/>
    <x v="0"/>
    <x v="0"/>
    <s v="USD"/>
    <n v="1251777600"/>
    <n v="1247504047"/>
    <b v="1"/>
    <n v="68"/>
    <b v="1"/>
    <s v="music/rock"/>
    <n v="1.0442100000000001"/>
    <n v="46.06808823529412"/>
    <x v="4"/>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1"/>
    <x v="6"/>
  </r>
  <r>
    <n v="1290"/>
    <s v="I Died... I Came Back, ... Whatever"/>
    <s v="Sometimes your Heart has to STOP for your Life to START."/>
    <n v="3500"/>
    <n v="3800"/>
    <x v="0"/>
    <x v="0"/>
    <s v="USD"/>
    <n v="1429772340"/>
    <n v="1427121931"/>
    <b v="0"/>
    <n v="86"/>
    <b v="1"/>
    <s v="theater/plays"/>
    <n v="1.0857142857142856"/>
    <n v="44.186046511627907"/>
    <x v="1"/>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1"/>
    <x v="6"/>
  </r>
  <r>
    <n v="1303"/>
    <s v="Forward Arena Theatre Company: Summer Season"/>
    <s v="Groundbreaking queer theatre."/>
    <n v="3500"/>
    <n v="4559.13"/>
    <x v="0"/>
    <x v="1"/>
    <s v="GBP"/>
    <n v="1469962800"/>
    <n v="1468578920"/>
    <b v="0"/>
    <n v="108"/>
    <b v="1"/>
    <s v="theater/plays"/>
    <n v="1.3026085714285716"/>
    <n v="42.214166666666671"/>
    <x v="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2"/>
    <x v="8"/>
  </r>
  <r>
    <n v="1308"/>
    <s v="Boost Band: Wristband Phone Charger (Canceled)"/>
    <s v="Boost Band, a wristband that charges any device"/>
    <n v="10000"/>
    <n v="1136"/>
    <x v="1"/>
    <x v="0"/>
    <s v="USD"/>
    <n v="1475937812"/>
    <n v="1472481812"/>
    <b v="0"/>
    <n v="38"/>
    <b v="0"/>
    <s v="technology/wearables"/>
    <n v="0.11360000000000001"/>
    <n v="29.894736842105264"/>
    <x v="2"/>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2"/>
    <x v="8"/>
  </r>
  <r>
    <n v="1339"/>
    <s v="Linkoo (Canceled)"/>
    <s v="World's Smallest customizable Phone &amp; GPS Watch for kids !"/>
    <n v="50000"/>
    <n v="3317"/>
    <x v="1"/>
    <x v="0"/>
    <s v="USD"/>
    <n v="1418056315"/>
    <n v="1414164715"/>
    <b v="0"/>
    <n v="37"/>
    <b v="0"/>
    <s v="technology/wearables"/>
    <n v="6.6339999999999996E-2"/>
    <n v="89.648648648648646"/>
    <x v="2"/>
    <x v="2"/>
    <x v="8"/>
  </r>
  <r>
    <n v="1340"/>
    <s v="Glass Designs (Canceled)"/>
    <s v="I would like to make nicer, more stylish looking frames for the Google Glass using 3D printing technology."/>
    <n v="1680"/>
    <n v="0"/>
    <x v="1"/>
    <x v="0"/>
    <s v="USD"/>
    <n v="1408112253"/>
    <n v="1405520253"/>
    <b v="0"/>
    <n v="0"/>
    <b v="0"/>
    <s v="technology/wearables"/>
    <n v="0"/>
    <e v="#DIV/0!"/>
    <x v="2"/>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4"/>
    <x v="11"/>
  </r>
  <r>
    <n v="1366"/>
    <s v="Kick It! A Tribute to the A.K.s"/>
    <s v="A musical memorial for Alexi Petersen."/>
    <n v="7500"/>
    <n v="9486.69"/>
    <x v="0"/>
    <x v="0"/>
    <s v="USD"/>
    <n v="1417049663"/>
    <n v="1413158063"/>
    <b v="0"/>
    <n v="147"/>
    <b v="1"/>
    <s v="music/rock"/>
    <n v="1.2648920000000001"/>
    <n v="64.535306122448986"/>
    <x v="4"/>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4"/>
    <x v="11"/>
  </r>
  <r>
    <n v="1372"/>
    <s v="Ted Lukas &amp; the Misled new CD - &quot;FEED&quot;"/>
    <s v="Please help us raise funds to press our new CD!"/>
    <n v="500"/>
    <n v="620"/>
    <x v="0"/>
    <x v="0"/>
    <s v="USD"/>
    <n v="1342115132"/>
    <n v="1339523132"/>
    <b v="0"/>
    <n v="16"/>
    <b v="1"/>
    <s v="music/rock"/>
    <n v="1.24"/>
    <n v="38.75"/>
    <x v="4"/>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4"/>
    <x v="11"/>
  </r>
  <r>
    <n v="1378"/>
    <s v="SIX BY SEVEN"/>
    <s v="A psychedelic post rock masterpiece!"/>
    <n v="2000"/>
    <n v="4067"/>
    <x v="0"/>
    <x v="1"/>
    <s v="GBP"/>
    <n v="1470075210"/>
    <n v="1468779210"/>
    <b v="0"/>
    <n v="133"/>
    <b v="1"/>
    <s v="music/rock"/>
    <n v="2.0335000000000001"/>
    <n v="30.578947368421051"/>
    <x v="4"/>
    <x v="4"/>
    <x v="11"/>
  </r>
  <r>
    <n v="1379"/>
    <s v="J. Walter Makes a Record"/>
    <s v="---------The long-awaited debut full-length from Justin Ruddy--------"/>
    <n v="10000"/>
    <n v="11160"/>
    <x v="0"/>
    <x v="0"/>
    <s v="USD"/>
    <n v="1433504876"/>
    <n v="1430912876"/>
    <b v="0"/>
    <n v="151"/>
    <b v="1"/>
    <s v="music/rock"/>
    <n v="1.1160000000000001"/>
    <n v="73.907284768211923"/>
    <x v="4"/>
    <x v="4"/>
    <x v="11"/>
  </r>
  <r>
    <n v="1380"/>
    <s v="BARNFEST 2015"/>
    <s v="A DIY MUSIC FESTIVAL FROM ST. LOUIS MO! Bands make their own festival, help make it legit!"/>
    <n v="25"/>
    <n v="106"/>
    <x v="0"/>
    <x v="0"/>
    <s v="USD"/>
    <n v="1433815200"/>
    <n v="1431886706"/>
    <b v="0"/>
    <n v="5"/>
    <b v="1"/>
    <s v="music/rock"/>
    <n v="4.24"/>
    <n v="21.2"/>
    <x v="4"/>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4"/>
    <x v="11"/>
  </r>
  <r>
    <n v="1386"/>
    <s v="MALTESE CROSS: The First Album"/>
    <s v="We are a classic hard rock/heavy metal band just trying to keep rock alive!"/>
    <n v="400"/>
    <n v="875"/>
    <x v="0"/>
    <x v="0"/>
    <s v="USD"/>
    <n v="1438183889"/>
    <n v="1435591889"/>
    <b v="0"/>
    <n v="14"/>
    <b v="1"/>
    <s v="music/rock"/>
    <n v="2.1875"/>
    <n v="62.5"/>
    <x v="4"/>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4"/>
    <x v="11"/>
  </r>
  <r>
    <n v="1389"/>
    <s v="Pre-order DANCEHALL's first record!!!"/>
    <s v="Help fund the pressing of DANCEHALL's first record by pre-ordering it in advance!!!"/>
    <n v="500"/>
    <n v="727"/>
    <x v="0"/>
    <x v="1"/>
    <s v="GBP"/>
    <n v="1471087957"/>
    <n v="1468495957"/>
    <b v="0"/>
    <n v="34"/>
    <b v="1"/>
    <s v="music/rock"/>
    <n v="1.454"/>
    <n v="21.382352941176471"/>
    <x v="4"/>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4"/>
    <x v="11"/>
  </r>
  <r>
    <n v="1393"/>
    <s v="WolfHunt | Social Commentary Rock Project"/>
    <s v="Rock n' Roll tales of our times"/>
    <n v="10000"/>
    <n v="10235"/>
    <x v="0"/>
    <x v="0"/>
    <s v="USD"/>
    <n v="1470068523"/>
    <n v="1467476523"/>
    <b v="0"/>
    <n v="52"/>
    <b v="1"/>
    <s v="music/rock"/>
    <n v="1.0235000000000001"/>
    <n v="196.82692307692307"/>
    <x v="4"/>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4"/>
    <x v="11"/>
  </r>
  <r>
    <n v="1395"/>
    <s v="Quiet Oaks Full Length Album"/>
    <s v="Help Quiet Oaks record their debut album!!!"/>
    <n v="3500"/>
    <n v="3916"/>
    <x v="0"/>
    <x v="0"/>
    <s v="USD"/>
    <n v="1484430481"/>
    <n v="1481838481"/>
    <b v="0"/>
    <n v="82"/>
    <b v="1"/>
    <s v="music/rock"/>
    <n v="1.1188571428571428"/>
    <n v="47.756097560975611"/>
    <x v="4"/>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3"/>
    <x v="22"/>
  </r>
  <r>
    <n v="1406"/>
    <s v="Man Down! Translation project"/>
    <s v="The White coat and the battle dress uniform"/>
    <n v="12000"/>
    <n v="15"/>
    <x v="2"/>
    <x v="13"/>
    <s v="EUR"/>
    <n v="1449914400"/>
    <n v="1445336607"/>
    <b v="0"/>
    <n v="3"/>
    <b v="0"/>
    <s v="publishing/translations"/>
    <n v="1.25E-3"/>
    <n v="5"/>
    <x v="3"/>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3"/>
    <x v="22"/>
  </r>
  <r>
    <n v="1420"/>
    <s v="Shakespeare in the Hood - Romeo and Juliet"/>
    <s v="Help me butcher Shakespeare in a satirical fashion."/>
    <n v="110"/>
    <n v="3"/>
    <x v="2"/>
    <x v="0"/>
    <s v="USD"/>
    <n v="1467129686"/>
    <n v="1464969686"/>
    <b v="0"/>
    <n v="3"/>
    <b v="0"/>
    <s v="publishing/translations"/>
    <n v="2.7272727272727271E-2"/>
    <n v="1"/>
    <x v="3"/>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3"/>
    <x v="22"/>
  </r>
  <r>
    <n v="1429"/>
    <s v="10 P.M."/>
    <s v="A guy in his 30's tries to live his &quot;American Dream&quot;, but quickly it turns into a nightmare. (A Novel)"/>
    <n v="10000"/>
    <n v="0"/>
    <x v="2"/>
    <x v="0"/>
    <s v="USD"/>
    <n v="1428629242"/>
    <n v="1426037242"/>
    <b v="0"/>
    <n v="0"/>
    <b v="0"/>
    <s v="publishing/translations"/>
    <n v="0"/>
    <e v="#DIV/0!"/>
    <x v="3"/>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3"/>
    <x v="22"/>
  </r>
  <r>
    <n v="1447"/>
    <s v="Indian Language Dictionary"/>
    <s v="I'm creating a dictionary of multiple Indian languages."/>
    <n v="500000"/>
    <n v="75"/>
    <x v="2"/>
    <x v="0"/>
    <s v="USD"/>
    <n v="1467999134"/>
    <n v="1465407134"/>
    <b v="0"/>
    <n v="3"/>
    <b v="0"/>
    <s v="publishing/translations"/>
    <n v="1.4999999999999999E-4"/>
    <n v="25"/>
    <x v="3"/>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3"/>
    <x v="22"/>
  </r>
  <r>
    <n v="1452"/>
    <s v="The Judo Preservation Project (Canceled)"/>
    <s v="I am gathering rare, out-of-print Judo books for preservation, translation and sharing."/>
    <n v="14000"/>
    <n v="0"/>
    <x v="1"/>
    <x v="0"/>
    <s v="USD"/>
    <n v="1406566363"/>
    <n v="1403974363"/>
    <b v="0"/>
    <n v="0"/>
    <b v="0"/>
    <s v="publishing/translations"/>
    <n v="0"/>
    <e v="#DIV/0!"/>
    <x v="3"/>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3"/>
    <x v="22"/>
  </r>
  <r>
    <n v="1456"/>
    <s v="Sometimes you don't need love (Canceled)"/>
    <s v="English Version of my auto-published novel"/>
    <n v="5000"/>
    <n v="145"/>
    <x v="1"/>
    <x v="13"/>
    <s v="EUR"/>
    <n v="1483459365"/>
    <n v="1480867365"/>
    <b v="0"/>
    <n v="3"/>
    <b v="0"/>
    <s v="publishing/translations"/>
    <n v="2.9000000000000001E-2"/>
    <n v="48.333333333333336"/>
    <x v="3"/>
    <x v="3"/>
    <x v="22"/>
  </r>
  <r>
    <n v="1457"/>
    <s v="Hey! I&quot;m not invisable, I am Just Old (Canceled)"/>
    <s v="Age is more than just a number, I hope your younger than you feel."/>
    <n v="6000"/>
    <n v="0"/>
    <x v="1"/>
    <x v="0"/>
    <s v="USD"/>
    <n v="1447281044"/>
    <n v="1444685444"/>
    <b v="0"/>
    <n v="0"/>
    <b v="0"/>
    <s v="publishing/translations"/>
    <n v="0"/>
    <e v="#DIV/0!"/>
    <x v="3"/>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3"/>
    <x v="23"/>
  </r>
  <r>
    <n v="1464"/>
    <s v="Science Studio"/>
    <s v="The Best Science Media on the Web"/>
    <n v="5000"/>
    <n v="8160"/>
    <x v="0"/>
    <x v="0"/>
    <s v="USD"/>
    <n v="1361029958"/>
    <n v="1358437958"/>
    <b v="1"/>
    <n v="234"/>
    <b v="1"/>
    <s v="publishing/radio &amp; podcasts"/>
    <n v="1.6319999999999999"/>
    <n v="34.871794871794869"/>
    <x v="3"/>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3"/>
    <x v="23"/>
  </r>
  <r>
    <n v="1467"/>
    <s v="Radio Ambulante"/>
    <s v="We are a new Spanish language podcast telling uniquely Latin American stories."/>
    <n v="40000"/>
    <n v="46032"/>
    <x v="0"/>
    <x v="0"/>
    <s v="USD"/>
    <n v="1332699285"/>
    <n v="1327518885"/>
    <b v="1"/>
    <n v="600"/>
    <b v="1"/>
    <s v="publishing/radio &amp; podcasts"/>
    <n v="1.1508"/>
    <n v="76.72"/>
    <x v="3"/>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3"/>
    <x v="23"/>
  </r>
  <r>
    <n v="1473"/>
    <s v="ONE LOVES ONLY FORM"/>
    <s v="Public Radio Project"/>
    <n v="1500"/>
    <n v="1807.74"/>
    <x v="0"/>
    <x v="0"/>
    <s v="USD"/>
    <n v="1330644639"/>
    <n v="1328052639"/>
    <b v="1"/>
    <n v="47"/>
    <b v="1"/>
    <s v="publishing/radio &amp; podcasts"/>
    <n v="1.20516"/>
    <n v="38.462553191489363"/>
    <x v="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3"/>
    <x v="10"/>
  </r>
  <r>
    <n v="1484"/>
    <s v="a book called filtered down thru the stars"/>
    <s v="The mussings of an old wizard"/>
    <n v="2000"/>
    <n v="0"/>
    <x v="2"/>
    <x v="0"/>
    <s v="USD"/>
    <n v="1342882260"/>
    <n v="1337834963"/>
    <b v="0"/>
    <n v="0"/>
    <b v="0"/>
    <s v="publishing/fiction"/>
    <n v="0"/>
    <e v="#DIV/0!"/>
    <x v="3"/>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3"/>
    <x v="10"/>
  </r>
  <r>
    <n v="1488"/>
    <s v="Nanolution"/>
    <s v="A blockbuster sci-fi adventure. What would you do if one day your life changed to beyond the imaginable?"/>
    <n v="15000"/>
    <n v="360"/>
    <x v="2"/>
    <x v="2"/>
    <s v="AUD"/>
    <n v="1388928660"/>
    <n v="1386336660"/>
    <b v="0"/>
    <n v="6"/>
    <b v="0"/>
    <s v="publishing/fiction"/>
    <n v="2.4E-2"/>
    <n v="60"/>
    <x v="3"/>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3"/>
    <x v="10"/>
  </r>
  <r>
    <n v="1493"/>
    <s v="The Great Grand Zeppelin Chase"/>
    <s v="Help illustrate the sequel to the bestselling _x000a_The Transylvania Flying Squad of Detectives"/>
    <n v="2400"/>
    <n v="0"/>
    <x v="2"/>
    <x v="0"/>
    <s v="USD"/>
    <n v="1371415675"/>
    <n v="1368823675"/>
    <b v="0"/>
    <n v="0"/>
    <b v="0"/>
    <s v="publishing/fiction"/>
    <n v="0"/>
    <e v="#DIV/0!"/>
    <x v="3"/>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3"/>
    <x v="10"/>
  </r>
  <r>
    <n v="1495"/>
    <s v="A Magical Bildungsroman with a Female Heroine"/>
    <s v="The Adventures of Penelope Hawthorne. Part One: The Spellbook of Dracone."/>
    <n v="2000"/>
    <n v="0"/>
    <x v="2"/>
    <x v="0"/>
    <s v="USD"/>
    <n v="1314471431"/>
    <n v="1311879431"/>
    <b v="0"/>
    <n v="0"/>
    <b v="0"/>
    <s v="publishing/fiction"/>
    <n v="0"/>
    <e v="#DIV/0!"/>
    <x v="3"/>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8"/>
    <x v="20"/>
  </r>
  <r>
    <n v="1520"/>
    <s v="TULIPS"/>
    <s v="A self-published photography book by Andrew Miksys from his new series about Belarus"/>
    <n v="18000"/>
    <n v="18625"/>
    <x v="0"/>
    <x v="0"/>
    <s v="USD"/>
    <n v="1418961600"/>
    <n v="1415824513"/>
    <b v="1"/>
    <n v="167"/>
    <b v="1"/>
    <s v="photography/photobooks"/>
    <n v="1.0347222222222223"/>
    <n v="111.52694610778443"/>
    <x v="8"/>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8"/>
    <x v="24"/>
  </r>
  <r>
    <n v="1547"/>
    <s v="Sound Photography"/>
    <s v="I have produced a limited number (100) of five 8x10 prints of mixed photography I would like to share with you."/>
    <n v="20"/>
    <n v="0"/>
    <x v="2"/>
    <x v="0"/>
    <s v="USD"/>
    <n v="1487844882"/>
    <n v="1487240082"/>
    <b v="0"/>
    <n v="0"/>
    <b v="0"/>
    <s v="photography/nature"/>
    <n v="0"/>
    <e v="#DIV/0!"/>
    <x v="8"/>
    <x v="8"/>
    <x v="24"/>
  </r>
  <r>
    <n v="1548"/>
    <s v="Change the World through Color"/>
    <s v="Beauty is in the eye of the beholder and I want to inspire conservation through color."/>
    <n v="700"/>
    <n v="60"/>
    <x v="2"/>
    <x v="0"/>
    <s v="USD"/>
    <n v="1447020620"/>
    <n v="1444425020"/>
    <b v="0"/>
    <n v="1"/>
    <b v="0"/>
    <s v="photography/nature"/>
    <n v="8.5714285714285715E-2"/>
    <n v="60"/>
    <x v="8"/>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3"/>
    <x v="25"/>
  </r>
  <r>
    <n v="1569"/>
    <s v="to be removed (Canceled)"/>
    <s v="to be removed"/>
    <n v="30000"/>
    <n v="0"/>
    <x v="1"/>
    <x v="0"/>
    <s v="USD"/>
    <n v="1369498714"/>
    <n v="1366906714"/>
    <b v="0"/>
    <n v="0"/>
    <b v="0"/>
    <s v="publishing/art books"/>
    <n v="0"/>
    <e v="#DIV/0!"/>
    <x v="3"/>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3"/>
    <x v="25"/>
  </r>
  <r>
    <n v="1576"/>
    <s v="The Obsessive Line Collection (Canceled)"/>
    <s v="For the publication of my first 3 books: an Art book, a graphic novel, and a coloring book"/>
    <n v="5000"/>
    <n v="650"/>
    <x v="1"/>
    <x v="0"/>
    <s v="USD"/>
    <n v="1435698368"/>
    <n v="1431810368"/>
    <b v="0"/>
    <n v="10"/>
    <b v="0"/>
    <s v="publishing/art books"/>
    <n v="0.13"/>
    <n v="65"/>
    <x v="3"/>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8"/>
    <x v="26"/>
  </r>
  <r>
    <n v="1582"/>
    <s v="Scenes from New Orleans"/>
    <s v="I create canvas prints of images from in and around New Orleans"/>
    <n v="1000"/>
    <n v="93"/>
    <x v="2"/>
    <x v="0"/>
    <s v="USD"/>
    <n v="1445894400"/>
    <n v="1440961053"/>
    <b v="0"/>
    <n v="3"/>
    <b v="0"/>
    <s v="photography/places"/>
    <n v="9.2999999999999999E-2"/>
    <n v="31"/>
    <x v="8"/>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8"/>
    <x v="26"/>
  </r>
  <r>
    <n v="1586"/>
    <s v="Missouri In Pictures"/>
    <s v="Show the world the beauty that is in all of our back yards!"/>
    <n v="1500"/>
    <n v="0"/>
    <x v="2"/>
    <x v="0"/>
    <s v="USD"/>
    <n v="1428197422"/>
    <n v="1425609022"/>
    <b v="0"/>
    <n v="0"/>
    <b v="0"/>
    <s v="photography/places"/>
    <n v="0"/>
    <e v="#DIV/0!"/>
    <x v="8"/>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8"/>
    <x v="26"/>
  </r>
  <r>
    <n v="1588"/>
    <s v="The Right Side of Texas"/>
    <s v="Southeast Texas as seen through the lens of a cell phone camera"/>
    <n v="516"/>
    <n v="0"/>
    <x v="2"/>
    <x v="0"/>
    <s v="USD"/>
    <n v="1422735120"/>
    <n v="1420091999"/>
    <b v="0"/>
    <n v="0"/>
    <b v="0"/>
    <s v="photography/places"/>
    <n v="0"/>
    <e v="#DIV/0!"/>
    <x v="8"/>
    <x v="8"/>
    <x v="26"/>
  </r>
  <r>
    <n v="1589"/>
    <s v="A Side Of The World In Canvas"/>
    <s v="I want to be able to have my own photography inside a canvas and have it be displayed everywhere."/>
    <n v="1200"/>
    <n v="0"/>
    <x v="2"/>
    <x v="0"/>
    <s v="USD"/>
    <n v="1444433886"/>
    <n v="1441841886"/>
    <b v="0"/>
    <n v="0"/>
    <b v="0"/>
    <s v="photography/places"/>
    <n v="0"/>
    <e v="#DIV/0!"/>
    <x v="8"/>
    <x v="8"/>
    <x v="26"/>
  </r>
  <r>
    <n v="1590"/>
    <s v="An Italian Adventure"/>
    <s v="Discover Italy through photography."/>
    <n v="60000"/>
    <n v="1020"/>
    <x v="2"/>
    <x v="13"/>
    <s v="EUR"/>
    <n v="1443040464"/>
    <n v="1440448464"/>
    <b v="0"/>
    <n v="2"/>
    <b v="0"/>
    <s v="photography/places"/>
    <n v="1.7000000000000001E-2"/>
    <n v="510"/>
    <x v="8"/>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8"/>
    <x v="26"/>
  </r>
  <r>
    <n v="1592"/>
    <s v="The Views of Pittsburgh"/>
    <s v="A portfolio collage of beautiful pictures of authentic Pittsburgh locations and scenery."/>
    <n v="25"/>
    <n v="0"/>
    <x v="2"/>
    <x v="0"/>
    <s v="USD"/>
    <n v="1427503485"/>
    <n v="1423619085"/>
    <b v="0"/>
    <n v="0"/>
    <b v="0"/>
    <s v="photography/places"/>
    <n v="0"/>
    <e v="#DIV/0!"/>
    <x v="8"/>
    <x v="8"/>
    <x v="26"/>
  </r>
  <r>
    <n v="1593"/>
    <s v="Picturing Italy"/>
    <s v="A trip to fulfill a dream of capturing the wonders and history of ancient Italy in person."/>
    <n v="22000"/>
    <n v="3"/>
    <x v="2"/>
    <x v="0"/>
    <s v="USD"/>
    <n v="1425154655"/>
    <n v="1422562655"/>
    <b v="0"/>
    <n v="3"/>
    <b v="0"/>
    <s v="photography/places"/>
    <n v="1.3636363636363637E-4"/>
    <n v="1"/>
    <x v="8"/>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8"/>
    <x v="26"/>
  </r>
  <r>
    <n v="1596"/>
    <s v="The Town We Live In"/>
    <s v="London is beautiful. I want to create a book of stunning images from in and around our great city"/>
    <n v="3250"/>
    <n v="75"/>
    <x v="2"/>
    <x v="1"/>
    <s v="GBP"/>
    <n v="1418469569"/>
    <n v="1414577969"/>
    <b v="0"/>
    <n v="3"/>
    <b v="0"/>
    <s v="photography/places"/>
    <n v="2.3076923076923078E-2"/>
    <n v="25"/>
    <x v="8"/>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8"/>
    <x v="26"/>
  </r>
  <r>
    <n v="1599"/>
    <s v="The Londoner: Prints &amp; Canvas"/>
    <s v="A London photographer trekking 5,895m up Africa's Mount Kilimanjaro to pursue and enrich a career."/>
    <n v="500"/>
    <n v="0"/>
    <x v="2"/>
    <x v="1"/>
    <s v="GBP"/>
    <n v="1460116576"/>
    <n v="1457528176"/>
    <b v="0"/>
    <n v="0"/>
    <b v="0"/>
    <s v="photography/places"/>
    <n v="0"/>
    <e v="#DIV/0!"/>
    <x v="8"/>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4"/>
    <x v="11"/>
  </r>
  <r>
    <n v="1611"/>
    <s v="Skelton-Luns CD/7&quot;             No Big Deal."/>
    <s v="Skelton-Luns CD/7&quot; No Big Deal."/>
    <n v="800"/>
    <n v="1001"/>
    <x v="0"/>
    <x v="0"/>
    <s v="USD"/>
    <n v="1370390432"/>
    <n v="1368576032"/>
    <b v="0"/>
    <n v="27"/>
    <b v="1"/>
    <s v="music/rock"/>
    <n v="1.25125"/>
    <n v="37.074074074074076"/>
    <x v="4"/>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4"/>
    <x v="11"/>
  </r>
  <r>
    <n v="1618"/>
    <s v="Janus Word Album"/>
    <s v="Janus Word combines hard rock with melodic acoustic music for a unique and awesome sound."/>
    <n v="1500"/>
    <n v="1576"/>
    <x v="0"/>
    <x v="0"/>
    <s v="USD"/>
    <n v="1362757335"/>
    <n v="1359301335"/>
    <b v="0"/>
    <n v="27"/>
    <b v="1"/>
    <s v="music/rock"/>
    <n v="1.0506666666666666"/>
    <n v="58.370370370370374"/>
    <x v="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4"/>
    <x v="11"/>
  </r>
  <r>
    <n v="1624"/>
    <s v="Joey De Noble needs YOUR help!"/>
    <s v="Joey De Noble is raising money to help record his latest music, and he wants YOU to be a part of it!"/>
    <n v="1000"/>
    <n v="1180"/>
    <x v="0"/>
    <x v="0"/>
    <s v="USD"/>
    <n v="1357721335"/>
    <n v="1354265335"/>
    <b v="0"/>
    <n v="25"/>
    <b v="1"/>
    <s v="music/rock"/>
    <n v="1.18"/>
    <n v="47.2"/>
    <x v="4"/>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4"/>
    <x v="11"/>
  </r>
  <r>
    <n v="1628"/>
    <s v="&quot;Songs for Tsippora&quot; Byronâ€™s DEBUT EP"/>
    <s v="Original Jewish rock music on human relationships and identity"/>
    <n v="4000"/>
    <n v="4037"/>
    <x v="0"/>
    <x v="0"/>
    <s v="USD"/>
    <n v="1403026882"/>
    <n v="1400175682"/>
    <b v="0"/>
    <n v="88"/>
    <b v="1"/>
    <s v="music/rock"/>
    <n v="1.00925"/>
    <n v="45.875"/>
    <x v="4"/>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4"/>
    <x v="11"/>
  </r>
  <r>
    <n v="1634"/>
    <s v="RUBEDO: Debut Full Length Album"/>
    <s v="Recording Debut  Album w/ Producer Ikey Owens from Free Moral Agents/ The Mars Volta"/>
    <n v="2000"/>
    <n v="2010"/>
    <x v="0"/>
    <x v="0"/>
    <s v="USD"/>
    <n v="1306994340"/>
    <n v="1303706001"/>
    <b v="0"/>
    <n v="32"/>
    <b v="1"/>
    <s v="music/rock"/>
    <n v="1.0049999999999999"/>
    <n v="62.8125"/>
    <x v="4"/>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4"/>
    <x v="11"/>
  </r>
  <r>
    <n v="1638"/>
    <s v="Avenues EP 2013"/>
    <s v="Avenues will be going in to the studio to record a new EP with Matt Allison!"/>
    <n v="1000"/>
    <n v="1050"/>
    <x v="0"/>
    <x v="0"/>
    <s v="USD"/>
    <n v="1362086700"/>
    <n v="1358180968"/>
    <b v="0"/>
    <n v="27"/>
    <b v="1"/>
    <s v="music/rock"/>
    <n v="1.05"/>
    <n v="38.888888888888886"/>
    <x v="4"/>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4"/>
    <x v="11"/>
  </r>
  <r>
    <n v="1641"/>
    <s v="Tanya Dartson- Run for Your Life music video"/>
    <s v="Music Video For Upbeat and Inspiring Song - Run For Your Life"/>
    <n v="2500"/>
    <n v="2535"/>
    <x v="0"/>
    <x v="0"/>
    <s v="USD"/>
    <n v="1418998744"/>
    <n v="1416406744"/>
    <b v="0"/>
    <n v="26"/>
    <b v="1"/>
    <s v="music/pop"/>
    <n v="1.014"/>
    <n v="97.5"/>
    <x v="4"/>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4"/>
    <x v="27"/>
  </r>
  <r>
    <n v="1650"/>
    <s v="The Psalm Praise Project, Vol. 2"/>
    <s v="Help me record a CD that uses pop styling to give a fresh sound to ancient wisdom from scripture!"/>
    <n v="2000"/>
    <n v="2831"/>
    <x v="0"/>
    <x v="0"/>
    <s v="USD"/>
    <n v="1381314437"/>
    <n v="1378722437"/>
    <b v="0"/>
    <n v="32"/>
    <b v="1"/>
    <s v="music/pop"/>
    <n v="1.4155"/>
    <n v="88.46875"/>
    <x v="4"/>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4"/>
    <x v="27"/>
  </r>
  <r>
    <n v="1655"/>
    <s v="Meg Porter Debut EP!"/>
    <s v="Berklee College of Music student, Meg Porter needs YOUR help to fund her very first EP!"/>
    <n v="1500"/>
    <n v="2143"/>
    <x v="0"/>
    <x v="0"/>
    <s v="USD"/>
    <n v="1333648820"/>
    <n v="1331060420"/>
    <b v="0"/>
    <n v="48"/>
    <b v="1"/>
    <s v="music/pop"/>
    <n v="1.4286666666666668"/>
    <n v="44.645833333333336"/>
    <x v="4"/>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4"/>
    <x v="27"/>
  </r>
  <r>
    <n v="1663"/>
    <s v="ghost -- a music video"/>
    <s v="music is as important to the eyes as it is to the ears. help bring ghost to life in front of your eyes."/>
    <n v="1000"/>
    <n v="1080"/>
    <x v="0"/>
    <x v="0"/>
    <s v="USD"/>
    <n v="1422750707"/>
    <n v="1420158707"/>
    <b v="0"/>
    <n v="32"/>
    <b v="1"/>
    <s v="music/pop"/>
    <n v="1.08"/>
    <n v="33.75"/>
    <x v="4"/>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4"/>
    <x v="27"/>
  </r>
  <r>
    <n v="1671"/>
    <s v="Luke O'Brien's Kickstarter"/>
    <s v="I am seeking funding in order to help take my music from a hobby to a career."/>
    <n v="2000"/>
    <n v="2013.47"/>
    <x v="0"/>
    <x v="0"/>
    <s v="USD"/>
    <n v="1470056614"/>
    <n v="1467464614"/>
    <b v="0"/>
    <n v="77"/>
    <b v="1"/>
    <s v="music/pop"/>
    <n v="1.0067349999999999"/>
    <n v="26.148961038961041"/>
    <x v="4"/>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4"/>
    <x v="27"/>
  </r>
  <r>
    <n v="1675"/>
    <s v="The Great Party's Debut Album!"/>
    <s v="The Great Party is releasing their debut album. Here's your chance to be a part of it!"/>
    <n v="1000"/>
    <n v="1374.16"/>
    <x v="0"/>
    <x v="0"/>
    <s v="USD"/>
    <n v="1318802580"/>
    <n v="1316194540"/>
    <b v="0"/>
    <n v="34"/>
    <b v="1"/>
    <s v="music/pop"/>
    <n v="1.37416"/>
    <n v="40.416470588235299"/>
    <x v="4"/>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4"/>
    <x v="27"/>
  </r>
  <r>
    <n v="1680"/>
    <s v="Kick Out a Record"/>
    <s v="Working Musician dilemma #164: how the taxman put Kick the Record 2.0 on hold"/>
    <n v="1000"/>
    <n v="1175"/>
    <x v="0"/>
    <x v="0"/>
    <s v="USD"/>
    <n v="1405188667"/>
    <n v="1402596667"/>
    <b v="0"/>
    <n v="25"/>
    <b v="1"/>
    <s v="music/pop"/>
    <n v="1.175"/>
    <n v="47"/>
    <x v="4"/>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4"/>
    <x v="28"/>
  </r>
  <r>
    <n v="1684"/>
    <s v="Goodness &amp; Mercy EP - Marty Mikles"/>
    <s v="New Music from Marty Mikles!  A new EP all about God's Goodness &amp; Mercy."/>
    <n v="8000"/>
    <n v="8730"/>
    <x v="3"/>
    <x v="0"/>
    <s v="USD"/>
    <n v="1489775641"/>
    <n v="1487360041"/>
    <b v="0"/>
    <n v="101"/>
    <b v="0"/>
    <s v="music/faith"/>
    <n v="1.0912500000000001"/>
    <n v="86.43564356435644"/>
    <x v="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4"/>
    <x v="28"/>
  </r>
  <r>
    <n v="1689"/>
    <s v="Fly Away"/>
    <s v="Praising the Living God in the second half of life."/>
    <n v="2400"/>
    <n v="2400"/>
    <x v="3"/>
    <x v="0"/>
    <s v="USD"/>
    <n v="1489700230"/>
    <n v="1487111830"/>
    <b v="0"/>
    <n v="14"/>
    <b v="0"/>
    <s v="music/faith"/>
    <n v="1"/>
    <n v="171.42857142857142"/>
    <x v="4"/>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4"/>
    <x v="28"/>
  </r>
  <r>
    <n v="1702"/>
    <s v="lyndale lewis and new vision prosper cd release"/>
    <s v="I can do all things through christ jesus"/>
    <n v="16500"/>
    <n v="1"/>
    <x v="2"/>
    <x v="0"/>
    <s v="USD"/>
    <n v="1427745150"/>
    <n v="1425156750"/>
    <b v="0"/>
    <n v="1"/>
    <b v="0"/>
    <s v="music/faith"/>
    <n v="6.0606060606060605E-5"/>
    <n v="1"/>
    <x v="4"/>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4"/>
    <x v="28"/>
  </r>
  <r>
    <n v="1705"/>
    <s v="Piano Prayer Album - Russ James"/>
    <s v="An instrumental album that ranges from hymns to contemporary music. All the music is recorded by myself."/>
    <n v="2000"/>
    <n v="0"/>
    <x v="2"/>
    <x v="0"/>
    <s v="USD"/>
    <n v="1441814400"/>
    <n v="1440807846"/>
    <b v="0"/>
    <n v="0"/>
    <b v="0"/>
    <s v="music/faith"/>
    <n v="0"/>
    <e v="#DIV/0!"/>
    <x v="4"/>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4"/>
    <x v="28"/>
  </r>
  <r>
    <n v="1709"/>
    <s v="Psalms"/>
    <s v="A project to set psalms to music. The psalms are taken from the English Standard Version (ESV) of the Bible."/>
    <n v="1750"/>
    <n v="85"/>
    <x v="2"/>
    <x v="0"/>
    <s v="USD"/>
    <n v="1409513940"/>
    <n v="1405949514"/>
    <b v="0"/>
    <n v="4"/>
    <b v="0"/>
    <s v="music/faith"/>
    <n v="4.8571428571428571E-2"/>
    <n v="21.25"/>
    <x v="4"/>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4"/>
    <x v="28"/>
  </r>
  <r>
    <n v="1718"/>
    <s v="The Prodigal Son"/>
    <s v="A melody for the galaxy."/>
    <n v="35000"/>
    <n v="75"/>
    <x v="2"/>
    <x v="0"/>
    <s v="USD"/>
    <n v="1463201940"/>
    <n v="1459435149"/>
    <b v="0"/>
    <n v="2"/>
    <b v="0"/>
    <s v="music/faith"/>
    <n v="2.142857142857143E-3"/>
    <n v="37.5"/>
    <x v="4"/>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4"/>
    <x v="28"/>
  </r>
  <r>
    <n v="1726"/>
    <s v="&quot;Every Day&quot; CD by Amanda Joy Hall"/>
    <s v="Amanda Joy Hall's sophomore album, &quot;Every Day&quot;. Release expected July 2014"/>
    <n v="6500"/>
    <n v="2196"/>
    <x v="2"/>
    <x v="0"/>
    <s v="USD"/>
    <n v="1403906664"/>
    <n v="1401401064"/>
    <b v="0"/>
    <n v="16"/>
    <b v="0"/>
    <s v="music/faith"/>
    <n v="0.33784615384615385"/>
    <n v="137.25"/>
    <x v="4"/>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4"/>
    <x v="28"/>
  </r>
  <r>
    <n v="1731"/>
    <s v="Sam Cox Band First Christian Tour"/>
    <s v="We are a Christin Worship band looking to midwest tour. God Bless!"/>
    <n v="1000"/>
    <n v="0"/>
    <x v="2"/>
    <x v="0"/>
    <s v="USD"/>
    <n v="1434034800"/>
    <n v="1432849552"/>
    <b v="0"/>
    <n v="0"/>
    <b v="0"/>
    <s v="music/faith"/>
    <n v="0"/>
    <e v="#DIV/0!"/>
    <x v="4"/>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4"/>
    <x v="28"/>
  </r>
  <r>
    <n v="1733"/>
    <s v="What Faith Is EP/Album"/>
    <s v="I am trying to share the music I am blessed to have written. https://www.johncox4.com or https://reverbnation.com/johncox4"/>
    <n v="10000"/>
    <n v="0"/>
    <x v="2"/>
    <x v="0"/>
    <s v="USD"/>
    <n v="1473802200"/>
    <n v="1472746374"/>
    <b v="0"/>
    <n v="0"/>
    <b v="0"/>
    <s v="music/faith"/>
    <n v="0"/>
    <e v="#DIV/0!"/>
    <x v="4"/>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4"/>
    <x v="28"/>
  </r>
  <r>
    <n v="1736"/>
    <s v="In His Presence"/>
    <s v="A unique meditative album reflecting on the life of Christ, inviting Him into your presence"/>
    <n v="3000"/>
    <n v="22"/>
    <x v="2"/>
    <x v="0"/>
    <s v="USD"/>
    <n v="1447018833"/>
    <n v="1444423233"/>
    <b v="0"/>
    <n v="1"/>
    <b v="0"/>
    <s v="music/faith"/>
    <n v="7.3333333333333332E-3"/>
    <n v="22"/>
    <x v="4"/>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4"/>
    <x v="28"/>
  </r>
  <r>
    <n v="1738"/>
    <s v="The Flashing Lights"/>
    <s v="Music that inspires and gives hope for overcoming and change. And it is good music."/>
    <n v="5000"/>
    <n v="20"/>
    <x v="2"/>
    <x v="0"/>
    <s v="USD"/>
    <n v="1412283542"/>
    <n v="1409691542"/>
    <b v="0"/>
    <n v="1"/>
    <b v="0"/>
    <s v="music/faith"/>
    <n v="4.0000000000000001E-3"/>
    <n v="20"/>
    <x v="4"/>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4"/>
    <x v="28"/>
  </r>
  <r>
    <n v="1741"/>
    <s v="Caught off Guard"/>
    <s v="A photo journal documenting my experiences and travels across New Zealand"/>
    <n v="1200"/>
    <n v="1330"/>
    <x v="0"/>
    <x v="1"/>
    <s v="GBP"/>
    <n v="1433948671"/>
    <n v="1430060671"/>
    <b v="0"/>
    <n v="52"/>
    <b v="1"/>
    <s v="photography/photobooks"/>
    <n v="1.1083333333333334"/>
    <n v="25.576923076923077"/>
    <x v="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8"/>
    <x v="20"/>
  </r>
  <r>
    <n v="1748"/>
    <s v="So It Is: Vancouver"/>
    <s v="Telling the story of the city through remarkable people who live in Vancouver today."/>
    <n v="50000"/>
    <n v="64974"/>
    <x v="0"/>
    <x v="5"/>
    <s v="CAD"/>
    <n v="1441234143"/>
    <n v="1438642143"/>
    <b v="0"/>
    <n v="181"/>
    <b v="1"/>
    <s v="photography/photobooks"/>
    <n v="1.29948"/>
    <n v="358.97237569060775"/>
    <x v="8"/>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8"/>
    <x v="20"/>
  </r>
  <r>
    <n v="1759"/>
    <s v="Death Valley"/>
    <s v="Death Valley will be the first photo book of Andi State"/>
    <n v="5000"/>
    <n v="5330"/>
    <x v="0"/>
    <x v="0"/>
    <s v="USD"/>
    <n v="1427309629"/>
    <n v="1425585229"/>
    <b v="0"/>
    <n v="49"/>
    <b v="1"/>
    <s v="photography/photobooks"/>
    <n v="1.0660000000000001"/>
    <n v="108.77551020408163"/>
    <x v="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8"/>
    <x v="20"/>
  </r>
  <r>
    <n v="1761"/>
    <s v="I Wanted To See Boobs"/>
    <s v="A hardcover photobook telling the naked truth of a young photographers journey."/>
    <n v="100"/>
    <n v="155"/>
    <x v="0"/>
    <x v="1"/>
    <s v="GBP"/>
    <n v="1442065060"/>
    <n v="1437745060"/>
    <b v="0"/>
    <n v="3"/>
    <b v="1"/>
    <s v="photography/photobooks"/>
    <n v="1.55"/>
    <n v="51.666666666666664"/>
    <x v="8"/>
    <x v="8"/>
    <x v="20"/>
  </r>
  <r>
    <n v="1762"/>
    <s v="&quot;The Naked Pixel&quot; Ali Pakele"/>
    <s v="Project rewards $25 gets you 190+ digital images"/>
    <n v="100"/>
    <n v="885"/>
    <x v="0"/>
    <x v="0"/>
    <s v="USD"/>
    <n v="1457739245"/>
    <n v="1455147245"/>
    <b v="0"/>
    <n v="25"/>
    <b v="1"/>
    <s v="photography/photobooks"/>
    <n v="8.85"/>
    <n v="35.4"/>
    <x v="8"/>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8"/>
    <x v="20"/>
  </r>
  <r>
    <n v="1766"/>
    <s v="Photographic book on Melbourne's music scene"/>
    <s v="I want to create a beautiful book which documents the Melbourne music scene."/>
    <n v="1500"/>
    <n v="0"/>
    <x v="2"/>
    <x v="2"/>
    <s v="AUD"/>
    <n v="1408999088"/>
    <n v="1407184688"/>
    <b v="1"/>
    <n v="0"/>
    <b v="0"/>
    <s v="photography/photobooks"/>
    <n v="0"/>
    <e v="#DIV/0!"/>
    <x v="8"/>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8"/>
    <x v="20"/>
  </r>
  <r>
    <n v="1791"/>
    <s v="disCover: Napoli"/>
    <s v="For the love of street photography and the beauty of traditional cultures in southern Italy."/>
    <n v="3000"/>
    <n v="107"/>
    <x v="2"/>
    <x v="1"/>
    <s v="GBP"/>
    <n v="1422553565"/>
    <n v="1417369565"/>
    <b v="1"/>
    <n v="4"/>
    <b v="0"/>
    <s v="photography/photobooks"/>
    <n v="3.5666666666666666E-2"/>
    <n v="26.75"/>
    <x v="8"/>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8"/>
    <x v="20"/>
  </r>
  <r>
    <n v="1799"/>
    <s v="The UnDiscovered Image"/>
    <s v="The UnDiscovered Image, a monthly publication dedicated to photographers."/>
    <n v="4000"/>
    <n v="69.83"/>
    <x v="2"/>
    <x v="1"/>
    <s v="GBP"/>
    <n v="1415740408"/>
    <n v="1414008808"/>
    <b v="1"/>
    <n v="6"/>
    <b v="0"/>
    <s v="photography/photobooks"/>
    <n v="1.7457500000000001E-2"/>
    <n v="11.638333333333334"/>
    <x v="8"/>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8"/>
    <x v="20"/>
  </r>
  <r>
    <n v="1807"/>
    <s v="Anywhere but Here"/>
    <s v="I want to explore alternative cultures and lifestyles in America."/>
    <n v="5000"/>
    <n v="553"/>
    <x v="2"/>
    <x v="0"/>
    <s v="USD"/>
    <n v="1411868313"/>
    <n v="1409276313"/>
    <b v="1"/>
    <n v="8"/>
    <b v="0"/>
    <s v="photography/photobooks"/>
    <n v="0.1106"/>
    <n v="69.125"/>
    <x v="8"/>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8"/>
    <x v="20"/>
  </r>
  <r>
    <n v="1810"/>
    <s v="Film Speed"/>
    <s v="Film Speed is a series of Zines focusing on architecture shot completely on 35 and 120mm film."/>
    <n v="450"/>
    <n v="15"/>
    <x v="2"/>
    <x v="0"/>
    <s v="USD"/>
    <n v="1408657826"/>
    <n v="1407621026"/>
    <b v="0"/>
    <n v="2"/>
    <b v="0"/>
    <s v="photography/photobooks"/>
    <n v="3.3333333333333333E-2"/>
    <n v="7.5"/>
    <x v="8"/>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8"/>
    <x v="20"/>
  </r>
  <r>
    <n v="1813"/>
    <s v="Libya : The Lost Days"/>
    <s v="This project aims to document, Libyan photographic history; through both print and artisan mediums ."/>
    <n v="8750"/>
    <n v="0"/>
    <x v="2"/>
    <x v="1"/>
    <s v="GBP"/>
    <n v="1407532812"/>
    <n v="1404940812"/>
    <b v="0"/>
    <n v="0"/>
    <b v="0"/>
    <s v="photography/photobooks"/>
    <n v="0"/>
    <e v="#DIV/0!"/>
    <x v="8"/>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8"/>
    <x v="20"/>
  </r>
  <r>
    <n v="1818"/>
    <s v="Give Me Your Goofy-ist"/>
    <s v="We are all different, this is a way to honor and celebrate the authenticity in being different."/>
    <n v="15000"/>
    <n v="0"/>
    <x v="2"/>
    <x v="0"/>
    <s v="USD"/>
    <n v="1428035850"/>
    <n v="1425447450"/>
    <b v="0"/>
    <n v="0"/>
    <b v="0"/>
    <s v="photography/photobooks"/>
    <n v="0"/>
    <e v="#DIV/0!"/>
    <x v="8"/>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4"/>
    <x v="11"/>
  </r>
  <r>
    <n v="1822"/>
    <s v="Wood Butcher's new music video- I Don't Wanna Party"/>
    <s v="Wood Butcher needs your help to make this happen. Buy a CD, support local music!"/>
    <n v="300"/>
    <n v="300"/>
    <x v="0"/>
    <x v="5"/>
    <s v="CAD"/>
    <n v="1391194860"/>
    <n v="1388084862"/>
    <b v="0"/>
    <n v="11"/>
    <b v="1"/>
    <s v="music/rock"/>
    <n v="1"/>
    <n v="27.272727272727273"/>
    <x v="4"/>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4"/>
    <x v="11"/>
  </r>
  <r>
    <n v="1824"/>
    <s v="Tin Man's Broken Wisdom Fund"/>
    <s v="cd fund raiser"/>
    <n v="3000"/>
    <n v="3002"/>
    <x v="0"/>
    <x v="0"/>
    <s v="USD"/>
    <n v="1389146880"/>
    <n v="1387403967"/>
    <b v="0"/>
    <n v="40"/>
    <b v="1"/>
    <s v="music/rock"/>
    <n v="1.0006666666666666"/>
    <n v="75.05"/>
    <x v="4"/>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4"/>
    <x v="11"/>
  </r>
  <r>
    <n v="1826"/>
    <s v="BEAR GHOST! Professional Recording! Yay!"/>
    <s v="Hear your favorite Bear Ghost in eargasmic quality!"/>
    <n v="2000"/>
    <n v="2020"/>
    <x v="0"/>
    <x v="0"/>
    <s v="USD"/>
    <n v="1392675017"/>
    <n v="1390083017"/>
    <b v="0"/>
    <n v="38"/>
    <b v="1"/>
    <s v="music/rock"/>
    <n v="1.01"/>
    <n v="53.157894736842103"/>
    <x v="4"/>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4"/>
    <x v="11"/>
  </r>
  <r>
    <n v="1834"/>
    <s v="TDJ - All Part of the Plan EP/Tour"/>
    <s v="Help us fund our first tour and promote our new EP!"/>
    <n v="10000"/>
    <n v="11805"/>
    <x v="0"/>
    <x v="0"/>
    <s v="USD"/>
    <n v="1422140895"/>
    <n v="1418684895"/>
    <b v="0"/>
    <n v="90"/>
    <b v="1"/>
    <s v="music/rock"/>
    <n v="1.1805000000000001"/>
    <n v="131.16666666666666"/>
    <x v="4"/>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4"/>
    <x v="11"/>
  </r>
  <r>
    <n v="1836"/>
    <s v="KICKSTART OUR &lt;+3"/>
    <s v="Help fund our 2013 Sound &amp; Lighting Touring rig!"/>
    <n v="5000"/>
    <n v="10017"/>
    <x v="0"/>
    <x v="0"/>
    <s v="USD"/>
    <n v="1361129129"/>
    <n v="1359660329"/>
    <b v="0"/>
    <n v="55"/>
    <b v="1"/>
    <s v="music/rock"/>
    <n v="2.0034000000000001"/>
    <n v="182.12727272727273"/>
    <x v="4"/>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4"/>
    <x v="11"/>
  </r>
  <r>
    <n v="1841"/>
    <s v="Hydra Effect Debut EP"/>
    <s v="Hard Rock with a Positive Message. Help us fund, release and promote our debut EP!"/>
    <n v="2000"/>
    <n v="2035"/>
    <x v="0"/>
    <x v="0"/>
    <s v="USD"/>
    <n v="1400561940"/>
    <n v="1397679445"/>
    <b v="0"/>
    <n v="40"/>
    <b v="1"/>
    <s v="music/rock"/>
    <n v="1.0175000000000001"/>
    <n v="50.875"/>
    <x v="4"/>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4"/>
    <x v="11"/>
  </r>
  <r>
    <n v="1849"/>
    <s v="Release the Skyline Album"/>
    <s v="Release the Skylines is a small, local Cleveland metal band looking to record an album."/>
    <n v="300"/>
    <n v="301"/>
    <x v="0"/>
    <x v="0"/>
    <s v="USD"/>
    <n v="1350505059"/>
    <n v="1347913059"/>
    <b v="0"/>
    <n v="8"/>
    <b v="1"/>
    <s v="music/rock"/>
    <n v="1.0033333333333334"/>
    <n v="37.625"/>
    <x v="4"/>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4"/>
    <x v="11"/>
  </r>
  <r>
    <n v="1859"/>
    <s v="Queen Kwong Tour to London and Paris"/>
    <s v="Queen Kwong is going ON TOUR to London and Paris!"/>
    <n v="3000"/>
    <n v="3955"/>
    <x v="0"/>
    <x v="0"/>
    <s v="USD"/>
    <n v="1316716129"/>
    <n v="1314124129"/>
    <b v="0"/>
    <n v="56"/>
    <b v="1"/>
    <s v="music/rock"/>
    <n v="1.3183333333333334"/>
    <n v="70.625"/>
    <x v="4"/>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6"/>
    <x v="18"/>
  </r>
  <r>
    <n v="1875"/>
    <s v="Claws &amp; Fins"/>
    <s v="Sea opposition of Crab's family and angry fishes. Who is going to win, and who is going to loose ?!"/>
    <n v="10000"/>
    <n v="51"/>
    <x v="2"/>
    <x v="0"/>
    <s v="USD"/>
    <n v="1470519308"/>
    <n v="1465335308"/>
    <b v="0"/>
    <n v="3"/>
    <b v="0"/>
    <s v="games/mobile games"/>
    <n v="5.1000000000000004E-3"/>
    <n v="17"/>
    <x v="6"/>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6"/>
    <x v="18"/>
  </r>
  <r>
    <n v="1880"/>
    <s v="Sim Betting Football"/>
    <s v="Sim Betting Football is the only football (soccer) betting simulation  game."/>
    <n v="5000"/>
    <n v="1004"/>
    <x v="2"/>
    <x v="1"/>
    <s v="GBP"/>
    <n v="1459341380"/>
    <n v="1456839380"/>
    <b v="0"/>
    <n v="24"/>
    <b v="0"/>
    <s v="games/mobile games"/>
    <n v="0.20080000000000001"/>
    <n v="41.833333333333336"/>
    <x v="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4"/>
    <x v="14"/>
  </r>
  <r>
    <n v="1894"/>
    <s v="Help me release my first 3 song EP!!"/>
    <s v="Im trying to raise $1000 for a 3 song EP in a studio!"/>
    <n v="1000"/>
    <n v="1145"/>
    <x v="0"/>
    <x v="0"/>
    <s v="USD"/>
    <n v="1329082983"/>
    <n v="1326404583"/>
    <b v="0"/>
    <n v="20"/>
    <b v="1"/>
    <s v="music/indie rock"/>
    <n v="1.145"/>
    <n v="57.25"/>
    <x v="4"/>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
    <x v="29"/>
  </r>
  <r>
    <n v="1921"/>
    <s v="The Fine Spirits are making an album!"/>
    <s v="The Fine Spirits are making an album, but we need your help!"/>
    <n v="1500"/>
    <n v="2052"/>
    <x v="0"/>
    <x v="0"/>
    <s v="USD"/>
    <n v="1342243143"/>
    <n v="1339651143"/>
    <b v="0"/>
    <n v="38"/>
    <b v="1"/>
    <s v="music/indie rock"/>
    <n v="1.3680000000000001"/>
    <n v="54"/>
    <x v="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4"/>
    <x v="14"/>
  </r>
  <r>
    <n v="1927"/>
    <s v="GBS Detroit Presents Hampshire"/>
    <s v="Hampshire is headed to GBS Detroit."/>
    <n v="600"/>
    <n v="620"/>
    <x v="0"/>
    <x v="0"/>
    <s v="USD"/>
    <n v="1331182740"/>
    <n v="1329856839"/>
    <b v="0"/>
    <n v="11"/>
    <b v="1"/>
    <s v="music/indie rock"/>
    <n v="1.0333333333333334"/>
    <n v="56.363636363636367"/>
    <x v="4"/>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2"/>
    <x v="30"/>
  </r>
  <r>
    <n v="1957"/>
    <s v="freeSoC and freeSoC Mini"/>
    <s v="An open hardware platform for the best microcontroller in the world."/>
    <n v="30000"/>
    <n v="50251.41"/>
    <x v="0"/>
    <x v="0"/>
    <s v="USD"/>
    <n v="1351304513"/>
    <n v="1348712513"/>
    <b v="1"/>
    <n v="660"/>
    <b v="1"/>
    <s v="technology/hardware"/>
    <n v="1.6750470000000002"/>
    <n v="76.138500000000008"/>
    <x v="2"/>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8"/>
    <x v="31"/>
  </r>
  <r>
    <n v="1987"/>
    <s v="Ethiopia: Beheld"/>
    <s v="A collection of images that depicts the beauty and diversity within Ethiopia"/>
    <n v="5500"/>
    <n v="2336"/>
    <x v="2"/>
    <x v="1"/>
    <s v="GBP"/>
    <n v="1425223276"/>
    <n v="1422631276"/>
    <b v="0"/>
    <n v="28"/>
    <b v="0"/>
    <s v="photography/people"/>
    <n v="0.42472727272727273"/>
    <n v="83.428571428571431"/>
    <x v="8"/>
    <x v="8"/>
    <x v="31"/>
  </r>
  <r>
    <n v="1988"/>
    <s v="Phillip Michael Photography"/>
    <s v="Expressing art in an image!"/>
    <n v="6000"/>
    <n v="25"/>
    <x v="2"/>
    <x v="0"/>
    <s v="USD"/>
    <n v="1440094742"/>
    <n v="1437502742"/>
    <b v="0"/>
    <n v="1"/>
    <b v="0"/>
    <s v="photography/people"/>
    <n v="4.1666666666666666E-3"/>
    <n v="25"/>
    <x v="8"/>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8"/>
    <x v="31"/>
  </r>
  <r>
    <n v="1992"/>
    <s v="The Wonderful World of Princes &amp; Princesses"/>
    <s v="A complete revamp of all the Disney Princes &amp; Princesses!"/>
    <n v="1500"/>
    <n v="2"/>
    <x v="2"/>
    <x v="0"/>
    <s v="USD"/>
    <n v="1424229991"/>
    <n v="1421637991"/>
    <b v="0"/>
    <n v="2"/>
    <b v="0"/>
    <s v="photography/people"/>
    <n v="1.3333333333333333E-3"/>
    <n v="1"/>
    <x v="8"/>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2"/>
    <x v="30"/>
  </r>
  <r>
    <n v="2040"/>
    <s v="Programmable Capacitor"/>
    <s v="4.29 Billion+ Capacitor Combinations._x000a_No Coding Required."/>
    <n v="3000"/>
    <n v="7445.14"/>
    <x v="0"/>
    <x v="0"/>
    <s v="USD"/>
    <n v="1384557303"/>
    <n v="1383257703"/>
    <b v="1"/>
    <n v="271"/>
    <b v="1"/>
    <s v="technology/hardware"/>
    <n v="2.4817133333333334"/>
    <n v="27.472841328413285"/>
    <x v="2"/>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2"/>
    <x v="30"/>
  </r>
  <r>
    <n v="2049"/>
    <s v="LOCK8 - the World's First Smart Bike Lock"/>
    <s v="Keyless. Alarm secured. GPS tracking."/>
    <n v="50000"/>
    <n v="60095.35"/>
    <x v="0"/>
    <x v="1"/>
    <s v="GBP"/>
    <n v="1386025140"/>
    <n v="1382963963"/>
    <b v="0"/>
    <n v="742"/>
    <b v="1"/>
    <s v="technology/hardware"/>
    <n v="1.2019070000000001"/>
    <n v="80.991037735849048"/>
    <x v="2"/>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2"/>
    <x v="30"/>
  </r>
  <r>
    <n v="2058"/>
    <s v="Raspberry Pi Debug Clip"/>
    <s v="Making using the serial terminal on the Raspberry Pi as easy as Pi!"/>
    <n v="2560"/>
    <n v="4308"/>
    <x v="0"/>
    <x v="1"/>
    <s v="GBP"/>
    <n v="1425326400"/>
    <n v="1421916830"/>
    <b v="0"/>
    <n v="410"/>
    <b v="1"/>
    <s v="technology/hardware"/>
    <n v="1.6828125"/>
    <n v="10.507317073170732"/>
    <x v="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4"/>
    <x v="14"/>
  </r>
  <r>
    <n v="2089"/>
    <s v="Little Moses EP"/>
    <s v="Little Moses is trying to record their first EP, and we can't do it without your help!"/>
    <n v="2500"/>
    <n v="3010.01"/>
    <x v="0"/>
    <x v="0"/>
    <s v="USD"/>
    <n v="1375408194"/>
    <n v="1372384194"/>
    <b v="0"/>
    <n v="62"/>
    <b v="1"/>
    <s v="music/indie rock"/>
    <n v="1.2040040000000001"/>
    <n v="48.54854838709678"/>
    <x v="4"/>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4"/>
    <x v="14"/>
  </r>
  <r>
    <n v="2099"/>
    <s v="Roosevelt Died."/>
    <s v="Our tour van died, we need help!"/>
    <n v="3000"/>
    <n v="3971"/>
    <x v="0"/>
    <x v="0"/>
    <s v="USD"/>
    <n v="1435808400"/>
    <n v="1434650084"/>
    <b v="0"/>
    <n v="63"/>
    <b v="1"/>
    <s v="music/indie rock"/>
    <n v="1.3236666666666668"/>
    <n v="63.031746031746032"/>
    <x v="4"/>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4"/>
    <x v="14"/>
  </r>
  <r>
    <n v="2103"/>
    <s v="Matthew Moon's New Album"/>
    <s v="Indie rocker, Matthew Moon, has something to share with you..."/>
    <n v="7777"/>
    <n v="11364"/>
    <x v="0"/>
    <x v="0"/>
    <s v="USD"/>
    <n v="1352488027"/>
    <n v="1349892427"/>
    <b v="0"/>
    <n v="115"/>
    <b v="1"/>
    <s v="music/indie rock"/>
    <n v="1.4612318374694613"/>
    <n v="98.817391304347822"/>
    <x v="4"/>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4"/>
    <x v="14"/>
  </r>
  <r>
    <n v="2113"/>
    <s v="Summer Underground // Honeycomb LP"/>
    <s v="Help us fund our second full-length album Honeycomb!"/>
    <n v="7000"/>
    <n v="7340"/>
    <x v="0"/>
    <x v="0"/>
    <s v="USD"/>
    <n v="1411505176"/>
    <n v="1408481176"/>
    <b v="0"/>
    <n v="107"/>
    <b v="1"/>
    <s v="music/indie rock"/>
    <n v="1.0485714285714285"/>
    <n v="68.598130841121488"/>
    <x v="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4"/>
    <x v="14"/>
  </r>
  <r>
    <n v="2118"/>
    <s v="PORCHES. vs. THE U.S.A."/>
    <s v="PORCHES.  and Documentarians tour from New York to San Francisco and back."/>
    <n v="1000"/>
    <n v="1346.11"/>
    <x v="0"/>
    <x v="0"/>
    <s v="USD"/>
    <n v="1311538136"/>
    <n v="1308946136"/>
    <b v="0"/>
    <n v="17"/>
    <b v="1"/>
    <s v="music/indie rock"/>
    <n v="1.3461099999999999"/>
    <n v="79.182941176470578"/>
    <x v="4"/>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4"/>
    <x v="14"/>
  </r>
  <r>
    <n v="2120"/>
    <s v="Hearty Har Full Length Album"/>
    <s v="&lt;3_x000a_Coming in from outer space. Help Hearty Har record their 1st album!!"/>
    <n v="8000"/>
    <n v="8070.43"/>
    <x v="0"/>
    <x v="0"/>
    <s v="USD"/>
    <n v="1388617736"/>
    <n v="1384384136"/>
    <b v="0"/>
    <n v="69"/>
    <b v="1"/>
    <s v="music/indie rock"/>
    <n v="1.00880375"/>
    <n v="116.96275362318841"/>
    <x v="4"/>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6"/>
    <x v="17"/>
  </r>
  <r>
    <n v="2127"/>
    <s v="Three Monkeys - Part 1: Into the Abyss"/>
    <s v="Three Monkeys is an audio adventure game for PC."/>
    <n v="28000"/>
    <n v="8076"/>
    <x v="2"/>
    <x v="1"/>
    <s v="GBP"/>
    <n v="1426158463"/>
    <n v="1423570063"/>
    <b v="0"/>
    <n v="236"/>
    <b v="0"/>
    <s v="games/video games"/>
    <n v="0.28842857142857142"/>
    <n v="34.220338983050844"/>
    <x v="6"/>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6"/>
    <x v="17"/>
  </r>
  <r>
    <n v="2130"/>
    <s v="Wondrous Adventures: A Kid's Game"/>
    <s v="You are the hero tasked to save your home from the villainous Sanword."/>
    <n v="42000"/>
    <n v="85"/>
    <x v="2"/>
    <x v="0"/>
    <s v="USD"/>
    <n v="1408154663"/>
    <n v="1405130663"/>
    <b v="0"/>
    <n v="4"/>
    <b v="0"/>
    <s v="games/video games"/>
    <n v="2.0238095238095236E-3"/>
    <n v="21.25"/>
    <x v="6"/>
    <x v="6"/>
    <x v="17"/>
  </r>
  <r>
    <n v="2131"/>
    <s v="Scout's Honor"/>
    <s v="From frightened girl to empowered woman, Scout's Honor is a tale about facing your fears and overcoming odds."/>
    <n v="500"/>
    <n v="25"/>
    <x v="2"/>
    <x v="0"/>
    <s v="USD"/>
    <n v="1436677091"/>
    <n v="1434085091"/>
    <b v="0"/>
    <n v="3"/>
    <b v="0"/>
    <s v="games/video games"/>
    <n v="0.05"/>
    <n v="8.3333333333333339"/>
    <x v="6"/>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6"/>
    <x v="17"/>
  </r>
  <r>
    <n v="2147"/>
    <s v="Johnny Rocketfingers 3"/>
    <s v="A Point and Click Adventure on Steroids."/>
    <n v="390000"/>
    <n v="2716"/>
    <x v="2"/>
    <x v="0"/>
    <s v="USD"/>
    <n v="1416125148"/>
    <n v="1413356748"/>
    <b v="0"/>
    <n v="55"/>
    <b v="0"/>
    <s v="games/video games"/>
    <n v="6.9641025641025639E-3"/>
    <n v="49.381818181818183"/>
    <x v="6"/>
    <x v="6"/>
    <x v="17"/>
  </r>
  <r>
    <n v="2148"/>
    <s v="ZomBlock's"/>
    <s v="zomblock's is a online zombie survival game where you can craft new weapons,find food and water to keep yourself alive."/>
    <n v="100"/>
    <n v="2"/>
    <x v="2"/>
    <x v="1"/>
    <s v="GBP"/>
    <n v="1427992582"/>
    <n v="1425404182"/>
    <b v="0"/>
    <n v="2"/>
    <b v="0"/>
    <s v="games/video games"/>
    <n v="0.02"/>
    <n v="1"/>
    <x v="6"/>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6"/>
    <x v="17"/>
  </r>
  <r>
    <n v="2150"/>
    <s v="The Unknown Door"/>
    <s v="A pixel styled open world detective game."/>
    <n v="50000"/>
    <n v="405"/>
    <x v="2"/>
    <x v="10"/>
    <s v="NOK"/>
    <n v="1468392599"/>
    <n v="1465800599"/>
    <b v="0"/>
    <n v="4"/>
    <b v="0"/>
    <s v="games/video games"/>
    <n v="8.0999999999999996E-3"/>
    <n v="101.25"/>
    <x v="6"/>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6"/>
    <x v="17"/>
  </r>
  <r>
    <n v="2154"/>
    <s v="Demigods - Rise of the Children - Part 1 (Design)"/>
    <s v="A Real Time Strategy game based on Greek mythology in a fictional world."/>
    <n v="250"/>
    <n v="2"/>
    <x v="2"/>
    <x v="0"/>
    <s v="USD"/>
    <n v="1390921827"/>
    <n v="1389193827"/>
    <b v="0"/>
    <n v="2"/>
    <b v="0"/>
    <s v="games/video games"/>
    <n v="8.0000000000000002E-3"/>
    <n v="1"/>
    <x v="6"/>
    <x v="6"/>
    <x v="17"/>
  </r>
  <r>
    <n v="2155"/>
    <s v="VoxelMaze"/>
    <s v="A Level Editor, Turned up to eleven. Infinite creativity in one package, solo or with up to 16 of your friends."/>
    <n v="5000"/>
    <n v="115"/>
    <x v="2"/>
    <x v="1"/>
    <s v="GBP"/>
    <n v="1459443385"/>
    <n v="1456854985"/>
    <b v="0"/>
    <n v="5"/>
    <b v="0"/>
    <s v="games/video games"/>
    <n v="2.3E-2"/>
    <n v="23"/>
    <x v="6"/>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6"/>
    <x v="17"/>
  </r>
  <r>
    <n v="2157"/>
    <s v="Nin"/>
    <s v="Gamers and 90's fans unite in this small tale of epic proportions!"/>
    <n v="75000"/>
    <n v="21144"/>
    <x v="2"/>
    <x v="0"/>
    <s v="USD"/>
    <n v="1482479940"/>
    <n v="1479684783"/>
    <b v="0"/>
    <n v="57"/>
    <b v="0"/>
    <s v="games/video games"/>
    <n v="0.28192"/>
    <n v="370.94736842105266"/>
    <x v="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6"/>
    <x v="17"/>
  </r>
  <r>
    <n v="2161"/>
    <s v="CallMeGhost DEBUT ALBUM preorder!"/>
    <s v="We're trying to fund hard copies of our debut album!"/>
    <n v="400"/>
    <n v="463"/>
    <x v="0"/>
    <x v="0"/>
    <s v="USD"/>
    <n v="1443040059"/>
    <n v="1440448059"/>
    <b v="0"/>
    <n v="13"/>
    <b v="1"/>
    <s v="music/rock"/>
    <n v="1.1575"/>
    <n v="35.615384615384613"/>
    <x v="4"/>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4"/>
    <x v="11"/>
  </r>
  <r>
    <n v="2164"/>
    <s v="Rosaline debut record"/>
    <s v="South Florida roots country/rock outfit's long awaited debut record"/>
    <n v="5500"/>
    <n v="5645"/>
    <x v="0"/>
    <x v="0"/>
    <s v="USD"/>
    <n v="1466827140"/>
    <n v="1464196414"/>
    <b v="0"/>
    <n v="83"/>
    <b v="1"/>
    <s v="music/rock"/>
    <n v="1.0263636363636364"/>
    <n v="68.01204819277109"/>
    <x v="4"/>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4"/>
    <x v="11"/>
  </r>
  <r>
    <n v="2167"/>
    <s v="Planes and Planets needs to get their EP finished!!"/>
    <s v="We need YOUR HELP to take one more step to this make release sound amazing!"/>
    <n v="150"/>
    <n v="180"/>
    <x v="0"/>
    <x v="0"/>
    <s v="USD"/>
    <n v="1347672937"/>
    <n v="1346463337"/>
    <b v="0"/>
    <n v="8"/>
    <b v="1"/>
    <s v="music/rock"/>
    <n v="1.2"/>
    <n v="22.5"/>
    <x v="4"/>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4"/>
    <x v="11"/>
  </r>
  <r>
    <n v="2179"/>
    <s v="Woodhouse EP"/>
    <s v="Woodhouse is making an EP!  If you are a fan of whiskey and loud guitars, contribute to the cause!"/>
    <n v="1000"/>
    <n v="1614"/>
    <x v="0"/>
    <x v="0"/>
    <s v="USD"/>
    <n v="1428725192"/>
    <n v="1426133192"/>
    <b v="0"/>
    <n v="21"/>
    <b v="1"/>
    <s v="music/rock"/>
    <n v="1.6140000000000001"/>
    <n v="76.857142857142861"/>
    <x v="4"/>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6"/>
    <x v="32"/>
  </r>
  <r>
    <n v="2195"/>
    <s v="Purgatoria: City of Angels"/>
    <s v="A gritty, noir tabletop RPG with a fast-paced combo-based battle system."/>
    <n v="4600"/>
    <n v="5535"/>
    <x v="0"/>
    <x v="0"/>
    <s v="USD"/>
    <n v="1439317900"/>
    <n v="1436725900"/>
    <b v="0"/>
    <n v="115"/>
    <b v="1"/>
    <s v="games/tabletop games"/>
    <n v="1.2032608695652174"/>
    <n v="48.130434782608695"/>
    <x v="6"/>
    <x v="6"/>
    <x v="32"/>
  </r>
  <r>
    <n v="2196"/>
    <s v="LACORSA Grand Prix Game (relaunch)"/>
    <s v="Race your friends in style with this classic Grand Prix game."/>
    <n v="14000"/>
    <n v="15937"/>
    <x v="0"/>
    <x v="0"/>
    <s v="USD"/>
    <n v="1480662000"/>
    <n v="1478000502"/>
    <b v="0"/>
    <n v="234"/>
    <b v="1"/>
    <s v="games/tabletop games"/>
    <n v="1.1383571428571428"/>
    <n v="68.106837606837601"/>
    <x v="6"/>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6"/>
    <x v="32"/>
  </r>
  <r>
    <n v="2199"/>
    <s v="Decadolo. Flip it!"/>
    <s v="A new strategic board game designed to flip out your opponent."/>
    <n v="9000"/>
    <n v="13228"/>
    <x v="0"/>
    <x v="17"/>
    <s v="EUR"/>
    <n v="1444903198"/>
    <n v="1442311198"/>
    <b v="1"/>
    <n v="251"/>
    <b v="1"/>
    <s v="games/tabletop games"/>
    <n v="1.4697777777777778"/>
    <n v="52.701195219123505"/>
    <x v="6"/>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4"/>
    <x v="15"/>
  </r>
  <r>
    <n v="2215"/>
    <s v="&quot;Something to See, Not to Say&quot; - Anemometer's First EP Album"/>
    <s v="Ambient Electro Grind-fest!"/>
    <n v="550"/>
    <n v="860"/>
    <x v="0"/>
    <x v="0"/>
    <s v="USD"/>
    <n v="1331621940"/>
    <n v="1329671572"/>
    <b v="0"/>
    <n v="33"/>
    <b v="1"/>
    <s v="music/electronic music"/>
    <n v="1.5636363636363637"/>
    <n v="26.060606060606062"/>
    <x v="4"/>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6"/>
    <x v="32"/>
  </r>
  <r>
    <n v="2258"/>
    <s v="A Sundered World"/>
    <s v="A Dungeon World campaign setting that takes place after the end of the worlds."/>
    <n v="2200"/>
    <n v="3223"/>
    <x v="0"/>
    <x v="0"/>
    <s v="USD"/>
    <n v="1434045687"/>
    <n v="1431453687"/>
    <b v="0"/>
    <n v="205"/>
    <b v="1"/>
    <s v="games/tabletop games"/>
    <n v="1.4650000000000001"/>
    <n v="15.721951219512196"/>
    <x v="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4"/>
    <x v="11"/>
  </r>
  <r>
    <n v="2284"/>
    <s v="Make a record, write a song, take the Vinyl Skyway. "/>
    <s v="The Vinyl Skyway reunite to make a third album. "/>
    <n v="6000"/>
    <n v="6373.27"/>
    <x v="0"/>
    <x v="0"/>
    <s v="USD"/>
    <n v="1299902400"/>
    <n v="1297451245"/>
    <b v="0"/>
    <n v="59"/>
    <b v="1"/>
    <s v="music/rock"/>
    <n v="1.0622116666666668"/>
    <n v="108.02152542372882"/>
    <x v="4"/>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4"/>
    <x v="11"/>
  </r>
  <r>
    <n v="2297"/>
    <s v="Company Company: Debut EP"/>
    <s v="New Jersey Alternative Rock band COCO needs YOUR help self-releasing debut EP!"/>
    <n v="1000"/>
    <n v="1006"/>
    <x v="0"/>
    <x v="0"/>
    <s v="USD"/>
    <n v="1331697540"/>
    <n v="1328749249"/>
    <b v="0"/>
    <n v="19"/>
    <b v="1"/>
    <s v="music/rock"/>
    <n v="1.006"/>
    <n v="52.94736842105263"/>
    <x v="4"/>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4"/>
    <x v="11"/>
  </r>
  <r>
    <n v="2301"/>
    <s v="Time Crash"/>
    <s v="We are America's first trock band, and we're ready to bring you our first album!"/>
    <n v="5000"/>
    <n v="6680.22"/>
    <x v="0"/>
    <x v="0"/>
    <s v="USD"/>
    <n v="1371785496"/>
    <n v="1369193496"/>
    <b v="1"/>
    <n v="211"/>
    <b v="1"/>
    <s v="music/indie rock"/>
    <n v="1.336044"/>
    <n v="31.659810426540286"/>
    <x v="4"/>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4"/>
    <x v="14"/>
  </r>
  <r>
    <n v="2313"/>
    <s v="A SUNNY DAY IN GLASGOW"/>
    <s v="A Sunny Day in Glasgow are recording a new album and we need your help!"/>
    <n v="5000"/>
    <n v="8792.02"/>
    <x v="0"/>
    <x v="0"/>
    <s v="USD"/>
    <n v="1336086026"/>
    <n v="1333494026"/>
    <b v="1"/>
    <n v="157"/>
    <b v="1"/>
    <s v="music/indie rock"/>
    <n v="1.7584040000000001"/>
    <n v="56.000127388535034"/>
    <x v="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2"/>
    <x v="7"/>
  </r>
  <r>
    <n v="2351"/>
    <s v="NZ Auction site.  No listing or success fees. Only $2 p/m"/>
    <s v="Donate $30 or more and receive a free selfie stick."/>
    <n v="18900"/>
    <n v="108"/>
    <x v="1"/>
    <x v="4"/>
    <s v="NZD"/>
    <n v="1430360739"/>
    <n v="1427768739"/>
    <b v="0"/>
    <n v="7"/>
    <b v="0"/>
    <s v="technology/web"/>
    <n v="5.7142857142857143E-3"/>
    <n v="15.428571428571429"/>
    <x v="2"/>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2"/>
    <x v="7"/>
  </r>
  <r>
    <n v="2354"/>
    <s v="Dissertation (Canceled)"/>
    <s v="Almost done with doctorate degree but need funding of $35,000 to complete research of project."/>
    <n v="35000"/>
    <n v="25"/>
    <x v="1"/>
    <x v="0"/>
    <s v="USD"/>
    <n v="1420910460"/>
    <n v="1415726460"/>
    <b v="0"/>
    <n v="1"/>
    <b v="0"/>
    <s v="technology/web"/>
    <n v="7.1428571428571429E-4"/>
    <n v="25"/>
    <x v="2"/>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2"/>
    <x v="7"/>
  </r>
  <r>
    <n v="2356"/>
    <s v="HardstyleUnited.com (Canceled)"/>
    <s v="HardstyleUnited.com The Global Hardstyle community. Your Hardstyle community."/>
    <n v="10000"/>
    <n v="0"/>
    <x v="1"/>
    <x v="9"/>
    <s v="EUR"/>
    <n v="1433530104"/>
    <n v="1430938104"/>
    <b v="0"/>
    <n v="0"/>
    <b v="0"/>
    <s v="technology/web"/>
    <n v="0"/>
    <e v="#DIV/0!"/>
    <x v="2"/>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2"/>
    <x v="7"/>
  </r>
  <r>
    <n v="2364"/>
    <s v="Minecraft Server and Website Help (Name: Forge Realms)"/>
    <s v="Making a Minecraft server and Website and I need your help to fund it. Thanks in Advance!"/>
    <n v="128"/>
    <n v="0"/>
    <x v="1"/>
    <x v="0"/>
    <s v="USD"/>
    <n v="1445898356"/>
    <n v="1441146356"/>
    <b v="0"/>
    <n v="0"/>
    <b v="0"/>
    <s v="technology/web"/>
    <n v="0"/>
    <e v="#DIV/0!"/>
    <x v="2"/>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2"/>
    <x v="7"/>
  </r>
  <r>
    <n v="2373"/>
    <s v="Cykelauktion.com (Canceled)"/>
    <s v="We want to create a safe marketplace for buying and selling bicycles."/>
    <n v="850000"/>
    <n v="50"/>
    <x v="1"/>
    <x v="11"/>
    <s v="SEK"/>
    <n v="1440863624"/>
    <n v="1438271624"/>
    <b v="0"/>
    <n v="1"/>
    <b v="0"/>
    <s v="technology/web"/>
    <n v="5.8823529411764708E-5"/>
    <n v="50"/>
    <x v="2"/>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2"/>
    <x v="7"/>
  </r>
  <r>
    <n v="2378"/>
    <s v="KEEPUP INC (Canceled)"/>
    <s v="KEEPUP allows you to extend your social circle by introducing you to new people via your friends."/>
    <n v="110000"/>
    <n v="0"/>
    <x v="1"/>
    <x v="0"/>
    <s v="USD"/>
    <n v="1440548330"/>
    <n v="1438042730"/>
    <b v="0"/>
    <n v="0"/>
    <b v="0"/>
    <s v="technology/web"/>
    <n v="0"/>
    <e v="#DIV/0!"/>
    <x v="2"/>
    <x v="2"/>
    <x v="7"/>
  </r>
  <r>
    <n v="2379"/>
    <s v="SelectCooks.com (Canceled)"/>
    <s v="Selectcooks.com is a community marketplace for people to list, find and hire chefs."/>
    <n v="30000"/>
    <n v="0"/>
    <x v="1"/>
    <x v="0"/>
    <s v="USD"/>
    <n v="1444004616"/>
    <n v="1440116616"/>
    <b v="0"/>
    <n v="0"/>
    <b v="0"/>
    <s v="technology/web"/>
    <n v="0"/>
    <e v="#DIV/0!"/>
    <x v="2"/>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2"/>
    <x v="7"/>
  </r>
  <r>
    <n v="2386"/>
    <s v="Realjobmatch.com (Canceled)"/>
    <s v="Realjobmatch is not just a job search site but a matching site , matching the right jobseekers with the best jobs."/>
    <n v="30000"/>
    <n v="0"/>
    <x v="1"/>
    <x v="5"/>
    <s v="CAD"/>
    <n v="1420920424"/>
    <n v="1415736424"/>
    <b v="0"/>
    <n v="0"/>
    <b v="0"/>
    <s v="technology/web"/>
    <n v="0"/>
    <e v="#DIV/0!"/>
    <x v="2"/>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2"/>
    <x v="7"/>
  </r>
  <r>
    <n v="2391"/>
    <s v="oToBOTS.com - Freedom from high cost auto repairs (Canceled)"/>
    <s v="Using the power of internet to help people save hundreds in car repair."/>
    <n v="20000"/>
    <n v="25"/>
    <x v="1"/>
    <x v="0"/>
    <s v="USD"/>
    <n v="1427825044"/>
    <n v="1425236644"/>
    <b v="0"/>
    <n v="1"/>
    <b v="0"/>
    <s v="technology/web"/>
    <n v="1.25E-3"/>
    <n v="25"/>
    <x v="2"/>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2"/>
    <x v="7"/>
  </r>
  <r>
    <n v="2395"/>
    <s v="VENT it out (Canceled)"/>
    <s v="I am making a social website where people can anonymously or openly vent, All walks of life all over the world"/>
    <n v="33000"/>
    <n v="0"/>
    <x v="1"/>
    <x v="0"/>
    <s v="USD"/>
    <n v="1484038620"/>
    <n v="1481597687"/>
    <b v="0"/>
    <n v="0"/>
    <b v="0"/>
    <s v="technology/web"/>
    <n v="0"/>
    <e v="#DIV/0!"/>
    <x v="2"/>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7"/>
    <x v="19"/>
  </r>
  <r>
    <n v="2402"/>
    <s v="Cupcake Truck Unite"/>
    <s v="Small town, delicious treats, and a mobile truck"/>
    <n v="12000"/>
    <n v="52"/>
    <x v="2"/>
    <x v="0"/>
    <s v="USD"/>
    <n v="1431533931"/>
    <n v="1428941931"/>
    <b v="0"/>
    <n v="1"/>
    <b v="0"/>
    <s v="food/food trucks"/>
    <n v="4.3333333333333331E-3"/>
    <n v="52"/>
    <x v="7"/>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7"/>
    <x v="19"/>
  </r>
  <r>
    <n v="2405"/>
    <s v="JoyShtick Food Truck"/>
    <s v="We are the first gaming-themed food truck, bringing gourmet pub fare to the Jacksonville area."/>
    <n v="5000"/>
    <n v="1126"/>
    <x v="2"/>
    <x v="0"/>
    <s v="USD"/>
    <n v="1472911375"/>
    <n v="1471096975"/>
    <b v="0"/>
    <n v="20"/>
    <b v="0"/>
    <s v="food/food trucks"/>
    <n v="0.22520000000000001"/>
    <n v="56.3"/>
    <x v="7"/>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7"/>
    <x v="19"/>
  </r>
  <r>
    <n v="2408"/>
    <s v="Sabroso On Wheels"/>
    <s v="A US Army Vet trying to get a Peruvian food truck going! Really good Peruvian food now mobile!"/>
    <n v="15000"/>
    <n v="30"/>
    <x v="2"/>
    <x v="0"/>
    <s v="USD"/>
    <n v="1415247757"/>
    <n v="1412652157"/>
    <b v="0"/>
    <n v="2"/>
    <b v="0"/>
    <s v="food/food trucks"/>
    <n v="2E-3"/>
    <n v="15"/>
    <x v="7"/>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7"/>
    <x v="19"/>
  </r>
  <r>
    <n v="2418"/>
    <s v="Mexican food truck"/>
    <s v="I want to start my food truck business."/>
    <n v="25000"/>
    <n v="5"/>
    <x v="2"/>
    <x v="0"/>
    <s v="USD"/>
    <n v="1427225644"/>
    <n v="1422045244"/>
    <b v="0"/>
    <n v="5"/>
    <b v="0"/>
    <s v="food/food trucks"/>
    <n v="2.0000000000000001E-4"/>
    <n v="1"/>
    <x v="7"/>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7"/>
    <x v="19"/>
  </r>
  <r>
    <n v="2421"/>
    <s v="hot dog cart"/>
    <s v="help me start Merrill's first hot dog cart in this empty lot"/>
    <n v="6000"/>
    <n v="1"/>
    <x v="2"/>
    <x v="0"/>
    <s v="USD"/>
    <n v="1424536196"/>
    <n v="1421944196"/>
    <b v="0"/>
    <n v="1"/>
    <b v="0"/>
    <s v="food/food trucks"/>
    <n v="1.6666666666666666E-4"/>
    <n v="1"/>
    <x v="7"/>
    <x v="7"/>
    <x v="19"/>
  </r>
  <r>
    <n v="2422"/>
    <s v="Help starting a family owned food truck"/>
    <s v="Family owned business serving BBQ and seafood to the public"/>
    <n v="500"/>
    <n v="1"/>
    <x v="2"/>
    <x v="0"/>
    <s v="USD"/>
    <n v="1426091036"/>
    <n v="1423502636"/>
    <b v="0"/>
    <n v="1"/>
    <b v="0"/>
    <s v="food/food trucks"/>
    <n v="2E-3"/>
    <n v="1"/>
    <x v="7"/>
    <x v="7"/>
    <x v="19"/>
  </r>
  <r>
    <n v="2423"/>
    <s v="FBTR BBQ"/>
    <s v="FBTR is a Texas-style, North Carolina based, homemade BBQ company looking to bring good meat to the masses."/>
    <n v="60000"/>
    <n v="8"/>
    <x v="2"/>
    <x v="0"/>
    <s v="USD"/>
    <n v="1420044890"/>
    <n v="1417452890"/>
    <b v="0"/>
    <n v="1"/>
    <b v="0"/>
    <s v="food/food trucks"/>
    <n v="1.3333333333333334E-4"/>
    <n v="8"/>
    <x v="7"/>
    <x v="7"/>
    <x v="19"/>
  </r>
  <r>
    <n v="2424"/>
    <s v="Lily and Memphs"/>
    <s v="Great and creative food from the heart in the form of a sweet food truck!"/>
    <n v="25000"/>
    <n v="310"/>
    <x v="2"/>
    <x v="0"/>
    <s v="USD"/>
    <n v="1414445108"/>
    <n v="1411853108"/>
    <b v="0"/>
    <n v="9"/>
    <b v="0"/>
    <s v="food/food trucks"/>
    <n v="1.24E-2"/>
    <n v="34.444444444444443"/>
    <x v="7"/>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7"/>
    <x v="19"/>
  </r>
  <r>
    <n v="2427"/>
    <s v="Wraps in a snap. Fast lunch with a gourmet punch!"/>
    <s v="Fast and simple lunches for those on the go.  All (lunch) deals $10 or less."/>
    <n v="50000"/>
    <n v="1"/>
    <x v="2"/>
    <x v="0"/>
    <s v="USD"/>
    <n v="1458715133"/>
    <n v="1455262733"/>
    <b v="0"/>
    <n v="1"/>
    <b v="0"/>
    <s v="food/food trucks"/>
    <n v="2.0000000000000002E-5"/>
    <n v="1"/>
    <x v="7"/>
    <x v="7"/>
    <x v="19"/>
  </r>
  <r>
    <n v="2428"/>
    <s v="Premium Burgers"/>
    <s v="From Moo 2 You! We want to offer premium burgers to a taco flooded environment."/>
    <n v="35000"/>
    <n v="1"/>
    <x v="2"/>
    <x v="0"/>
    <s v="USD"/>
    <n v="1426182551"/>
    <n v="1423594151"/>
    <b v="0"/>
    <n v="1"/>
    <b v="0"/>
    <s v="food/food trucks"/>
    <n v="2.8571428571428571E-5"/>
    <n v="1"/>
    <x v="7"/>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7"/>
    <x v="19"/>
  </r>
  <r>
    <n v="2431"/>
    <s v="Murphy's good eatin'"/>
    <s v="Go to Colorado and run a food truck with homemade food of all kinds."/>
    <n v="100000"/>
    <n v="2"/>
    <x v="2"/>
    <x v="0"/>
    <s v="USD"/>
    <n v="1467080613"/>
    <n v="1461896613"/>
    <b v="0"/>
    <n v="2"/>
    <b v="0"/>
    <s v="food/food trucks"/>
    <n v="2.0000000000000002E-5"/>
    <n v="1"/>
    <x v="7"/>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7"/>
    <x v="19"/>
  </r>
  <r>
    <n v="2437"/>
    <s v="Cuppa Gumbos"/>
    <s v="Homemade Gumbo, Stews and Curry to be served hot and fresh everyday at any festival or concert we can attend."/>
    <n v="8000"/>
    <n v="0"/>
    <x v="2"/>
    <x v="0"/>
    <s v="USD"/>
    <n v="1426615200"/>
    <n v="1422400188"/>
    <b v="0"/>
    <n v="0"/>
    <b v="0"/>
    <s v="food/food trucks"/>
    <n v="0"/>
    <e v="#DIV/0!"/>
    <x v="7"/>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7"/>
    <x v="19"/>
  </r>
  <r>
    <n v="2440"/>
    <s v="The first green Food Truck in Phnom Penh"/>
    <s v="Starting a entire clean energy food truck and set a new standard for Cambodia"/>
    <n v="5000"/>
    <n v="10"/>
    <x v="2"/>
    <x v="18"/>
    <s v="EUR"/>
    <n v="1455399313"/>
    <n v="1452807313"/>
    <b v="0"/>
    <n v="2"/>
    <b v="0"/>
    <s v="food/food trucks"/>
    <n v="2E-3"/>
    <n v="5"/>
    <x v="7"/>
    <x v="7"/>
    <x v="19"/>
  </r>
  <r>
    <n v="2441"/>
    <s v="Bring Alchemy Pops to the People!"/>
    <s v="YOU can help Alchemy Pops POP up on a street near you!"/>
    <n v="7500"/>
    <n v="8091"/>
    <x v="0"/>
    <x v="0"/>
    <s v="USD"/>
    <n v="1437627540"/>
    <n v="1435806054"/>
    <b v="0"/>
    <n v="109"/>
    <b v="1"/>
    <s v="food/small batch"/>
    <n v="1.0788"/>
    <n v="74.22935779816514"/>
    <x v="7"/>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4"/>
    <x v="14"/>
  </r>
  <r>
    <n v="2463"/>
    <s v="Emma Ate the Lion &quot;Songs Two Count Too&quot;"/>
    <s v="Emma Ate The Lion's debut full length album"/>
    <n v="2000"/>
    <n v="2325"/>
    <x v="0"/>
    <x v="0"/>
    <s v="USD"/>
    <n v="1366138800"/>
    <n v="1362710425"/>
    <b v="0"/>
    <n v="75"/>
    <b v="1"/>
    <s v="music/indie rock"/>
    <n v="1.1625000000000001"/>
    <n v="31"/>
    <x v="4"/>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4"/>
    <x v="14"/>
  </r>
  <r>
    <n v="2477"/>
    <s v="Debut Album"/>
    <s v="Releasing my first album in August, and I need your help in order to get it done!"/>
    <n v="750"/>
    <n v="1285"/>
    <x v="0"/>
    <x v="0"/>
    <s v="USD"/>
    <n v="1344789345"/>
    <n v="1340901345"/>
    <b v="0"/>
    <n v="41"/>
    <b v="1"/>
    <s v="music/indie rock"/>
    <n v="1.7133333333333334"/>
    <n v="31.341463414634145"/>
    <x v="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4"/>
    <x v="14"/>
  </r>
  <r>
    <n v="2492"/>
    <s v="SUPER NICE EP 2012"/>
    <s v="We're a band from Hawaii trying to produce our first EP and we need help!"/>
    <n v="600"/>
    <n v="750"/>
    <x v="0"/>
    <x v="0"/>
    <s v="USD"/>
    <n v="1339840740"/>
    <n v="1335397188"/>
    <b v="0"/>
    <n v="27"/>
    <b v="1"/>
    <s v="music/indie rock"/>
    <n v="1.25"/>
    <n v="27.777777777777779"/>
    <x v="4"/>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7"/>
    <x v="34"/>
  </r>
  <r>
    <n v="2504"/>
    <s v="Halal Restaurant and Internet Cafe"/>
    <s v="Halal Restaurant and Internet Cafe 20 percent of profits will go to building masjids."/>
    <n v="35000"/>
    <n v="0"/>
    <x v="2"/>
    <x v="0"/>
    <s v="USD"/>
    <n v="1416014534"/>
    <n v="1413418934"/>
    <b v="0"/>
    <n v="0"/>
    <b v="0"/>
    <s v="food/restaurants"/>
    <n v="0"/>
    <e v="#DIV/0!"/>
    <x v="7"/>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7"/>
    <x v="34"/>
  </r>
  <r>
    <n v="2507"/>
    <s v="Help Cafe Talavera get a New Kitchen!"/>
    <s v="Unique dishes for a unique city!."/>
    <n v="42850"/>
    <n v="0"/>
    <x v="2"/>
    <x v="0"/>
    <s v="USD"/>
    <n v="1431308704"/>
    <n v="1428716704"/>
    <b v="0"/>
    <n v="0"/>
    <b v="0"/>
    <s v="food/restaurants"/>
    <n v="0"/>
    <e v="#DIV/0!"/>
    <x v="7"/>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7"/>
    <x v="34"/>
  </r>
  <r>
    <n v="2511"/>
    <s v="loluli's"/>
    <s v="Fresh Fast Food. A bbq ramen bar thats healthy, tasty and made to order right in front of your eyes....... From flame to bowl"/>
    <n v="100000"/>
    <n v="0"/>
    <x v="2"/>
    <x v="1"/>
    <s v="GBP"/>
    <n v="1454323413"/>
    <n v="1451731413"/>
    <b v="0"/>
    <n v="0"/>
    <b v="0"/>
    <s v="food/restaurants"/>
    <n v="0"/>
    <e v="#DIV/0!"/>
    <x v="7"/>
    <x v="7"/>
    <x v="34"/>
  </r>
  <r>
    <n v="2512"/>
    <s v="Somethin' Tasty"/>
    <s v="Somethin' Tasty is a unique coffee, pastry &amp; retail store. We consign from all local sources: pottery, glass &amp; art."/>
    <n v="1150"/>
    <n v="0"/>
    <x v="2"/>
    <x v="0"/>
    <s v="USD"/>
    <n v="1418504561"/>
    <n v="1417208561"/>
    <b v="0"/>
    <n v="0"/>
    <b v="0"/>
    <s v="food/restaurants"/>
    <n v="0"/>
    <e v="#DIV/0!"/>
    <x v="7"/>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7"/>
    <x v="34"/>
  </r>
  <r>
    <n v="2519"/>
    <s v="Kelli's Kitchen"/>
    <s v="Better than your mom's, better than Cracker Barrel, only at Kelli's Kitchen (all from scratch)."/>
    <n v="150000"/>
    <n v="65"/>
    <x v="2"/>
    <x v="0"/>
    <s v="USD"/>
    <n v="1405741404"/>
    <n v="1403149404"/>
    <b v="0"/>
    <n v="4"/>
    <b v="0"/>
    <s v="food/restaurants"/>
    <n v="4.3333333333333331E-4"/>
    <n v="16.25"/>
    <x v="7"/>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4"/>
    <x v="35"/>
  </r>
  <r>
    <n v="2529"/>
    <s v="UrbanArias is DC's Contemporary Opera Company"/>
    <s v="Opera. Short. New."/>
    <n v="6000"/>
    <n v="6257"/>
    <x v="0"/>
    <x v="0"/>
    <s v="USD"/>
    <n v="1332636975"/>
    <n v="1328752575"/>
    <b v="0"/>
    <n v="76"/>
    <b v="1"/>
    <s v="music/classical music"/>
    <n v="1.0428333333333333"/>
    <n v="82.328947368421055"/>
    <x v="4"/>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4"/>
    <x v="35"/>
  </r>
  <r>
    <n v="2535"/>
    <s v="Mark Hayes Requiem Recording"/>
    <s v="Mark Hayes: Requiem Recording"/>
    <n v="20000"/>
    <n v="20755"/>
    <x v="0"/>
    <x v="0"/>
    <s v="USD"/>
    <n v="1417463945"/>
    <n v="1414781945"/>
    <b v="0"/>
    <n v="78"/>
    <b v="1"/>
    <s v="music/classical music"/>
    <n v="1.03775"/>
    <n v="266.08974358974359"/>
    <x v="4"/>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4"/>
    <x v="35"/>
  </r>
  <r>
    <n v="2557"/>
    <s v="European Tour"/>
    <s v="Raising money for our concert tour of Switzerland and Germany in June/July 2014"/>
    <n v="900"/>
    <n v="1066"/>
    <x v="0"/>
    <x v="1"/>
    <s v="GBP"/>
    <n v="1400176386"/>
    <n v="1397584386"/>
    <b v="0"/>
    <n v="36"/>
    <b v="1"/>
    <s v="music/classical music"/>
    <n v="1.1844444444444444"/>
    <n v="29.611111111111111"/>
    <x v="4"/>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7"/>
    <x v="19"/>
  </r>
  <r>
    <n v="2563"/>
    <s v="Phoenix Pearl Boba Tea Truck (Canceled)"/>
    <s v="Michigan based bubble tea and specialty ice cream food truck"/>
    <n v="20000"/>
    <n v="0"/>
    <x v="1"/>
    <x v="0"/>
    <s v="USD"/>
    <n v="1438226451"/>
    <n v="1433042451"/>
    <b v="0"/>
    <n v="0"/>
    <b v="0"/>
    <s v="food/food trucks"/>
    <n v="0"/>
    <e v="#DIV/0!"/>
    <x v="7"/>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7"/>
    <x v="19"/>
  </r>
  <r>
    <n v="2572"/>
    <s v="A Dream of Naughty Nachos (Canceled)"/>
    <s v="Mesquite smoked brisket nachos, food truck style, with homemade salsa to make your taste buds dance."/>
    <n v="30000"/>
    <n v="0"/>
    <x v="1"/>
    <x v="0"/>
    <s v="USD"/>
    <n v="1428893517"/>
    <n v="1426301517"/>
    <b v="0"/>
    <n v="0"/>
    <b v="0"/>
    <s v="food/food trucks"/>
    <n v="0"/>
    <e v="#DIV/0!"/>
    <x v="7"/>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7"/>
    <x v="19"/>
  </r>
  <r>
    <n v="2576"/>
    <s v="2 Go Fast Food (Canceled)"/>
    <s v="A New Twist with an American and Philippine fast food Mobile Trailer."/>
    <n v="10000"/>
    <n v="0"/>
    <x v="1"/>
    <x v="0"/>
    <s v="USD"/>
    <n v="1428707647"/>
    <n v="1424823247"/>
    <b v="0"/>
    <n v="0"/>
    <b v="0"/>
    <s v="food/food trucks"/>
    <n v="0"/>
    <e v="#DIV/0!"/>
    <x v="7"/>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7"/>
    <x v="19"/>
  </r>
  <r>
    <n v="2582"/>
    <s v="Drunken Wings"/>
    <s v="The place where chicken meets liquor for the first time!"/>
    <n v="90000"/>
    <n v="1"/>
    <x v="2"/>
    <x v="0"/>
    <s v="USD"/>
    <n v="1477784634"/>
    <n v="1475192634"/>
    <b v="0"/>
    <n v="1"/>
    <b v="0"/>
    <s v="food/food trucks"/>
    <n v="1.1111111111111112E-5"/>
    <n v="1"/>
    <x v="7"/>
    <x v="7"/>
    <x v="19"/>
  </r>
  <r>
    <n v="2583"/>
    <s v="Crazy Daisy Food Truck"/>
    <s v="Crazy Daisy will become the newest member of the food truck distributors in Kansas City, Missouri."/>
    <n v="1000"/>
    <n v="5"/>
    <x v="2"/>
    <x v="0"/>
    <s v="USD"/>
    <n v="1426526880"/>
    <n v="1421346480"/>
    <b v="0"/>
    <n v="5"/>
    <b v="0"/>
    <s v="food/food trucks"/>
    <n v="5.0000000000000001E-3"/>
    <n v="1"/>
    <x v="7"/>
    <x v="7"/>
    <x v="19"/>
  </r>
  <r>
    <n v="2584"/>
    <s v="Culinary Arts Food Truck Style"/>
    <s v="Bringing quality food to the masses using local premium ingredients, but at a food truck price!"/>
    <n v="10000"/>
    <n v="0"/>
    <x v="2"/>
    <x v="0"/>
    <s v="USD"/>
    <n v="1434341369"/>
    <n v="1431749369"/>
    <b v="0"/>
    <n v="0"/>
    <b v="0"/>
    <s v="food/food trucks"/>
    <n v="0"/>
    <e v="#DIV/0!"/>
    <x v="7"/>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7"/>
    <x v="19"/>
  </r>
  <r>
    <n v="2586"/>
    <s v="Inspire Healthy Eating"/>
    <s v="I would like to bring fresh salad and food to the streets of London at a reasonable price."/>
    <n v="3000"/>
    <n v="5"/>
    <x v="2"/>
    <x v="1"/>
    <s v="GBP"/>
    <n v="1451030136"/>
    <n v="1448438136"/>
    <b v="0"/>
    <n v="1"/>
    <b v="0"/>
    <s v="food/food trucks"/>
    <n v="1.6666666666666668E-3"/>
    <n v="5"/>
    <x v="7"/>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7"/>
    <x v="19"/>
  </r>
  <r>
    <n v="2595"/>
    <s v="Food Truck for Little Fox Bakery"/>
    <s v="Looking to put the best baked goods in Bowling Green on wheels"/>
    <n v="15000"/>
    <n v="1825"/>
    <x v="2"/>
    <x v="0"/>
    <s v="USD"/>
    <n v="1487915500"/>
    <n v="1485323500"/>
    <b v="0"/>
    <n v="19"/>
    <b v="0"/>
    <s v="food/food trucks"/>
    <n v="0.12166666666666667"/>
    <n v="96.05263157894737"/>
    <x v="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7"/>
    <x v="19"/>
  </r>
  <r>
    <n v="2599"/>
    <s v="Empty Ramekins Catering Group"/>
    <s v="The Empty Ramekins Catering Group is looking for your help to start up in Miami Florida!!!!"/>
    <n v="9041"/>
    <n v="90"/>
    <x v="2"/>
    <x v="0"/>
    <s v="USD"/>
    <n v="1407089147"/>
    <n v="1403201147"/>
    <b v="0"/>
    <n v="5"/>
    <b v="0"/>
    <s v="food/food trucks"/>
    <n v="9.9546510341776348E-3"/>
    <n v="18"/>
    <x v="7"/>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2"/>
    <x v="36"/>
  </r>
  <r>
    <n v="2649"/>
    <s v="The Mission - Please Check Back Soon (Canceled)"/>
    <s v="They have launched a Kickstarter."/>
    <n v="125000"/>
    <n v="124"/>
    <x v="1"/>
    <x v="0"/>
    <s v="USD"/>
    <n v="1454370941"/>
    <n v="1449186941"/>
    <b v="0"/>
    <n v="3"/>
    <b v="0"/>
    <s v="technology/space exploration"/>
    <n v="9.9200000000000004E-4"/>
    <n v="41.333333333333336"/>
    <x v="2"/>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2"/>
    <x v="36"/>
  </r>
  <r>
    <n v="2655"/>
    <s v="Balloons (Canceled)"/>
    <s v="Thank you for your support!"/>
    <n v="15000"/>
    <n v="3155"/>
    <x v="1"/>
    <x v="0"/>
    <s v="USD"/>
    <n v="1455048000"/>
    <n v="1452631647"/>
    <b v="0"/>
    <n v="43"/>
    <b v="0"/>
    <s v="technology/space exploration"/>
    <n v="0.21033333333333334"/>
    <n v="73.372093023255815"/>
    <x v="2"/>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2"/>
    <x v="36"/>
  </r>
  <r>
    <n v="2659"/>
    <s v="test (Canceled)"/>
    <s v="test"/>
    <n v="49000"/>
    <n v="1333"/>
    <x v="1"/>
    <x v="0"/>
    <s v="USD"/>
    <n v="1429321210"/>
    <n v="1426729210"/>
    <b v="0"/>
    <n v="10"/>
    <b v="0"/>
    <s v="technology/space exploration"/>
    <n v="2.720408163265306E-2"/>
    <n v="133.30000000000001"/>
    <x v="2"/>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2"/>
    <x v="37"/>
  </r>
  <r>
    <n v="2668"/>
    <s v="UOttawa Makermobile"/>
    <s v="Creativity on the go! |_x000a_CrÃ©ativitÃ© en mouvement !"/>
    <n v="1000"/>
    <n v="1707"/>
    <x v="0"/>
    <x v="5"/>
    <s v="CAD"/>
    <n v="1447079520"/>
    <n v="1443449265"/>
    <b v="0"/>
    <n v="28"/>
    <b v="1"/>
    <s v="technology/makerspaces"/>
    <n v="1.7070000000000001"/>
    <n v="60.964285714285715"/>
    <x v="2"/>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2"/>
    <x v="37"/>
  </r>
  <r>
    <n v="2680"/>
    <s v="iHeart Pillow"/>
    <s v="iHeartPillow, Connecting loved ones"/>
    <n v="32000"/>
    <n v="276"/>
    <x v="2"/>
    <x v="3"/>
    <s v="EUR"/>
    <n v="1459915491"/>
    <n v="1457327091"/>
    <b v="0"/>
    <n v="4"/>
    <b v="0"/>
    <s v="technology/makerspaces"/>
    <n v="8.6250000000000007E-3"/>
    <n v="69"/>
    <x v="2"/>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7"/>
    <x v="19"/>
  </r>
  <r>
    <n v="2687"/>
    <s v="Munch Wagon"/>
    <s v="Your American Pizzas, Wings, Stuffed Gouda Burger, Sweet &amp; Russet Potato Fries served on a food Truck!!"/>
    <n v="15000"/>
    <n v="0"/>
    <x v="2"/>
    <x v="0"/>
    <s v="USD"/>
    <n v="1435591318"/>
    <n v="1432999318"/>
    <b v="0"/>
    <n v="0"/>
    <b v="0"/>
    <s v="food/food trucks"/>
    <n v="0"/>
    <e v="#DIV/0!"/>
    <x v="7"/>
    <x v="7"/>
    <x v="19"/>
  </r>
  <r>
    <n v="2688"/>
    <s v="Mac N Cheez Food Truck"/>
    <s v="The amazing gourmet Mac N Cheez Food Truck Campaigne!"/>
    <n v="50000"/>
    <n v="74"/>
    <x v="2"/>
    <x v="0"/>
    <s v="USD"/>
    <n v="1424746800"/>
    <n v="1422067870"/>
    <b v="0"/>
    <n v="14"/>
    <b v="0"/>
    <s v="food/food trucks"/>
    <n v="1.48E-3"/>
    <n v="5.2857142857142856"/>
    <x v="7"/>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7"/>
    <x v="19"/>
  </r>
  <r>
    <n v="2691"/>
    <s v="Cook"/>
    <s v="A Great New local Food Truck serving up ethnic fusion inspired eats in Ottawa."/>
    <n v="65000"/>
    <n v="35"/>
    <x v="2"/>
    <x v="5"/>
    <s v="CAD"/>
    <n v="1431278557"/>
    <n v="1427390557"/>
    <b v="0"/>
    <n v="2"/>
    <b v="0"/>
    <s v="food/food trucks"/>
    <n v="5.3846153846153844E-4"/>
    <n v="17.5"/>
    <x v="7"/>
    <x v="7"/>
    <x v="19"/>
  </r>
  <r>
    <n v="2692"/>
    <s v="&quot;Sami j's Food Truck&quot;"/>
    <s v="Our food truck will bring you -_x000a_                       Fast, Fresh, Food -_x000a_                            Throughout the Omaha area"/>
    <n v="3500"/>
    <n v="25"/>
    <x v="2"/>
    <x v="0"/>
    <s v="USD"/>
    <n v="1427266860"/>
    <n v="1424678460"/>
    <b v="0"/>
    <n v="1"/>
    <b v="0"/>
    <s v="food/food trucks"/>
    <n v="7.1428571428571426E-3"/>
    <n v="25"/>
    <x v="7"/>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7"/>
    <x v="19"/>
  </r>
  <r>
    <n v="2699"/>
    <s v="my bakery truck"/>
    <s v="Hi, I want make my first bakery. Food truck was great, but I not have a car licence. So, help me to be my dream!"/>
    <n v="2"/>
    <n v="0"/>
    <x v="2"/>
    <x v="5"/>
    <s v="CAD"/>
    <n v="1407533463"/>
    <n v="1404941463"/>
    <b v="0"/>
    <n v="0"/>
    <b v="0"/>
    <s v="food/food trucks"/>
    <n v="0"/>
    <e v="#DIV/0!"/>
    <x v="7"/>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1"/>
    <x v="38"/>
  </r>
  <r>
    <n v="2705"/>
    <s v="Fischer Theatre Marquee"/>
    <s v="Help light the lights at the historic Fischer Theatre in Danville, IL."/>
    <n v="16500"/>
    <n v="1739"/>
    <x v="3"/>
    <x v="0"/>
    <s v="USD"/>
    <n v="1490389158"/>
    <n v="1486504758"/>
    <b v="0"/>
    <n v="8"/>
    <b v="0"/>
    <s v="theater/spaces"/>
    <n v="0.10539393939393939"/>
    <n v="217.375"/>
    <x v="1"/>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1"/>
    <x v="38"/>
  </r>
  <r>
    <n v="2710"/>
    <s v="House of Yes"/>
    <s v="Building Brooklyn's own creative venue for circus, theater and events of all types."/>
    <n v="60000"/>
    <n v="92340.21"/>
    <x v="0"/>
    <x v="0"/>
    <s v="USD"/>
    <n v="1407549600"/>
    <n v="1404797428"/>
    <b v="1"/>
    <n v="1088"/>
    <b v="1"/>
    <s v="theater/spaces"/>
    <n v="1.5390035000000002"/>
    <n v="84.871516544117654"/>
    <x v="1"/>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1"/>
    <x v="38"/>
  </r>
  <r>
    <n v="2714"/>
    <s v="The Crane Theater"/>
    <s v="The Crane will be the new home for independent theater in Northeast Minneapolis"/>
    <n v="25000"/>
    <n v="29089"/>
    <x v="0"/>
    <x v="0"/>
    <s v="USD"/>
    <n v="1476486000"/>
    <n v="1474040596"/>
    <b v="1"/>
    <n v="305"/>
    <b v="1"/>
    <s v="theater/spaces"/>
    <n v="1.1635599999999999"/>
    <n v="95.373770491803285"/>
    <x v="1"/>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2"/>
    <x v="30"/>
  </r>
  <r>
    <n v="2726"/>
    <s v="Krimston TWO - Dual SIM case for iPhone"/>
    <s v="Krimston TWO: iPhone Dual SIM Case"/>
    <n v="100000"/>
    <n v="105745"/>
    <x v="0"/>
    <x v="0"/>
    <s v="USD"/>
    <n v="1461333311"/>
    <n v="1458741311"/>
    <b v="0"/>
    <n v="404"/>
    <b v="1"/>
    <s v="technology/hardware"/>
    <n v="1.05745"/>
    <n v="261.74504950495049"/>
    <x v="2"/>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2"/>
    <x v="30"/>
  </r>
  <r>
    <n v="2741"/>
    <s v="Mrs. Brown and Her Lost Puppy."/>
    <s v="Help me publish my 1st children's book as an aspiring author!"/>
    <n v="8000"/>
    <n v="35"/>
    <x v="2"/>
    <x v="0"/>
    <s v="USD"/>
    <n v="1413770820"/>
    <n v="1412005602"/>
    <b v="0"/>
    <n v="4"/>
    <b v="0"/>
    <s v="publishing/children's books"/>
    <n v="4.3750000000000004E-3"/>
    <n v="8.75"/>
    <x v="3"/>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
    <x v="39"/>
  </r>
  <r>
    <n v="2749"/>
    <s v="A Tree is a Tree, no matter what you see.  CHILDREN'S BOOK"/>
    <s v="Self-publishing my children's book."/>
    <n v="10000"/>
    <n v="110"/>
    <x v="2"/>
    <x v="0"/>
    <s v="USD"/>
    <n v="1428171037"/>
    <n v="1425582637"/>
    <b v="0"/>
    <n v="2"/>
    <b v="0"/>
    <s v="publishing/children's books"/>
    <n v="1.0999999999999999E-2"/>
    <n v="55"/>
    <x v="3"/>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
    <x v="39"/>
  </r>
  <r>
    <n v="2757"/>
    <s v="C is for Crooked"/>
    <s v="A children's letter book that Lampoons Hillary Clinton"/>
    <n v="1500"/>
    <n v="10"/>
    <x v="2"/>
    <x v="0"/>
    <s v="USD"/>
    <n v="1470498332"/>
    <n v="1469202332"/>
    <b v="0"/>
    <n v="2"/>
    <b v="0"/>
    <s v="publishing/children's books"/>
    <n v="6.6666666666666671E-3"/>
    <n v="5"/>
    <x v="3"/>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
    <x v="39"/>
  </r>
  <r>
    <n v="2763"/>
    <s v="My Christmas Star"/>
    <s v="How Santa finds childrens homes without getting lost by following certain stars."/>
    <n v="39400"/>
    <n v="90"/>
    <x v="2"/>
    <x v="0"/>
    <s v="USD"/>
    <n v="1369403684"/>
    <n v="1365515684"/>
    <b v="0"/>
    <n v="3"/>
    <b v="0"/>
    <s v="publishing/children's books"/>
    <n v="2.2842639593908631E-3"/>
    <n v="30"/>
    <x v="3"/>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
    <x v="39"/>
  </r>
  <r>
    <n v="2780"/>
    <s v="Travel with baby"/>
    <s v="Turn the World with my kids, and then write a book with the advice for traveling with baby"/>
    <n v="100000"/>
    <n v="0"/>
    <x v="2"/>
    <x v="13"/>
    <s v="EUR"/>
    <n v="1489142688"/>
    <n v="1486550688"/>
    <b v="0"/>
    <n v="0"/>
    <b v="0"/>
    <s v="publishing/children's books"/>
    <n v="0"/>
    <e v="#DIV/0!"/>
    <x v="3"/>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1"/>
    <x v="6"/>
  </r>
  <r>
    <n v="2786"/>
    <s v="Fierce"/>
    <s v="A heart-melting farce about sex, art and the lovelorn lay-abouts of London-town."/>
    <n v="2500"/>
    <n v="2946"/>
    <x v="0"/>
    <x v="1"/>
    <s v="GBP"/>
    <n v="1404913180"/>
    <n v="1403703580"/>
    <b v="0"/>
    <n v="74"/>
    <b v="1"/>
    <s v="theater/plays"/>
    <n v="1.1783999999999999"/>
    <n v="39.810810810810814"/>
    <x v="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1"/>
    <x v="6"/>
  </r>
  <r>
    <n v="2788"/>
    <s v="ACT Underground Theatre, TLDC"/>
    <s v="MOVING FORWARD! WE HAVE REACHED GOAL BUT HAVE MORE TIME!! PLEASE CONSIDER PLEDGING."/>
    <n v="2000"/>
    <n v="2050"/>
    <x v="0"/>
    <x v="0"/>
    <s v="USD"/>
    <n v="1469811043"/>
    <n v="1467219043"/>
    <b v="0"/>
    <n v="20"/>
    <b v="1"/>
    <s v="theater/plays"/>
    <n v="1.0249999999999999"/>
    <n v="102.5"/>
    <x v="1"/>
    <x v="1"/>
    <x v="6"/>
  </r>
  <r>
    <n v="2789"/>
    <s v="The Adventurers Club"/>
    <s v="BNT's Biggest Adventure So Far: Our 2015 full length production!"/>
    <n v="3000"/>
    <n v="3035"/>
    <x v="0"/>
    <x v="0"/>
    <s v="USD"/>
    <n v="1426132800"/>
    <n v="1424477934"/>
    <b v="0"/>
    <n v="24"/>
    <b v="1"/>
    <s v="theater/plays"/>
    <n v="1.0116666666666667"/>
    <n v="126.45833333333333"/>
    <x v="1"/>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1"/>
    <x v="6"/>
  </r>
  <r>
    <n v="2796"/>
    <s v="Fishcakes"/>
    <s v="Fishcakes is a piece of new writing for the Camden Fringe that explores a story of love, loss, and all the â€˜little things'."/>
    <n v="800"/>
    <n v="924"/>
    <x v="0"/>
    <x v="1"/>
    <s v="GBP"/>
    <n v="1404564028"/>
    <n v="1401972028"/>
    <b v="0"/>
    <n v="21"/>
    <b v="1"/>
    <s v="theater/plays"/>
    <n v="1.155"/>
    <n v="44"/>
    <x v="1"/>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1"/>
    <x v="6"/>
  </r>
  <r>
    <n v="2801"/>
    <s v="A Dream Play"/>
    <s v="Arise Theatre Company's production of August Strindberg's expressionist masterpiece 'A Dream Play'."/>
    <n v="500"/>
    <n v="666"/>
    <x v="0"/>
    <x v="2"/>
    <s v="AUD"/>
    <n v="1412938800"/>
    <n v="1411019409"/>
    <b v="0"/>
    <n v="13"/>
    <b v="1"/>
    <s v="theater/plays"/>
    <n v="1.3320000000000001"/>
    <n v="51.230769230769234"/>
    <x v="1"/>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1"/>
    <x v="6"/>
  </r>
  <r>
    <n v="2807"/>
    <s v="The Commission Theatre Co."/>
    <s v="Bringing Shakespeare back to the Playwrights"/>
    <n v="5000"/>
    <n v="6300"/>
    <x v="0"/>
    <x v="0"/>
    <s v="USD"/>
    <n v="1435611438"/>
    <n v="1433019438"/>
    <b v="0"/>
    <n v="93"/>
    <b v="1"/>
    <s v="theater/plays"/>
    <n v="1.26"/>
    <n v="67.741935483870961"/>
    <x v="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1"/>
    <x v="6"/>
  </r>
  <r>
    <n v="2830"/>
    <s v="Nakhtik and Avalon"/>
    <s v="Avalon is a new South African Township play and Nakhtik is a  danced political lecture."/>
    <n v="3000"/>
    <n v="3000"/>
    <x v="0"/>
    <x v="0"/>
    <s v="USD"/>
    <n v="1399867140"/>
    <n v="1398802148"/>
    <b v="0"/>
    <n v="11"/>
    <b v="1"/>
    <s v="theater/plays"/>
    <n v="1"/>
    <n v="272.72727272727275"/>
    <x v="1"/>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1"/>
    <x v="6"/>
  </r>
  <r>
    <n v="2833"/>
    <s v="Star Man Rocket Man"/>
    <s v="A new play about exploring outer space"/>
    <n v="2700"/>
    <n v="2923"/>
    <x v="0"/>
    <x v="0"/>
    <s v="USD"/>
    <n v="1444528800"/>
    <n v="1442804633"/>
    <b v="0"/>
    <n v="35"/>
    <b v="1"/>
    <s v="theater/plays"/>
    <n v="1.0825925925925926"/>
    <n v="83.51428571428572"/>
    <x v="1"/>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1"/>
    <x v="6"/>
  </r>
  <r>
    <n v="2847"/>
    <s v="COLOR ME"/>
    <s v="Dark secrets come to light when Mariah meets Stella. They find a way to face the south's largest elephant in the room: RACISM."/>
    <n v="2000"/>
    <n v="0"/>
    <x v="2"/>
    <x v="0"/>
    <s v="USD"/>
    <n v="1464031265"/>
    <n v="1458847265"/>
    <b v="0"/>
    <n v="0"/>
    <b v="0"/>
    <s v="theater/plays"/>
    <n v="0"/>
    <e v="#DIV/0!"/>
    <x v="1"/>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1"/>
    <x v="6"/>
  </r>
  <r>
    <n v="2849"/>
    <s v="100, Acre Wood"/>
    <s v="NonSens!cal tackles the struggles of four people with mental health issues/disorders inspired by A.A Milne's Winnie the Pooh"/>
    <n v="500"/>
    <n v="5"/>
    <x v="2"/>
    <x v="1"/>
    <s v="GBP"/>
    <n v="1461406600"/>
    <n v="1458814600"/>
    <b v="0"/>
    <n v="1"/>
    <b v="0"/>
    <s v="theater/plays"/>
    <n v="0.01"/>
    <n v="5"/>
    <x v="1"/>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1"/>
    <x v="6"/>
  </r>
  <r>
    <n v="2859"/>
    <s v="Grover Theatre Company (GTC)"/>
    <s v="A theatre company that will create works to inspire young people and get everyone involved."/>
    <n v="2000"/>
    <n v="35"/>
    <x v="2"/>
    <x v="2"/>
    <s v="AUD"/>
    <n v="1444984904"/>
    <n v="1439800904"/>
    <b v="0"/>
    <n v="1"/>
    <b v="0"/>
    <s v="theater/plays"/>
    <n v="1.7500000000000002E-2"/>
    <n v="35"/>
    <x v="1"/>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1"/>
    <x v="6"/>
  </r>
  <r>
    <n v="2864"/>
    <s v="'Haunting Julia' by Alan Ayckbourn"/>
    <s v="Accessible, original theatre for all!"/>
    <n v="2500"/>
    <n v="40"/>
    <x v="2"/>
    <x v="1"/>
    <s v="GBP"/>
    <n v="1437139080"/>
    <n v="1434552207"/>
    <b v="0"/>
    <n v="3"/>
    <b v="0"/>
    <s v="theater/plays"/>
    <n v="1.6E-2"/>
    <n v="13.333333333333334"/>
    <x v="1"/>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1"/>
    <x v="6"/>
  </r>
  <r>
    <n v="2872"/>
    <s v="Loud Arts"/>
    <s v="Local Theatre group in Loudoun County, Virginia. Looking for funds to start producing shows!"/>
    <n v="3000"/>
    <n v="0"/>
    <x v="2"/>
    <x v="0"/>
    <s v="USD"/>
    <n v="1434768438"/>
    <n v="1429584438"/>
    <b v="0"/>
    <n v="0"/>
    <b v="0"/>
    <s v="theater/plays"/>
    <n v="0"/>
    <e v="#DIV/0!"/>
    <x v="1"/>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1"/>
    <x v="6"/>
  </r>
  <r>
    <n v="2884"/>
    <s v="The Lizard King, a play by Jay Jeff Jones"/>
    <s v="Come explore the dream world of Jim Morrison, rock singer, mystic, poet, shaman."/>
    <n v="45000"/>
    <n v="185"/>
    <x v="2"/>
    <x v="0"/>
    <s v="USD"/>
    <n v="1417800435"/>
    <n v="1415208435"/>
    <b v="0"/>
    <n v="4"/>
    <b v="0"/>
    <s v="theater/plays"/>
    <n v="4.1111111111111114E-3"/>
    <n v="46.25"/>
    <x v="1"/>
    <x v="1"/>
    <x v="6"/>
  </r>
  <r>
    <n v="2885"/>
    <s v="The Wedding"/>
    <s v="An historic and proud work of Polish nationalistic literature performed on stage."/>
    <n v="400"/>
    <n v="130"/>
    <x v="2"/>
    <x v="0"/>
    <s v="USD"/>
    <n v="1426294201"/>
    <n v="1423705801"/>
    <b v="0"/>
    <n v="5"/>
    <b v="0"/>
    <s v="theater/plays"/>
    <n v="0.32500000000000001"/>
    <n v="26"/>
    <x v="1"/>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1"/>
    <x v="6"/>
  </r>
  <r>
    <n v="2893"/>
    <s v="REDISCOVERING KIA THE PLAY"/>
    <s v="Fundraising for REDISCOVERING KIA THE PLAY"/>
    <n v="5000"/>
    <n v="25"/>
    <x v="2"/>
    <x v="0"/>
    <s v="USD"/>
    <n v="1420768800"/>
    <n v="1415644395"/>
    <b v="0"/>
    <n v="2"/>
    <b v="0"/>
    <s v="theater/plays"/>
    <n v="5.0000000000000001E-3"/>
    <n v="12.5"/>
    <x v="1"/>
    <x v="1"/>
    <x v="6"/>
  </r>
  <r>
    <n v="2894"/>
    <s v="How Could You Do This To Me (The Stage Play)"/>
    <s v="This Is A Story About A Woman A Man And A Woman"/>
    <n v="50000"/>
    <n v="0"/>
    <x v="2"/>
    <x v="0"/>
    <s v="USD"/>
    <n v="1428100815"/>
    <n v="1422920415"/>
    <b v="0"/>
    <n v="0"/>
    <b v="0"/>
    <s v="theater/plays"/>
    <n v="0"/>
    <e v="#DIV/0!"/>
    <x v="1"/>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1"/>
    <x v="6"/>
  </r>
  <r>
    <n v="2914"/>
    <s v="Hercules the Panto"/>
    <s v="Hercules must complete four challenges in order to meet the father he never knew"/>
    <n v="25000"/>
    <n v="1"/>
    <x v="2"/>
    <x v="1"/>
    <s v="GBP"/>
    <n v="1426365994"/>
    <n v="1421185594"/>
    <b v="0"/>
    <n v="1"/>
    <b v="0"/>
    <s v="theater/plays"/>
    <n v="4.0000000000000003E-5"/>
    <n v="1"/>
    <x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1"/>
    <x v="40"/>
  </r>
  <r>
    <n v="2923"/>
    <s v="Kaylee's Senior Project"/>
    <s v="Spreading the love of theatre, one step at a time. I would like to produce a reading of one of my favorite musicals"/>
    <n v="300"/>
    <n v="300"/>
    <x v="0"/>
    <x v="0"/>
    <s v="USD"/>
    <n v="1422068400"/>
    <n v="1420774779"/>
    <b v="0"/>
    <n v="10"/>
    <b v="1"/>
    <s v="theater/musical"/>
    <n v="1"/>
    <n v="30"/>
    <x v="1"/>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1"/>
    <x v="40"/>
  </r>
  <r>
    <n v="2937"/>
    <s v="UCAS"/>
    <s v="UCAS is a new British musical premiering at the Edinburgh Fringe Festival 2014."/>
    <n v="1500"/>
    <n v="2000"/>
    <x v="0"/>
    <x v="1"/>
    <s v="GBP"/>
    <n v="1405249113"/>
    <n v="1402657113"/>
    <b v="0"/>
    <n v="55"/>
    <b v="1"/>
    <s v="theater/musical"/>
    <n v="1.3333333333333333"/>
    <n v="36.363636363636367"/>
    <x v="1"/>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1"/>
    <x v="6"/>
  </r>
  <r>
    <n v="2968"/>
    <s v="The Curse of the Babywoman @ FringeNYC"/>
    <s v="The Curse of the Babywoman is real â€” and it is coming to FringeNYC this August."/>
    <n v="3500"/>
    <n v="3710"/>
    <x v="0"/>
    <x v="0"/>
    <s v="USD"/>
    <n v="1471406340"/>
    <n v="1470227660"/>
    <b v="0"/>
    <n v="47"/>
    <b v="1"/>
    <s v="theater/plays"/>
    <n v="1.06"/>
    <n v="78.936170212765958"/>
    <x v="1"/>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1"/>
    <x v="6"/>
  </r>
  <r>
    <n v="2972"/>
    <s v="A Bad Plan"/>
    <s v="A group of artists. A mythical art piece. A harrowing quest. And some margaritas."/>
    <n v="2000"/>
    <n v="2107"/>
    <x v="0"/>
    <x v="0"/>
    <s v="USD"/>
    <n v="1480899600"/>
    <n v="1479609520"/>
    <b v="0"/>
    <n v="17"/>
    <b v="1"/>
    <s v="theater/plays"/>
    <n v="1.0535000000000001"/>
    <n v="123.94117647058823"/>
    <x v="1"/>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1"/>
    <x v="38"/>
  </r>
  <r>
    <n v="2989"/>
    <s v="Let's Light Up The Gem!"/>
    <s v="Bring the movies back to Bethel, Maine."/>
    <n v="20000"/>
    <n v="35307"/>
    <x v="0"/>
    <x v="0"/>
    <s v="USD"/>
    <n v="1450673940"/>
    <n v="1448756962"/>
    <b v="0"/>
    <n v="364"/>
    <b v="1"/>
    <s v="theater/spaces"/>
    <n v="1.76535"/>
    <n v="96.997252747252745"/>
    <x v="1"/>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1"/>
    <x v="38"/>
  </r>
  <r>
    <n v="2993"/>
    <s v="TRUE WEST: Think, Dog! Productions"/>
    <s v="Help us build the Kitchen from Hell!"/>
    <n v="1000"/>
    <n v="1003"/>
    <x v="0"/>
    <x v="0"/>
    <s v="USD"/>
    <n v="1455998867"/>
    <n v="1453406867"/>
    <b v="0"/>
    <n v="22"/>
    <b v="1"/>
    <s v="theater/spaces"/>
    <n v="1.0029999999999999"/>
    <n v="45.590909090909093"/>
    <x v="1"/>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1"/>
    <x v="38"/>
  </r>
  <r>
    <n v="3007"/>
    <s v="Bethlem"/>
    <s v="Consuite for 2015 CoreCon.  An adventure into insanity."/>
    <n v="600"/>
    <n v="1080"/>
    <x v="0"/>
    <x v="0"/>
    <s v="USD"/>
    <n v="1429938683"/>
    <n v="1428124283"/>
    <b v="0"/>
    <n v="20"/>
    <b v="1"/>
    <s v="theater/spaces"/>
    <n v="1.8"/>
    <n v="54"/>
    <x v="1"/>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1"/>
    <x v="38"/>
  </r>
  <r>
    <n v="3041"/>
    <s v="Lend a Hand in Our Home"/>
    <s v="Privet! Hello! Bon Jour! We are the Arlekin Players Theatre and we need a home."/>
    <n v="8300"/>
    <n v="9170"/>
    <x v="0"/>
    <x v="0"/>
    <s v="USD"/>
    <n v="1453323048"/>
    <n v="1450731048"/>
    <b v="0"/>
    <n v="95"/>
    <b v="1"/>
    <s v="theater/spaces"/>
    <n v="1.1048192771084338"/>
    <n v="96.526315789473685"/>
    <x v="1"/>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1"/>
    <x v="38"/>
  </r>
  <r>
    <n v="3047"/>
    <s v="Acting V Senior Showcase"/>
    <s v="Hi! We're the Graduating Seniors Acting V Seniors at Temple University! Welcome to our Kick starter Page!"/>
    <n v="500"/>
    <n v="745"/>
    <x v="0"/>
    <x v="0"/>
    <s v="USD"/>
    <n v="1461762960"/>
    <n v="1457999054"/>
    <b v="0"/>
    <n v="20"/>
    <b v="1"/>
    <s v="theater/spaces"/>
    <n v="1.49"/>
    <n v="37.25"/>
    <x v="1"/>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1"/>
    <x v="38"/>
  </r>
  <r>
    <n v="3061"/>
    <s v="Help Save Parkway Cinemas!"/>
    <s v="Save a historic Local theater."/>
    <n v="1000000"/>
    <n v="0"/>
    <x v="2"/>
    <x v="0"/>
    <s v="USD"/>
    <n v="1407955748"/>
    <n v="1405363748"/>
    <b v="0"/>
    <n v="0"/>
    <b v="0"/>
    <s v="theater/spaces"/>
    <n v="0"/>
    <e v="#DIV/0!"/>
    <x v="1"/>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1"/>
    <x v="38"/>
  </r>
  <r>
    <n v="3063"/>
    <s v="Spec Haus"/>
    <s v="Members of the local Miami music scene are putting together a venue/creative space in Kendall!"/>
    <n v="3000"/>
    <n v="587"/>
    <x v="2"/>
    <x v="0"/>
    <s v="USD"/>
    <n v="1477174138"/>
    <n v="1474150138"/>
    <b v="0"/>
    <n v="23"/>
    <b v="0"/>
    <s v="theater/spaces"/>
    <n v="0.19566666666666666"/>
    <n v="25.521739130434781"/>
    <x v="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1"/>
    <x v="38"/>
  </r>
  <r>
    <n v="3076"/>
    <s v="10,000 Hours"/>
    <s v="Helping female comedians get in their 10,000 Hours of practice!"/>
    <n v="10000"/>
    <n v="1506"/>
    <x v="2"/>
    <x v="0"/>
    <s v="USD"/>
    <n v="1444405123"/>
    <n v="1439221123"/>
    <b v="0"/>
    <n v="50"/>
    <b v="0"/>
    <s v="theater/spaces"/>
    <n v="0.15060000000000001"/>
    <n v="30.12"/>
    <x v="1"/>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1"/>
    <x v="38"/>
  </r>
  <r>
    <n v="3103"/>
    <s v="Professional Venue for local artists!!"/>
    <s v="Creating a place for local artists to perform, at substantially less cost for them"/>
    <n v="4100"/>
    <n v="11"/>
    <x v="2"/>
    <x v="0"/>
    <s v="USD"/>
    <n v="1434080706"/>
    <n v="1428896706"/>
    <b v="0"/>
    <n v="2"/>
    <b v="0"/>
    <s v="theater/spaces"/>
    <n v="2.6829268292682929E-3"/>
    <n v="5.5"/>
    <x v="1"/>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1"/>
    <x v="38"/>
  </r>
  <r>
    <n v="3108"/>
    <s v="Funding a home for our Children's Theater"/>
    <s v="We need a permanent home for the theater!"/>
    <n v="50000"/>
    <n v="26"/>
    <x v="2"/>
    <x v="0"/>
    <s v="USD"/>
    <n v="1430234394"/>
    <n v="1425053994"/>
    <b v="0"/>
    <n v="2"/>
    <b v="0"/>
    <s v="theater/spaces"/>
    <n v="5.1999999999999995E-4"/>
    <n v="13"/>
    <x v="1"/>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1"/>
    <x v="38"/>
  </r>
  <r>
    <n v="3117"/>
    <s v="Cowes and The Sea"/>
    <s v="Performing Arts workshops, for young people aged 5 -16, exploring how the sea has shaped Cowes as a settlement."/>
    <n v="1000"/>
    <n v="1"/>
    <x v="2"/>
    <x v="1"/>
    <s v="GBP"/>
    <n v="1464354720"/>
    <n v="1463648360"/>
    <b v="0"/>
    <n v="1"/>
    <b v="0"/>
    <s v="theater/spaces"/>
    <n v="1E-3"/>
    <n v="1"/>
    <x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1"/>
    <x v="38"/>
  </r>
  <r>
    <n v="3122"/>
    <s v="be back soon (Canceled)"/>
    <s v="cancelled until further notice"/>
    <n v="199"/>
    <n v="116"/>
    <x v="1"/>
    <x v="0"/>
    <s v="USD"/>
    <n v="1478733732"/>
    <n v="1478298132"/>
    <b v="0"/>
    <n v="2"/>
    <b v="0"/>
    <s v="theater/spaces"/>
    <n v="0.58291457286432158"/>
    <n v="58"/>
    <x v="1"/>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1"/>
    <x v="38"/>
  </r>
  <r>
    <n v="3125"/>
    <s v="N/A (Canceled)"/>
    <s v="N/A"/>
    <n v="1500000"/>
    <n v="0"/>
    <x v="1"/>
    <x v="0"/>
    <s v="USD"/>
    <n v="1452142672"/>
    <n v="1449550672"/>
    <b v="0"/>
    <n v="0"/>
    <b v="0"/>
    <s v="theater/spaces"/>
    <n v="0"/>
    <e v="#DIV/0!"/>
    <x v="1"/>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1"/>
    <x v="6"/>
  </r>
  <r>
    <n v="3130"/>
    <s v="MEDEA | A New Vision"/>
    <s v="A shockingly relevant modern take on a 2,000-year-old tragedy that confronts current gender politics."/>
    <n v="10000"/>
    <n v="375"/>
    <x v="3"/>
    <x v="0"/>
    <s v="USD"/>
    <n v="1492145940"/>
    <n v="1489504916"/>
    <b v="0"/>
    <n v="4"/>
    <b v="0"/>
    <s v="theater/plays"/>
    <n v="3.7499999999999999E-2"/>
    <n v="93.75"/>
    <x v="1"/>
    <x v="1"/>
    <x v="6"/>
  </r>
  <r>
    <n v="3131"/>
    <s v="SNAKE EYES"/>
    <s v="A Staged Reading of &quot;Snake Eyes,&quot; a new play by Alex Rafala"/>
    <n v="4100"/>
    <n v="645"/>
    <x v="3"/>
    <x v="0"/>
    <s v="USD"/>
    <n v="1491656045"/>
    <n v="1489067645"/>
    <b v="0"/>
    <n v="12"/>
    <b v="0"/>
    <s v="theater/plays"/>
    <n v="0.15731707317073171"/>
    <n v="53.75"/>
    <x v="1"/>
    <x v="1"/>
    <x v="6"/>
  </r>
  <r>
    <n v="3132"/>
    <s v="A Bite of a Snake Play"/>
    <s v="Smells Like Money, Drips Like Honey, Taste Like Mocha, Better Run AWAY"/>
    <n v="30000"/>
    <n v="10"/>
    <x v="3"/>
    <x v="0"/>
    <s v="USD"/>
    <n v="1492759460"/>
    <n v="1487579060"/>
    <b v="0"/>
    <n v="1"/>
    <b v="0"/>
    <s v="theater/plays"/>
    <n v="3.3333333333333332E-4"/>
    <n v="10"/>
    <x v="1"/>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1"/>
    <x v="6"/>
  </r>
  <r>
    <n v="3145"/>
    <s v="Arlington's 1st Dinner Theatre"/>
    <s v="Dominion Theatre Company is the first community dinner theatre  to be established in Arlington TX."/>
    <n v="25000"/>
    <n v="0"/>
    <x v="3"/>
    <x v="0"/>
    <s v="USD"/>
    <n v="1490659134"/>
    <n v="1485478734"/>
    <b v="0"/>
    <n v="0"/>
    <b v="0"/>
    <s v="theater/plays"/>
    <n v="0"/>
    <e v="#DIV/0!"/>
    <x v="1"/>
    <x v="1"/>
    <x v="6"/>
  </r>
  <r>
    <n v="3146"/>
    <s v="SoÃ±Ã© una ciudad amurallada"/>
    <s v="Somos... Podemos... Amamos... Nuestra muralla, nuestra utopÃ­a. Que el amor sea el lÃ­mite"/>
    <n v="50000"/>
    <n v="5250"/>
    <x v="3"/>
    <x v="14"/>
    <s v="MXN"/>
    <n v="1492356166"/>
    <n v="1488471766"/>
    <b v="0"/>
    <n v="12"/>
    <b v="0"/>
    <s v="theater/plays"/>
    <n v="0.105"/>
    <n v="437.5"/>
    <x v="1"/>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1"/>
    <x v="6"/>
  </r>
  <r>
    <n v="3157"/>
    <s v="Summer FourPlay"/>
    <s v="Four Directors.  Four One Acts.  Four Genres.  For You."/>
    <n v="4000"/>
    <n v="4040"/>
    <x v="0"/>
    <x v="0"/>
    <s v="USD"/>
    <n v="1405746000"/>
    <n v="1404932105"/>
    <b v="1"/>
    <n v="41"/>
    <b v="1"/>
    <s v="theater/plays"/>
    <n v="1.01"/>
    <n v="98.536585365853654"/>
    <x v="1"/>
    <x v="1"/>
    <x v="6"/>
  </r>
  <r>
    <n v="3158"/>
    <s v="Nursery Crimes"/>
    <s v="A 40s crime-noir play using nursery rhyme characters."/>
    <n v="5000"/>
    <n v="5700"/>
    <x v="0"/>
    <x v="0"/>
    <s v="USD"/>
    <n v="1374523752"/>
    <n v="1371931752"/>
    <b v="1"/>
    <n v="69"/>
    <b v="1"/>
    <s v="theater/plays"/>
    <n v="1.1399999999999999"/>
    <n v="82.608695652173907"/>
    <x v="1"/>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1"/>
    <x v="6"/>
  </r>
  <r>
    <n v="3167"/>
    <s v="Destiny is Judd Nelson: a new play at FringeNYC"/>
    <s v="What is destiny? Explore it with us this August at FringeNYC."/>
    <n v="3000"/>
    <n v="3485"/>
    <x v="0"/>
    <x v="0"/>
    <s v="USD"/>
    <n v="1406952781"/>
    <n v="1405743181"/>
    <b v="1"/>
    <n v="55"/>
    <b v="1"/>
    <s v="theater/plays"/>
    <n v="1.1616666666666666"/>
    <n v="63.363636363636367"/>
    <x v="1"/>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1"/>
    <x v="6"/>
  </r>
  <r>
    <n v="3169"/>
    <s v="The Window"/>
    <s v="We're bringing The Window to the Cherry Lane Theater in January 2014."/>
    <n v="8000"/>
    <n v="8241"/>
    <x v="0"/>
    <x v="0"/>
    <s v="USD"/>
    <n v="1386910740"/>
    <n v="1384364561"/>
    <b v="1"/>
    <n v="82"/>
    <b v="1"/>
    <s v="theater/plays"/>
    <n v="1.030125"/>
    <n v="100.5"/>
    <x v="1"/>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1"/>
    <x v="40"/>
  </r>
  <r>
    <n v="3197"/>
    <s v="Mirror, mirror on the wall"/>
    <s v="This years most important stage project for young artists in our region. www.ungespor.no"/>
    <n v="10000"/>
    <n v="1145"/>
    <x v="2"/>
    <x v="10"/>
    <s v="NOK"/>
    <n v="1423050618"/>
    <n v="1420458618"/>
    <b v="0"/>
    <n v="4"/>
    <b v="0"/>
    <s v="theater/musical"/>
    <n v="0.1145"/>
    <n v="286.25"/>
    <x v="1"/>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1"/>
    <x v="6"/>
  </r>
  <r>
    <n v="3212"/>
    <s v="Campo Maldito"/>
    <s v="Help us bring our production of Campo Maldito to New York AND San Francisco!"/>
    <n v="4000"/>
    <n v="5050"/>
    <x v="0"/>
    <x v="0"/>
    <s v="USD"/>
    <n v="1407524751"/>
    <n v="1404932751"/>
    <b v="1"/>
    <n v="94"/>
    <b v="1"/>
    <s v="theater/plays"/>
    <n v="1.2625"/>
    <n v="53.723404255319146"/>
    <x v="1"/>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1"/>
    <x v="6"/>
  </r>
  <r>
    <n v="3220"/>
    <s v="Burners"/>
    <s v="A sci-fi thriller for the stage opening March 10 in Los Angeles."/>
    <n v="15000"/>
    <n v="15126"/>
    <x v="0"/>
    <x v="0"/>
    <s v="USD"/>
    <n v="1489352400"/>
    <n v="1486411204"/>
    <b v="1"/>
    <n v="59"/>
    <b v="1"/>
    <s v="theater/plays"/>
    <n v="1.0084"/>
    <n v="256.37288135593218"/>
    <x v="1"/>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1"/>
    <x v="6"/>
  </r>
  <r>
    <n v="3228"/>
    <s v="Hear Me Roar: A Season of Powerful Women"/>
    <s v="A Season of Powerful Women. A Season of Defiance."/>
    <n v="7000"/>
    <n v="7164"/>
    <x v="0"/>
    <x v="0"/>
    <s v="USD"/>
    <n v="1450328340"/>
    <n v="1447606884"/>
    <b v="1"/>
    <n v="37"/>
    <b v="1"/>
    <s v="theater/plays"/>
    <n v="1.0234285714285714"/>
    <n v="193.62162162162161"/>
    <x v="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1"/>
    <x v="6"/>
  </r>
  <r>
    <n v="3248"/>
    <s v="Honest Accomplice Theatre 2015-16 Season"/>
    <s v="Honest Accomplice Theatre produces theatre for social change."/>
    <n v="12000"/>
    <n v="12095"/>
    <x v="0"/>
    <x v="0"/>
    <s v="USD"/>
    <n v="1428178757"/>
    <n v="1425590357"/>
    <b v="1"/>
    <n v="200"/>
    <b v="1"/>
    <s v="theater/plays"/>
    <n v="1.0079166666666666"/>
    <n v="60.475000000000001"/>
    <x v="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1"/>
    <x v="6"/>
  </r>
  <r>
    <n v="3252"/>
    <s v="Modern Love"/>
    <s v="How do we navigate the boundaries between friendship, sexual intimacy and obsessive desire?"/>
    <n v="2250"/>
    <n v="2876"/>
    <x v="0"/>
    <x v="1"/>
    <s v="GBP"/>
    <n v="1473247240"/>
    <n v="1470655240"/>
    <b v="1"/>
    <n v="50"/>
    <b v="1"/>
    <s v="theater/plays"/>
    <n v="1.2782222222222221"/>
    <n v="57.52"/>
    <x v="1"/>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1"/>
    <x v="6"/>
  </r>
  <r>
    <n v="3264"/>
    <s v="Kapow-i GoGo at The PIT"/>
    <s v="The three part comedic saga of Kapow-i GoGo, who saves the world.  Again.  And again."/>
    <n v="2500"/>
    <n v="2575"/>
    <x v="0"/>
    <x v="0"/>
    <s v="USD"/>
    <n v="1422482400"/>
    <n v="1421089938"/>
    <b v="1"/>
    <n v="49"/>
    <b v="1"/>
    <s v="theater/plays"/>
    <n v="1.03"/>
    <n v="52.551020408163268"/>
    <x v="1"/>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1"/>
    <x v="6"/>
  </r>
  <r>
    <n v="3271"/>
    <s v="Saxon Court at Southwark Playhouse"/>
    <s v="A razor sharp satire to darken your Christmas."/>
    <n v="1500"/>
    <n v="1950"/>
    <x v="0"/>
    <x v="1"/>
    <s v="GBP"/>
    <n v="1414927775"/>
    <n v="1412332175"/>
    <b v="1"/>
    <n v="51"/>
    <b v="1"/>
    <s v="theater/plays"/>
    <n v="1.3"/>
    <n v="38.235294117647058"/>
    <x v="1"/>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1"/>
    <x v="6"/>
  </r>
  <r>
    <n v="3285"/>
    <s v="By Morning"/>
    <s v="A new play by Matthew Gasda"/>
    <n v="4999"/>
    <n v="5604"/>
    <x v="0"/>
    <x v="0"/>
    <s v="USD"/>
    <n v="1488258000"/>
    <n v="1485556626"/>
    <b v="0"/>
    <n v="81"/>
    <b v="1"/>
    <s v="theater/plays"/>
    <n v="1.1210242048409682"/>
    <n v="69.18518518518519"/>
    <x v="1"/>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1"/>
    <x v="6"/>
  </r>
  <r>
    <n v="3287"/>
    <s v="Three Things: Stories About Life"/>
    <s v="An inspirational one-man play about crisis, community, and the search for wholeness."/>
    <n v="2500"/>
    <n v="2500"/>
    <x v="0"/>
    <x v="5"/>
    <s v="CAD"/>
    <n v="1448733628"/>
    <n v="1446573628"/>
    <b v="0"/>
    <n v="34"/>
    <b v="1"/>
    <s v="theater/plays"/>
    <n v="1"/>
    <n v="73.529411764705884"/>
    <x v="1"/>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1"/>
    <x v="6"/>
  </r>
  <r>
    <n v="3302"/>
    <s v="El muro de BorÃ­s KiÃ©n"/>
    <s v="FilosofÃ­a de los anÃ³nimos"/>
    <n v="8400"/>
    <n v="8685"/>
    <x v="0"/>
    <x v="3"/>
    <s v="EUR"/>
    <n v="1481099176"/>
    <n v="1478507176"/>
    <b v="0"/>
    <n v="50"/>
    <b v="1"/>
    <s v="theater/plays"/>
    <n v="1.0339285714285715"/>
    <n v="173.7"/>
    <x v="1"/>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1"/>
    <x v="6"/>
  </r>
  <r>
    <n v="3309"/>
    <s v="Collision Course"/>
    <s v="Two unlikely friends, a garage, tinned beans &amp; the end of the world."/>
    <n v="350"/>
    <n v="558"/>
    <x v="0"/>
    <x v="1"/>
    <s v="GBP"/>
    <n v="1476632178"/>
    <n v="1473953778"/>
    <b v="0"/>
    <n v="31"/>
    <b v="1"/>
    <s v="theater/plays"/>
    <n v="1.5942857142857143"/>
    <n v="18"/>
    <x v="1"/>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1"/>
    <x v="6"/>
  </r>
  <r>
    <n v="3312"/>
    <s v="Richard III"/>
    <s v="Bare Theatre presents one of Shakespeare's most notorious characters in the final chapter of the War of the Roses saga."/>
    <n v="2500"/>
    <n v="2501"/>
    <x v="0"/>
    <x v="0"/>
    <s v="USD"/>
    <n v="1478901600"/>
    <n v="1477077946"/>
    <b v="0"/>
    <n v="41"/>
    <b v="1"/>
    <s v="theater/plays"/>
    <n v="1.0004"/>
    <n v="61"/>
    <x v="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1"/>
    <x v="6"/>
  </r>
  <r>
    <n v="3318"/>
    <s v="ROOMIES - Atlantic Canada Tour 2016-17"/>
    <s v="Help us strengthen and inspire disability arts in Atlantic Canada"/>
    <n v="2000"/>
    <n v="2512"/>
    <x v="0"/>
    <x v="5"/>
    <s v="CAD"/>
    <n v="1460341800"/>
    <n v="1456902893"/>
    <b v="0"/>
    <n v="32"/>
    <b v="1"/>
    <s v="theater/plays"/>
    <n v="1.256"/>
    <n v="78.5"/>
    <x v="1"/>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1"/>
    <x v="6"/>
  </r>
  <r>
    <n v="3324"/>
    <s v="At Swim, Two Boys"/>
    <s v="The play tells the story of Jim and Doyler and their friendship on the brink of Irish independence."/>
    <n v="1500"/>
    <n v="1525"/>
    <x v="0"/>
    <x v="17"/>
    <s v="EUR"/>
    <n v="1465135190"/>
    <n v="1463925590"/>
    <b v="0"/>
    <n v="10"/>
    <b v="1"/>
    <s v="theater/plays"/>
    <n v="1.0166666666666666"/>
    <n v="152.5"/>
    <x v="1"/>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1"/>
    <x v="6"/>
  </r>
  <r>
    <n v="3336"/>
    <s v="WILDE TALES"/>
    <s v="A theatrical adaptation of Oscar Wilde's short stories, presented by Suitcase Civilians at The Space, April 5-10 2016."/>
    <n v="250"/>
    <n v="250"/>
    <x v="0"/>
    <x v="1"/>
    <s v="GBP"/>
    <n v="1459845246"/>
    <n v="1457429646"/>
    <b v="0"/>
    <n v="9"/>
    <b v="1"/>
    <s v="theater/plays"/>
    <n v="1"/>
    <n v="27.777777777777779"/>
    <x v="1"/>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1"/>
    <x v="6"/>
  </r>
  <r>
    <n v="3338"/>
    <s v="The Last Days of Judas Iscariot"/>
    <s v="Join Estelle Parsons in support of Theater That Looks and Sounds Like America"/>
    <n v="15000"/>
    <n v="15327"/>
    <x v="0"/>
    <x v="0"/>
    <s v="USD"/>
    <n v="1487944080"/>
    <n v="1486129680"/>
    <b v="0"/>
    <n v="112"/>
    <b v="1"/>
    <s v="theater/plays"/>
    <n v="1.0218"/>
    <n v="136.84821428571428"/>
    <x v="1"/>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1"/>
    <x v="6"/>
  </r>
  <r>
    <n v="3359"/>
    <s v="BEIRUT, LADY OF LEBANON"/>
    <s v="A Theatrical Production Celebrating the Lebanese Culture and the Human Spirit in Time of War."/>
    <n v="4000"/>
    <n v="4250"/>
    <x v="0"/>
    <x v="0"/>
    <s v="USD"/>
    <n v="1487985734"/>
    <n v="1484097734"/>
    <b v="0"/>
    <n v="23"/>
    <b v="1"/>
    <s v="theater/plays"/>
    <n v="1.0625"/>
    <n v="184.78260869565219"/>
    <x v="1"/>
    <x v="1"/>
    <x v="6"/>
  </r>
  <r>
    <n v="3360"/>
    <s v="Pretty Butch"/>
    <s v="World Premiere, an M1 Singapore Fringe Festival 2017 commission."/>
    <n v="9000"/>
    <n v="9124"/>
    <x v="0"/>
    <x v="20"/>
    <s v="SGD"/>
    <n v="1481731140"/>
    <n v="1479866343"/>
    <b v="0"/>
    <n v="72"/>
    <b v="1"/>
    <s v="theater/plays"/>
    <n v="1.0137777777777779"/>
    <n v="126.72222222222223"/>
    <x v="1"/>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1"/>
    <x v="6"/>
  </r>
  <r>
    <n v="3395"/>
    <s v="MIRAMAR"/>
    <s v="Miramar is a a darkly funny play exploring what it is we call â€˜homeâ€™."/>
    <n v="500"/>
    <n v="920"/>
    <x v="0"/>
    <x v="1"/>
    <s v="GBP"/>
    <n v="1433009400"/>
    <n v="1431795944"/>
    <b v="0"/>
    <n v="38"/>
    <b v="1"/>
    <s v="theater/plays"/>
    <n v="1.84"/>
    <n v="24.210526315789473"/>
    <x v="1"/>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1"/>
    <x v="6"/>
  </r>
  <r>
    <n v="3415"/>
    <s v="Balm in Gilead at Columbia"/>
    <s v="We are raising funds to allow for enhanced scenic, costume, and lighting design. Every dollar helps!"/>
    <n v="200"/>
    <n v="200"/>
    <x v="0"/>
    <x v="0"/>
    <s v="USD"/>
    <n v="1460935800"/>
    <n v="1459999656"/>
    <b v="0"/>
    <n v="9"/>
    <b v="1"/>
    <s v="theater/plays"/>
    <n v="1"/>
    <n v="22.222222222222221"/>
    <x v="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1"/>
    <x v="6"/>
  </r>
  <r>
    <n v="3423"/>
    <s v="And That's How The Story Goes"/>
    <s v="Forest Hills Eastern's Student Run Show 2015. Our goal is to present a professional quality show on a budget."/>
    <n v="250"/>
    <n v="350"/>
    <x v="0"/>
    <x v="0"/>
    <s v="USD"/>
    <n v="1429912341"/>
    <n v="1427320341"/>
    <b v="0"/>
    <n v="10"/>
    <b v="1"/>
    <s v="theater/plays"/>
    <n v="1.4"/>
    <n v="35"/>
    <x v="1"/>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1"/>
    <x v="6"/>
  </r>
  <r>
    <n v="3433"/>
    <s v="The Dybbuk"/>
    <s v="death&amp;pretzels presents their first Chicago based project:_x000a_The Dybbuk by S. Ansky"/>
    <n v="9500"/>
    <n v="9525"/>
    <x v="0"/>
    <x v="0"/>
    <s v="USD"/>
    <n v="1402974000"/>
    <n v="1400290255"/>
    <b v="0"/>
    <n v="71"/>
    <b v="1"/>
    <s v="theater/plays"/>
    <n v="1.0026315789473683"/>
    <n v="134.1549295774648"/>
    <x v="1"/>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1"/>
    <x v="6"/>
  </r>
  <r>
    <n v="3447"/>
    <s v="The Vagabond Halfback"/>
    <s v="&quot;He was a poet, a vagrant, a philosopher, a lady's man and a hard drinker&quot;"/>
    <n v="1000"/>
    <n v="1078"/>
    <x v="0"/>
    <x v="0"/>
    <s v="USD"/>
    <n v="1458332412"/>
    <n v="1454448012"/>
    <b v="0"/>
    <n v="14"/>
    <b v="1"/>
    <s v="theater/plays"/>
    <n v="1.0780000000000001"/>
    <n v="77"/>
    <x v="1"/>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1"/>
    <x v="6"/>
  </r>
  <r>
    <n v="3460"/>
    <s v="Pushers"/>
    <s v="'Pushers' is an exciting new play and the first project for brand new theatre company, Ain't Got No Home Productions."/>
    <n v="500"/>
    <n v="950"/>
    <x v="0"/>
    <x v="1"/>
    <s v="GBP"/>
    <n v="1408106352"/>
    <n v="1406896752"/>
    <b v="0"/>
    <n v="19"/>
    <b v="1"/>
    <s v="theater/plays"/>
    <n v="1.9"/>
    <n v="50"/>
    <x v="1"/>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1"/>
    <x v="6"/>
  </r>
  <r>
    <n v="3467"/>
    <s v="Venus in Fur, Los Angeles."/>
    <s v="Venus in Fur, By David Ives."/>
    <n v="3000"/>
    <n v="3030"/>
    <x v="0"/>
    <x v="0"/>
    <s v="USD"/>
    <n v="1426864032"/>
    <n v="1424275632"/>
    <b v="0"/>
    <n v="47"/>
    <b v="1"/>
    <s v="theater/plays"/>
    <n v="1.01"/>
    <n v="64.468085106382972"/>
    <x v="1"/>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1"/>
    <x v="6"/>
  </r>
  <r>
    <n v="3470"/>
    <s v="She Kills Monsters"/>
    <s v="The New Artist's Circle is a theatre company dedicated to bringing the arts to young people."/>
    <n v="250"/>
    <n v="375"/>
    <x v="0"/>
    <x v="0"/>
    <s v="USD"/>
    <n v="1468618680"/>
    <n v="1465345902"/>
    <b v="0"/>
    <n v="9"/>
    <b v="1"/>
    <s v="theater/plays"/>
    <n v="1.5"/>
    <n v="41.666666666666664"/>
    <x v="1"/>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1"/>
    <x v="6"/>
  </r>
  <r>
    <n v="3511"/>
    <s v="Silent Planet"/>
    <s v="The world premiere of the first full-length play by Eve Leigh, at the intimate Finborough Theatre in London."/>
    <n v="1500"/>
    <n v="1518"/>
    <x v="0"/>
    <x v="1"/>
    <s v="GBP"/>
    <n v="1415385000"/>
    <n v="1413406695"/>
    <b v="0"/>
    <n v="19"/>
    <b v="1"/>
    <s v="theater/plays"/>
    <n v="1.012"/>
    <n v="79.89473684210526"/>
    <x v="1"/>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1"/>
    <x v="6"/>
  </r>
  <r>
    <n v="3531"/>
    <s v="The Reinvention of Lily Johnson"/>
    <s v="A political comedy for a crazy election year"/>
    <n v="1000"/>
    <n v="1280"/>
    <x v="0"/>
    <x v="0"/>
    <s v="USD"/>
    <n v="1467301334"/>
    <n v="1464709334"/>
    <b v="0"/>
    <n v="26"/>
    <b v="1"/>
    <s v="theater/plays"/>
    <n v="1.28"/>
    <n v="49.230769230769234"/>
    <x v="1"/>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1"/>
    <x v="6"/>
  </r>
  <r>
    <n v="3544"/>
    <s v="Gruoch, or Lady Macbeth"/>
    <s v="Death &amp; Pretzels presents the world premiere of Paul Pasulka's Gruoch, or Lady Macbeth"/>
    <n v="2500"/>
    <n v="2500"/>
    <x v="0"/>
    <x v="0"/>
    <s v="USD"/>
    <n v="1425758257"/>
    <n v="1423166257"/>
    <b v="0"/>
    <n v="24"/>
    <b v="1"/>
    <s v="theater/plays"/>
    <n v="1"/>
    <n v="104.16666666666667"/>
    <x v="1"/>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1"/>
    <x v="6"/>
  </r>
  <r>
    <n v="3564"/>
    <s v="The Pillowman Aberdeen"/>
    <s v="Multi Award-Winng play THE PILLOWMAN coming to the Arts Centre Theatre, Aberdeen"/>
    <n v="1000"/>
    <n v="1005"/>
    <x v="0"/>
    <x v="1"/>
    <s v="GBP"/>
    <n v="1444060800"/>
    <n v="1440082649"/>
    <b v="0"/>
    <n v="17"/>
    <b v="1"/>
    <s v="theater/plays"/>
    <n v="1.0049999999999999"/>
    <n v="59.117647058823529"/>
    <x v="1"/>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1"/>
    <x v="6"/>
  </r>
  <r>
    <n v="3572"/>
    <s v="Monster"/>
    <s v="A darkly comic one woman show by Abram Rooney as part of The Camden Fringe 2015."/>
    <n v="500"/>
    <n v="500"/>
    <x v="0"/>
    <x v="1"/>
    <s v="GBP"/>
    <n v="1434894082"/>
    <n v="1432302082"/>
    <b v="0"/>
    <n v="9"/>
    <b v="1"/>
    <s v="theater/plays"/>
    <n v="1"/>
    <n v="55.555555555555557"/>
    <x v="1"/>
    <x v="1"/>
    <x v="6"/>
  </r>
  <r>
    <n v="3573"/>
    <s v="Licensed To Ill"/>
    <s v="London based theatre makers collaborating to create a new show about the history of HipHop."/>
    <n v="3000"/>
    <n v="3084"/>
    <x v="0"/>
    <x v="1"/>
    <s v="GBP"/>
    <n v="1415440846"/>
    <n v="1412845246"/>
    <b v="0"/>
    <n v="78"/>
    <b v="1"/>
    <s v="theater/plays"/>
    <n v="1.028"/>
    <n v="39.53846153846154"/>
    <x v="1"/>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1"/>
    <x v="6"/>
  </r>
  <r>
    <n v="3586"/>
    <s v="Actors &amp; Musicians who are Blind or Autistic"/>
    <s v="See Theatre In A New Light"/>
    <n v="7500"/>
    <n v="8207"/>
    <x v="0"/>
    <x v="0"/>
    <s v="USD"/>
    <n v="1474649070"/>
    <n v="1469465070"/>
    <b v="0"/>
    <n v="54"/>
    <b v="1"/>
    <s v="theater/plays"/>
    <n v="1.0942666666666667"/>
    <n v="151.9814814814815"/>
    <x v="1"/>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1"/>
    <x v="6"/>
  </r>
  <r>
    <n v="3595"/>
    <s v="The Flu Season"/>
    <s v="A new theatre company staging Will Eno's The Flu Season in Seattle"/>
    <n v="2600"/>
    <n v="3081"/>
    <x v="0"/>
    <x v="0"/>
    <s v="USD"/>
    <n v="1426229940"/>
    <n v="1423959123"/>
    <b v="0"/>
    <n v="62"/>
    <b v="1"/>
    <s v="theater/plays"/>
    <n v="1.1850000000000001"/>
    <n v="49.693548387096776"/>
    <x v="1"/>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1"/>
    <x v="6"/>
  </r>
  <r>
    <n v="3598"/>
    <s v="Cinderella"/>
    <s v="River City Theatre Company needs your support as we embark on our thirteenth production, CINDERELLA!"/>
    <n v="1000"/>
    <n v="1101"/>
    <x v="0"/>
    <x v="0"/>
    <s v="USD"/>
    <n v="1409720340"/>
    <n v="1408129822"/>
    <b v="0"/>
    <n v="27"/>
    <b v="1"/>
    <s v="theater/plays"/>
    <n v="1.101"/>
    <n v="40.777777777777779"/>
    <x v="1"/>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1"/>
    <x v="6"/>
  </r>
  <r>
    <n v="3600"/>
    <s v="Pariah"/>
    <s v="The First Play From The Man Who Brought You The Black James Bond!"/>
    <n v="10"/>
    <n v="13"/>
    <x v="0"/>
    <x v="0"/>
    <s v="USD"/>
    <n v="1476390164"/>
    <n v="1473970964"/>
    <b v="0"/>
    <n v="4"/>
    <b v="1"/>
    <s v="theater/plays"/>
    <n v="1.3"/>
    <n v="3.25"/>
    <x v="1"/>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1"/>
    <x v="6"/>
  </r>
  <r>
    <n v="3607"/>
    <s v="E15 at The Pleasance and CPT"/>
    <s v="'E15' is a verbatim project that looks at the story of the Focus E15 Campaign"/>
    <n v="550"/>
    <n v="580"/>
    <x v="0"/>
    <x v="1"/>
    <s v="GBP"/>
    <n v="1450137600"/>
    <n v="1448924882"/>
    <b v="0"/>
    <n v="20"/>
    <b v="1"/>
    <s v="theater/plays"/>
    <n v="1.0545454545454545"/>
    <n v="29"/>
    <x v="1"/>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1"/>
    <x v="6"/>
  </r>
  <r>
    <n v="3613"/>
    <s v="HIS NAME IS ARTHUR HOLMBERG"/>
    <s v="a woman walks into a bar except she looks like a man and no one's serving drinks. one night only"/>
    <n v="1250"/>
    <n v="1250"/>
    <x v="0"/>
    <x v="0"/>
    <s v="USD"/>
    <n v="1403964574"/>
    <n v="1401372574"/>
    <b v="0"/>
    <n v="20"/>
    <b v="1"/>
    <s v="theater/plays"/>
    <n v="1"/>
    <n v="62.5"/>
    <x v="1"/>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1"/>
    <x v="6"/>
  </r>
  <r>
    <n v="3623"/>
    <s v="Since I've Been Here"/>
    <s v="An original play exploring the complications of romantic relationships in all forms."/>
    <n v="2500"/>
    <n v="3000"/>
    <x v="0"/>
    <x v="0"/>
    <s v="USD"/>
    <n v="1406358000"/>
    <n v="1404841270"/>
    <b v="0"/>
    <n v="34"/>
    <b v="1"/>
    <s v="theater/plays"/>
    <n v="1.2"/>
    <n v="88.235294117647058"/>
    <x v="1"/>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1"/>
    <x v="40"/>
  </r>
  <r>
    <n v="3635"/>
    <s v="Mary's Son"/>
    <s v="Mary's Son is a pop opera about Jesus and the hope he brings to all people."/>
    <n v="3500"/>
    <n v="1276"/>
    <x v="2"/>
    <x v="0"/>
    <s v="USD"/>
    <n v="1461186676"/>
    <n v="1458594676"/>
    <b v="0"/>
    <n v="10"/>
    <b v="0"/>
    <s v="theater/musical"/>
    <n v="0.36457142857142855"/>
    <n v="127.6"/>
    <x v="1"/>
    <x v="1"/>
    <x v="40"/>
  </r>
  <r>
    <n v="3636"/>
    <s v="The Brother's of B-Block"/>
    <s v="The Brotherâ€™s of B-block is a musical play. A new take on &quot;OZ&quot; _x000a_The Wizard of OZ meets HBO's OZ."/>
    <n v="150000"/>
    <n v="0"/>
    <x v="2"/>
    <x v="0"/>
    <s v="USD"/>
    <n v="1442248829"/>
    <n v="1439224829"/>
    <b v="0"/>
    <n v="0"/>
    <b v="0"/>
    <s v="theater/musical"/>
    <n v="0"/>
    <e v="#DIV/0!"/>
    <x v="1"/>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1"/>
    <x v="40"/>
  </r>
  <r>
    <n v="3638"/>
    <s v="Project Hedwig and the Angry Inch"/>
    <s v="A rock and roll journey that explores love, loss, redemption, duality and ascension."/>
    <n v="3300"/>
    <n v="216"/>
    <x v="2"/>
    <x v="5"/>
    <s v="CAD"/>
    <n v="1429456132"/>
    <n v="1424275732"/>
    <b v="0"/>
    <n v="2"/>
    <b v="0"/>
    <s v="theater/musical"/>
    <n v="6.545454545454546E-2"/>
    <n v="108"/>
    <x v="1"/>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1"/>
    <x v="40"/>
  </r>
  <r>
    <n v="3645"/>
    <s v="If the Shoe Fits"/>
    <s v="This new musical comedy empowers women and girls of all ages to be themselves in their shoes, whatever shoes they choose."/>
    <n v="1000"/>
    <n v="1"/>
    <x v="2"/>
    <x v="5"/>
    <s v="CAD"/>
    <n v="1479773838"/>
    <n v="1477178238"/>
    <b v="0"/>
    <n v="1"/>
    <b v="0"/>
    <s v="theater/musical"/>
    <n v="1E-3"/>
    <n v="1"/>
    <x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1"/>
    <x v="40"/>
  </r>
  <r>
    <n v="3648"/>
    <s v="Moth Theater Lives"/>
    <s v="Help Moth Live! Support Moth and its artist collective to achieve its 2014/15 season."/>
    <n v="40000"/>
    <n v="40153"/>
    <x v="0"/>
    <x v="0"/>
    <s v="USD"/>
    <n v="1412492445"/>
    <n v="1409900445"/>
    <b v="0"/>
    <n v="73"/>
    <b v="1"/>
    <s v="theater/plays"/>
    <n v="1.003825"/>
    <n v="550.04109589041093"/>
    <x v="1"/>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1"/>
    <x v="6"/>
  </r>
  <r>
    <n v="3658"/>
    <s v="Mr. Marmalade"/>
    <s v="Life is hard when your own imaginary friend can't make time for you."/>
    <n v="1500"/>
    <n v="1510"/>
    <x v="0"/>
    <x v="0"/>
    <s v="USD"/>
    <n v="1404273540"/>
    <n v="1400272580"/>
    <b v="0"/>
    <n v="20"/>
    <b v="1"/>
    <s v="theater/plays"/>
    <n v="1.0066666666666666"/>
    <n v="75.5"/>
    <x v="1"/>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1"/>
    <x v="6"/>
  </r>
  <r>
    <n v="3666"/>
    <s v="Israel LÃ³pez @ Ojai Playwrights Conference"/>
    <s v="Artistic Internship @ Ojai Playwrights Conference"/>
    <n v="1200"/>
    <n v="1200"/>
    <x v="0"/>
    <x v="0"/>
    <s v="USD"/>
    <n v="1406185200"/>
    <n v="1404337382"/>
    <b v="0"/>
    <n v="38"/>
    <b v="1"/>
    <s v="theater/plays"/>
    <n v="1"/>
    <n v="31.578947368421051"/>
    <x v="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1"/>
    <x v="6"/>
  </r>
  <r>
    <n v="3692"/>
    <s v="An Evening With Durang"/>
    <s v="Help us independently produce two great comedies by Christopher Durang."/>
    <n v="1000"/>
    <n v="1260"/>
    <x v="0"/>
    <x v="0"/>
    <s v="USD"/>
    <n v="1411084800"/>
    <n v="1410304179"/>
    <b v="0"/>
    <n v="17"/>
    <b v="1"/>
    <s v="theater/plays"/>
    <n v="1.26"/>
    <n v="74.117647058823536"/>
    <x v="1"/>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1"/>
    <x v="6"/>
  </r>
  <r>
    <n v="3700"/>
    <s v="Generations (Senior Project)"/>
    <s v="Help me produce the play I have written for my senior project!"/>
    <n v="500"/>
    <n v="606"/>
    <x v="0"/>
    <x v="0"/>
    <s v="USD"/>
    <n v="1412092800"/>
    <n v="1409493800"/>
    <b v="0"/>
    <n v="18"/>
    <b v="1"/>
    <s v="theater/plays"/>
    <n v="1.212"/>
    <n v="33.666666666666664"/>
    <x v="1"/>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1"/>
    <x v="6"/>
  </r>
  <r>
    <n v="3711"/>
    <s v="The Youth Shakespeare Project 2014"/>
    <s v="Two teachers and twenty kids bring one of Shakespeare's plays to life!"/>
    <n v="500"/>
    <n v="570"/>
    <x v="0"/>
    <x v="0"/>
    <s v="USD"/>
    <n v="1402848000"/>
    <n v="1400606573"/>
    <b v="0"/>
    <n v="21"/>
    <b v="1"/>
    <s v="theater/plays"/>
    <n v="1.1399999999999999"/>
    <n v="27.142857142857142"/>
    <x v="1"/>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1"/>
    <x v="6"/>
  </r>
  <r>
    <n v="3719"/>
    <s v="Corium"/>
    <s v="A new piece of physical theatre about love, regret and longing."/>
    <n v="200"/>
    <n v="420"/>
    <x v="0"/>
    <x v="1"/>
    <s v="GBP"/>
    <n v="1434994266"/>
    <n v="1432402266"/>
    <b v="0"/>
    <n v="4"/>
    <b v="1"/>
    <s v="theater/plays"/>
    <n v="2.1"/>
    <n v="105"/>
    <x v="1"/>
    <x v="1"/>
    <x v="6"/>
  </r>
  <r>
    <n v="3720"/>
    <s v="Lakotas and the American Theatre"/>
    <s v="Breaking the American Indian stereotype in the American Theatre."/>
    <n v="3300"/>
    <n v="3449"/>
    <x v="0"/>
    <x v="0"/>
    <s v="USD"/>
    <n v="1435881006"/>
    <n v="1433980206"/>
    <b v="0"/>
    <n v="40"/>
    <b v="1"/>
    <s v="theater/plays"/>
    <n v="1.0451515151515152"/>
    <n v="86.224999999999994"/>
    <x v="1"/>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1"/>
    <x v="6"/>
  </r>
  <r>
    <n v="3723"/>
    <s v="Beauty and the Beast"/>
    <s v="Saltmine Theatre Company present Beauty and the Beast:"/>
    <n v="4500"/>
    <n v="4592"/>
    <x v="0"/>
    <x v="1"/>
    <s v="GBP"/>
    <n v="1417374262"/>
    <n v="1414778662"/>
    <b v="0"/>
    <n v="63"/>
    <b v="1"/>
    <s v="theater/plays"/>
    <n v="1.0204444444444445"/>
    <n v="72.888888888888886"/>
    <x v="1"/>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1"/>
    <x v="6"/>
  </r>
  <r>
    <n v="3733"/>
    <s v="laughter in the hood"/>
    <s v="want to donate tickets to residents who live in the community that cant afford the 35.00 price of ticket"/>
    <n v="1500"/>
    <n v="0"/>
    <x v="2"/>
    <x v="0"/>
    <s v="USD"/>
    <n v="1429396200"/>
    <n v="1428539708"/>
    <b v="0"/>
    <n v="0"/>
    <b v="0"/>
    <s v="theater/plays"/>
    <n v="0"/>
    <e v="#DIV/0!"/>
    <x v="1"/>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1"/>
    <x v="6"/>
  </r>
  <r>
    <n v="3735"/>
    <s v="Women Beware Women"/>
    <s v="Young Actor's taking on a Jacobean tragedy. Family, betrayal, love, lust, sex and death."/>
    <n v="150"/>
    <n v="20"/>
    <x v="2"/>
    <x v="1"/>
    <s v="GBP"/>
    <n v="1432831089"/>
    <n v="1430239089"/>
    <b v="0"/>
    <n v="2"/>
    <b v="0"/>
    <s v="theater/plays"/>
    <n v="0.13333333333333333"/>
    <n v="10"/>
    <x v="1"/>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1"/>
    <x v="6"/>
  </r>
  <r>
    <n v="3737"/>
    <s v="Measure For Measure"/>
    <s v="The ASU Theatre and Shakespeare Club presents Measure For Measure directed by Jordyn Ochser."/>
    <n v="700"/>
    <n v="150"/>
    <x v="2"/>
    <x v="0"/>
    <s v="USD"/>
    <n v="1447311540"/>
    <n v="1445358903"/>
    <b v="0"/>
    <n v="4"/>
    <b v="0"/>
    <s v="theater/plays"/>
    <n v="0.21428571428571427"/>
    <n v="37.5"/>
    <x v="1"/>
    <x v="1"/>
    <x v="6"/>
  </r>
  <r>
    <n v="3738"/>
    <s v="'GULF' - a new play by PIVOT THEATRE"/>
    <s v="A filmic, fast-paced exploration of trust, making its debut at Camden People's Theatre this July."/>
    <n v="1500"/>
    <n v="270"/>
    <x v="2"/>
    <x v="1"/>
    <s v="GBP"/>
    <n v="1405461600"/>
    <n v="1403562705"/>
    <b v="0"/>
    <n v="6"/>
    <b v="0"/>
    <s v="theater/plays"/>
    <n v="0.18"/>
    <n v="45"/>
    <x v="1"/>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1"/>
    <x v="6"/>
  </r>
  <r>
    <n v="3741"/>
    <s v="Open House Theater"/>
    <s v="A small community with a love for theater would like to continue. Help the children of this community continue."/>
    <n v="20000"/>
    <n v="0"/>
    <x v="2"/>
    <x v="0"/>
    <s v="USD"/>
    <n v="1450389950"/>
    <n v="1447797950"/>
    <b v="0"/>
    <n v="0"/>
    <b v="0"/>
    <s v="theater/plays"/>
    <n v="0"/>
    <e v="#DIV/0!"/>
    <x v="1"/>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1"/>
    <x v="6"/>
  </r>
  <r>
    <n v="3743"/>
    <s v="Down the Mississippi"/>
    <s v="I'm taking the Adventures of Huckleberry Finn puppet show down the Mississippi River!"/>
    <n v="2200"/>
    <n v="0"/>
    <x v="2"/>
    <x v="0"/>
    <s v="USD"/>
    <n v="1404406964"/>
    <n v="1401814964"/>
    <b v="0"/>
    <n v="0"/>
    <b v="0"/>
    <s v="theater/plays"/>
    <n v="0"/>
    <e v="#DIV/0!"/>
    <x v="1"/>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1"/>
    <x v="6"/>
  </r>
  <r>
    <n v="3745"/>
    <s v="Tyke Theatre Web Show"/>
    <s v="Tyke wants to expand her puppet theater show to weekly online web shows and is looking for backers."/>
    <n v="100"/>
    <n v="10"/>
    <x v="2"/>
    <x v="0"/>
    <s v="USD"/>
    <n v="1407689102"/>
    <n v="1405097102"/>
    <b v="0"/>
    <n v="1"/>
    <b v="0"/>
    <s v="theater/plays"/>
    <n v="0.1"/>
    <n v="10"/>
    <x v="1"/>
    <x v="1"/>
    <x v="6"/>
  </r>
  <r>
    <n v="3746"/>
    <s v="Stage Play Production - &quot;I Love You to Death&quot;"/>
    <s v="Generational curses CAN be broken...right?"/>
    <n v="8500"/>
    <n v="202"/>
    <x v="2"/>
    <x v="0"/>
    <s v="USD"/>
    <n v="1475918439"/>
    <n v="1473326439"/>
    <b v="0"/>
    <n v="1"/>
    <b v="0"/>
    <s v="theater/plays"/>
    <n v="2.3764705882352941E-2"/>
    <n v="202"/>
    <x v="1"/>
    <x v="1"/>
    <x v="6"/>
  </r>
  <r>
    <n v="3747"/>
    <s v="Counting Stars"/>
    <s v="The world premiere of an astonishing new play by acclaimed writer Atiha Sen Gupta."/>
    <n v="2500"/>
    <n v="25"/>
    <x v="2"/>
    <x v="1"/>
    <s v="GBP"/>
    <n v="1436137140"/>
    <n v="1433833896"/>
    <b v="0"/>
    <n v="1"/>
    <b v="0"/>
    <s v="theater/plays"/>
    <n v="0.01"/>
    <n v="25"/>
    <x v="1"/>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1"/>
    <x v="40"/>
  </r>
  <r>
    <n v="3758"/>
    <s v="Luigi's Ladies"/>
    <s v="LUIGI'S LADIES: an original one-woman musical comedy"/>
    <n v="1500"/>
    <n v="1535"/>
    <x v="0"/>
    <x v="0"/>
    <s v="USD"/>
    <n v="1400475600"/>
    <n v="1397819938"/>
    <b v="0"/>
    <n v="26"/>
    <b v="1"/>
    <s v="theater/musical"/>
    <n v="1.0233333333333334"/>
    <n v="59.03846153846154"/>
    <x v="1"/>
    <x v="1"/>
    <x v="40"/>
  </r>
  <r>
    <n v="3759"/>
    <s v="Pared Down Productions"/>
    <s v="A production company specializing in small-scale musicals"/>
    <n v="4000"/>
    <n v="4409.7700000000004"/>
    <x v="0"/>
    <x v="0"/>
    <s v="USD"/>
    <n v="1440556553"/>
    <n v="1435372553"/>
    <b v="0"/>
    <n v="88"/>
    <b v="1"/>
    <s v="theater/musical"/>
    <n v="1.1024425000000002"/>
    <n v="50.111022727272733"/>
    <x v="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1"/>
    <x v="40"/>
  </r>
  <r>
    <n v="3771"/>
    <s v="COME OUT SWINGIN'!"/>
    <s v="I would like to make a demo recording of six songs from COME OUT SWINGIN'!"/>
    <n v="1000"/>
    <n v="1460"/>
    <x v="0"/>
    <x v="0"/>
    <s v="USD"/>
    <n v="1463529600"/>
    <n v="1462307652"/>
    <b v="0"/>
    <n v="38"/>
    <b v="1"/>
    <s v="theater/musical"/>
    <n v="1.46"/>
    <n v="38.421052631578945"/>
    <x v="1"/>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1"/>
    <x v="40"/>
  </r>
  <r>
    <n v="3773"/>
    <s v="Dundee: A Hip-Hopera"/>
    <s v="A dramatic hip-hopera, inspired from monologues written by the performers."/>
    <n v="5000"/>
    <n v="5410"/>
    <x v="0"/>
    <x v="0"/>
    <s v="USD"/>
    <n v="1479175680"/>
    <n v="1476317247"/>
    <b v="0"/>
    <n v="57"/>
    <b v="1"/>
    <s v="theater/musical"/>
    <n v="1.0820000000000001"/>
    <n v="94.912280701754383"/>
    <x v="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1"/>
    <x v="40"/>
  </r>
  <r>
    <n v="3778"/>
    <s v="Give a Puppet a Hand"/>
    <s v="Sponsor an AVENUE Q puppet for The Barn Players April 2015 production."/>
    <n v="2400"/>
    <n v="2521"/>
    <x v="0"/>
    <x v="0"/>
    <s v="USD"/>
    <n v="1423942780"/>
    <n v="1418758780"/>
    <b v="0"/>
    <n v="36"/>
    <b v="1"/>
    <s v="theater/musical"/>
    <n v="1.0504166666666668"/>
    <n v="70.027777777777771"/>
    <x v="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1"/>
    <x v="40"/>
  </r>
  <r>
    <n v="3791"/>
    <s v="Spin! at The Cumming Playhouse"/>
    <s v="Spin! is an original musical comedy-drama presented by Blue Palm Productions."/>
    <n v="1500"/>
    <n v="0"/>
    <x v="2"/>
    <x v="0"/>
    <s v="USD"/>
    <n v="1404664592"/>
    <n v="1399480592"/>
    <b v="0"/>
    <n v="0"/>
    <b v="0"/>
    <s v="theater/musical"/>
    <n v="0"/>
    <e v="#DIV/0!"/>
    <x v="1"/>
    <x v="1"/>
    <x v="40"/>
  </r>
  <r>
    <n v="3792"/>
    <s v="BorikÃ©n: The Show"/>
    <s v="A cultural and historic journey through Puerto Rico's music and dance!"/>
    <n v="12500"/>
    <n v="35"/>
    <x v="2"/>
    <x v="0"/>
    <s v="USD"/>
    <n v="1436957022"/>
    <n v="1434365022"/>
    <b v="0"/>
    <n v="2"/>
    <b v="0"/>
    <s v="theater/musical"/>
    <n v="2.8E-3"/>
    <n v="17.5"/>
    <x v="1"/>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1"/>
    <x v="40"/>
  </r>
  <r>
    <n v="3795"/>
    <s v="Duodeca"/>
    <s v="Poppin Productions are currently entering the development stage of their very first production -  &quot;Duodeca&quot;."/>
    <n v="600"/>
    <n v="10"/>
    <x v="2"/>
    <x v="1"/>
    <s v="GBP"/>
    <n v="1440801000"/>
    <n v="1437042490"/>
    <b v="0"/>
    <n v="2"/>
    <b v="0"/>
    <s v="theater/musical"/>
    <n v="1.6666666666666666E-2"/>
    <n v="5"/>
    <x v="1"/>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1"/>
    <x v="40"/>
  </r>
  <r>
    <n v="3799"/>
    <s v="A Story Once Told"/>
    <s v="An original musical on it's way to the stage in Minneapolis, MN. Feel free to ask any questions."/>
    <n v="10000"/>
    <n v="402"/>
    <x v="2"/>
    <x v="0"/>
    <s v="USD"/>
    <n v="1457734843"/>
    <n v="1455142843"/>
    <b v="0"/>
    <n v="4"/>
    <b v="0"/>
    <s v="theater/musical"/>
    <n v="4.02E-2"/>
    <n v="100.5"/>
    <x v="1"/>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1"/>
    <x v="40"/>
  </r>
  <r>
    <n v="3803"/>
    <s v="Benjamin Button the Musical Concept Album"/>
    <s v="A fully orchestrated concept album of Benjamin Button the Musical!"/>
    <n v="12000"/>
    <n v="2358"/>
    <x v="2"/>
    <x v="0"/>
    <s v="USD"/>
    <n v="1457133568"/>
    <n v="1454541568"/>
    <b v="0"/>
    <n v="40"/>
    <b v="0"/>
    <s v="theater/musical"/>
    <n v="0.19650000000000001"/>
    <n v="58.95"/>
    <x v="1"/>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1"/>
    <x v="6"/>
  </r>
  <r>
    <n v="3823"/>
    <s v="FEED"/>
    <s v="Feed, a new play by Garrett Markgraf (based on the novel by M.T. Anderson), Directed by Anna Marck at Oakland University."/>
    <n v="2500"/>
    <n v="2650"/>
    <x v="0"/>
    <x v="0"/>
    <s v="USD"/>
    <n v="1437364740"/>
    <n v="1434405044"/>
    <b v="0"/>
    <n v="41"/>
    <b v="1"/>
    <s v="theater/plays"/>
    <n v="1.06"/>
    <n v="64.634146341463421"/>
    <x v="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1"/>
    <x v="6"/>
  </r>
  <r>
    <n v="3830"/>
    <s v="Run Away"/>
    <s v="The Aeon Theatre company is producing another original play by Parker Hale at the Manhattan Reportory Theatre"/>
    <n v="100"/>
    <n v="225"/>
    <x v="0"/>
    <x v="0"/>
    <s v="USD"/>
    <n v="1464371211"/>
    <n v="1463161611"/>
    <b v="0"/>
    <n v="3"/>
    <b v="1"/>
    <s v="theater/plays"/>
    <n v="2.25"/>
    <n v="75"/>
    <x v="1"/>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1"/>
    <x v="6"/>
  </r>
  <r>
    <n v="3846"/>
    <s v="My Insane Shakespeare"/>
    <s v="My Insane Shakespeare. An original play by Arthur Elbakyan premiering October 13th at United Solo, New York City."/>
    <n v="7000"/>
    <n v="189"/>
    <x v="2"/>
    <x v="0"/>
    <s v="USD"/>
    <n v="1412405940"/>
    <n v="1409721542"/>
    <b v="1"/>
    <n v="8"/>
    <b v="0"/>
    <s v="theater/plays"/>
    <n v="2.7E-2"/>
    <n v="23.625"/>
    <x v="1"/>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1"/>
    <x v="6"/>
  </r>
  <r>
    <n v="3850"/>
    <s v="The Vagina Monologues 2015"/>
    <s v="V-Day is a global activist movement to end violence against women and girls."/>
    <n v="1000"/>
    <n v="38"/>
    <x v="2"/>
    <x v="0"/>
    <s v="USD"/>
    <n v="1420081143"/>
    <n v="1417489143"/>
    <b v="1"/>
    <n v="4"/>
    <b v="0"/>
    <s v="theater/plays"/>
    <n v="3.7999999999999999E-2"/>
    <n v="9.5"/>
    <x v="1"/>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1"/>
    <x v="6"/>
  </r>
  <r>
    <n v="3854"/>
    <s v="The Case Of Soghomon Tehlirian"/>
    <s v="A play dedicated to the 100th anniversary of the Armenian Genocide."/>
    <n v="11000"/>
    <n v="1788"/>
    <x v="2"/>
    <x v="0"/>
    <s v="USD"/>
    <n v="1431206058"/>
    <n v="1428614058"/>
    <b v="0"/>
    <n v="20"/>
    <b v="0"/>
    <s v="theater/plays"/>
    <n v="0.16254545454545455"/>
    <n v="89.4"/>
    <x v="1"/>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1"/>
    <x v="6"/>
  </r>
  <r>
    <n v="3861"/>
    <s v="READY OR NOT HERE I COME"/>
    <s v="THE COMING OF THE LORD!"/>
    <n v="2000"/>
    <n v="100"/>
    <x v="2"/>
    <x v="0"/>
    <s v="USD"/>
    <n v="1415828820"/>
    <n v="1412258977"/>
    <b v="0"/>
    <n v="1"/>
    <b v="0"/>
    <s v="theater/plays"/>
    <n v="0.05"/>
    <n v="100"/>
    <x v="1"/>
    <x v="1"/>
    <x v="6"/>
  </r>
  <r>
    <n v="3862"/>
    <s v="The Container Play"/>
    <s v="The hit immersive theatre experience of England comes to Corpus Christi!"/>
    <n v="7500"/>
    <n v="1"/>
    <x v="2"/>
    <x v="0"/>
    <s v="USD"/>
    <n v="1473699540"/>
    <n v="1472451356"/>
    <b v="0"/>
    <n v="1"/>
    <b v="0"/>
    <s v="theater/plays"/>
    <n v="1.3333333333333334E-4"/>
    <n v="1"/>
    <x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1"/>
    <x v="6"/>
  </r>
  <r>
    <n v="3868"/>
    <s v="1000 words (Canceled)"/>
    <s v="New collection of music by Scott Evan Davis!"/>
    <n v="5000"/>
    <n v="10"/>
    <x v="1"/>
    <x v="1"/>
    <s v="GBP"/>
    <n v="1410191405"/>
    <n v="1408031405"/>
    <b v="0"/>
    <n v="1"/>
    <b v="0"/>
    <s v="theater/musical"/>
    <n v="2E-3"/>
    <n v="10"/>
    <x v="1"/>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1"/>
    <x v="40"/>
  </r>
  <r>
    <n v="3881"/>
    <s v="My Real Mother's Name is... (Canceled)"/>
    <s v="A musical journey coming to the Blue Venue at the 2017 Orlando Fringe Festival!"/>
    <n v="500"/>
    <n v="25"/>
    <x v="1"/>
    <x v="0"/>
    <s v="USD"/>
    <n v="1487550399"/>
    <n v="1484958399"/>
    <b v="0"/>
    <n v="1"/>
    <b v="0"/>
    <s v="theater/musical"/>
    <n v="0.05"/>
    <n v="25"/>
    <x v="1"/>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1"/>
    <x v="40"/>
  </r>
  <r>
    <n v="3886"/>
    <s v="a (Canceled)"/>
    <n v="1"/>
    <n v="10000"/>
    <n v="0"/>
    <x v="1"/>
    <x v="2"/>
    <s v="AUD"/>
    <n v="1418275702"/>
    <n v="1415683702"/>
    <b v="0"/>
    <n v="0"/>
    <b v="0"/>
    <s v="theater/musical"/>
    <n v="0"/>
    <e v="#DIV/0!"/>
    <x v="1"/>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1"/>
    <x v="6"/>
  </r>
  <r>
    <n v="3891"/>
    <s v="Out of the Box: A Mime Story"/>
    <s v="A comedy about a mime who dreams of becoming a stand up comedian."/>
    <n v="800"/>
    <n v="260"/>
    <x v="2"/>
    <x v="0"/>
    <s v="USD"/>
    <n v="1427086740"/>
    <n v="1424488244"/>
    <b v="0"/>
    <n v="7"/>
    <b v="0"/>
    <s v="theater/plays"/>
    <n v="0.32500000000000001"/>
    <n v="37.142857142857146"/>
    <x v="1"/>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1"/>
    <x v="6"/>
  </r>
  <r>
    <n v="3896"/>
    <s v="Yorick and Company"/>
    <s v="Yorick and Co. is a comedy about a struggling theatre company whose mysterious benefactor starts haunting the show!"/>
    <n v="1600"/>
    <n v="170"/>
    <x v="2"/>
    <x v="0"/>
    <s v="USD"/>
    <n v="1402979778"/>
    <n v="1401770178"/>
    <b v="0"/>
    <n v="4"/>
    <b v="0"/>
    <s v="theater/plays"/>
    <n v="0.10625"/>
    <n v="42.5"/>
    <x v="1"/>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1"/>
    <x v="6"/>
  </r>
  <r>
    <n v="3904"/>
    <s v="Black America from Prophets to Pimps"/>
    <s v="A play that will cover 4000 years of black history."/>
    <n v="10000"/>
    <n v="3"/>
    <x v="2"/>
    <x v="0"/>
    <s v="USD"/>
    <n v="1429074240"/>
    <n v="1427866200"/>
    <b v="0"/>
    <n v="2"/>
    <b v="0"/>
    <s v="theater/plays"/>
    <n v="2.9999999999999997E-4"/>
    <n v="1.5"/>
    <x v="1"/>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1"/>
    <x v="6"/>
  </r>
  <r>
    <n v="3916"/>
    <s v="Final exam"/>
    <s v="We're a small group of University students who need a little help making our final exam production the best product possible."/>
    <n v="2000"/>
    <n v="0"/>
    <x v="2"/>
    <x v="8"/>
    <s v="DKK"/>
    <n v="1464952752"/>
    <n v="1462360752"/>
    <b v="0"/>
    <n v="0"/>
    <b v="0"/>
    <s v="theater/plays"/>
    <n v="0"/>
    <e v="#DIV/0!"/>
    <x v="1"/>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1"/>
    <x v="6"/>
  </r>
  <r>
    <n v="3942"/>
    <s v="Epic Proportions"/>
    <s v="In the 30's, two brothers, Benny and Phil, who go to the Arizona desert to be extras in a huge Biblical epic. Riotous comedy!"/>
    <n v="1200"/>
    <n v="0"/>
    <x v="2"/>
    <x v="0"/>
    <s v="USD"/>
    <n v="1434490914"/>
    <n v="1429306914"/>
    <b v="0"/>
    <n v="0"/>
    <b v="0"/>
    <s v="theater/plays"/>
    <n v="0"/>
    <e v="#DIV/0!"/>
    <x v="1"/>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1"/>
    <x v="6"/>
  </r>
  <r>
    <n v="3946"/>
    <s v="DR. Mecurio's Mythical Marvels &amp; Beastiry"/>
    <s v="Dr. Mecurio's is an original work of fantasy designed and written for the stage."/>
    <n v="6000"/>
    <n v="195"/>
    <x v="2"/>
    <x v="0"/>
    <s v="USD"/>
    <n v="1425110400"/>
    <n v="1422388822"/>
    <b v="0"/>
    <n v="5"/>
    <b v="0"/>
    <s v="theater/plays"/>
    <n v="3.2500000000000001E-2"/>
    <n v="39"/>
    <x v="1"/>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1"/>
    <x v="6"/>
  </r>
  <r>
    <n v="3953"/>
    <s v="A Time Pirate's Love"/>
    <s v="Actors and actresses are needed to help me create a stage play. A stage play needs to be adapted from the book I wrote."/>
    <n v="17600"/>
    <n v="0"/>
    <x v="2"/>
    <x v="0"/>
    <s v="USD"/>
    <n v="1469834940"/>
    <n v="1467162586"/>
    <b v="0"/>
    <n v="0"/>
    <b v="0"/>
    <s v="theater/plays"/>
    <n v="0"/>
    <e v="#DIV/0!"/>
    <x v="1"/>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1"/>
    <x v="6"/>
  </r>
  <r>
    <n v="3972"/>
    <s v="Valkyrie Theatre Company"/>
    <s v="We're a horror based theatre company in Oklahoma City beginning our first season of shows."/>
    <n v="1000"/>
    <n v="211"/>
    <x v="2"/>
    <x v="0"/>
    <s v="USD"/>
    <n v="1423186634"/>
    <n v="1418002634"/>
    <b v="0"/>
    <n v="8"/>
    <b v="0"/>
    <s v="theater/plays"/>
    <n v="0.21099999999999999"/>
    <n v="26.375"/>
    <x v="1"/>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1"/>
    <x v="6"/>
  </r>
  <r>
    <n v="3981"/>
    <s v="BEIRUT, LADY OF LEBANON"/>
    <s v="A Theatrical Production Celebrating the Lebanese Culture and the Human Spirit in Time of War."/>
    <n v="30000"/>
    <n v="1225"/>
    <x v="2"/>
    <x v="0"/>
    <s v="USD"/>
    <n v="1468729149"/>
    <n v="1463545149"/>
    <b v="0"/>
    <n v="7"/>
    <b v="0"/>
    <s v="theater/plays"/>
    <n v="4.0833333333333333E-2"/>
    <n v="175"/>
    <x v="1"/>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1"/>
    <x v="6"/>
  </r>
  <r>
    <n v="3987"/>
    <s v="Write Now 5"/>
    <s v="Write Now 5 is a new writing festival in south east London promoting new work from emerging playwrights."/>
    <n v="400"/>
    <n v="151"/>
    <x v="2"/>
    <x v="1"/>
    <s v="GBP"/>
    <n v="1400278290"/>
    <n v="1399414290"/>
    <b v="0"/>
    <n v="13"/>
    <b v="0"/>
    <s v="theater/plays"/>
    <n v="0.3775"/>
    <n v="11.615384615384615"/>
    <x v="1"/>
    <x v="1"/>
    <x v="6"/>
  </r>
  <r>
    <n v="3988"/>
    <s v="Folk-Tales: What Stories Do Your Folks Tell?"/>
    <s v="An evening of of stories based both in myth and truth."/>
    <n v="1500"/>
    <n v="32"/>
    <x v="2"/>
    <x v="0"/>
    <s v="USD"/>
    <n v="1440813413"/>
    <n v="1439517413"/>
    <b v="0"/>
    <n v="4"/>
    <b v="0"/>
    <s v="theater/plays"/>
    <n v="2.1333333333333333E-2"/>
    <n v="8"/>
    <x v="1"/>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1"/>
    <x v="6"/>
  </r>
  <r>
    <n v="3991"/>
    <s v="NTACTheatre - North Texas Actor's Collaborative Theatre"/>
    <s v="North Texas first actor-driven theatre company needs your help"/>
    <n v="500"/>
    <n v="100"/>
    <x v="2"/>
    <x v="0"/>
    <s v="USD"/>
    <n v="1433086082"/>
    <n v="1430494082"/>
    <b v="0"/>
    <n v="1"/>
    <b v="0"/>
    <s v="theater/plays"/>
    <n v="0.2"/>
    <n v="100"/>
    <x v="1"/>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1"/>
    <x v="6"/>
  </r>
  <r>
    <n v="3994"/>
    <s v="Poles Apart - A Play in 2 Acts"/>
    <s v="Is Henson willing to dare risk a theatrical speaking tour of his North Pole adventures...and more?"/>
    <n v="2000"/>
    <n v="5"/>
    <x v="2"/>
    <x v="0"/>
    <s v="USD"/>
    <n v="1405761690"/>
    <n v="1403169690"/>
    <b v="0"/>
    <n v="1"/>
    <b v="0"/>
    <s v="theater/plays"/>
    <n v="2.5000000000000001E-3"/>
    <n v="5"/>
    <x v="1"/>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1"/>
    <x v="6"/>
  </r>
  <r>
    <n v="4000"/>
    <s v="The Escorts"/>
    <s v="An Enticing Trip into the World of Assisted Dying"/>
    <n v="8000"/>
    <n v="10"/>
    <x v="2"/>
    <x v="0"/>
    <s v="USD"/>
    <n v="1462631358"/>
    <n v="1457450958"/>
    <b v="0"/>
    <n v="1"/>
    <b v="0"/>
    <s v="theater/plays"/>
    <n v="1.25E-3"/>
    <n v="10"/>
    <x v="1"/>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1"/>
    <x v="6"/>
  </r>
  <r>
    <n v="4004"/>
    <s v="South Florida Tours"/>
    <s v="Help Launch The Queen Into South Florida!"/>
    <n v="500"/>
    <n v="1"/>
    <x v="2"/>
    <x v="0"/>
    <s v="USD"/>
    <n v="1412740457"/>
    <n v="1410148457"/>
    <b v="0"/>
    <n v="1"/>
    <b v="0"/>
    <s v="theater/plays"/>
    <n v="2E-3"/>
    <n v="1"/>
    <x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1"/>
    <x v="6"/>
  </r>
  <r>
    <n v="4018"/>
    <s v="Time Please Fringe"/>
    <s v="Funding for a production of Time Please at the Brighton Fringe 2017... and beyond."/>
    <n v="1500"/>
    <n v="130"/>
    <x v="2"/>
    <x v="1"/>
    <s v="GBP"/>
    <n v="1475877108"/>
    <n v="1473285108"/>
    <b v="0"/>
    <n v="4"/>
    <b v="0"/>
    <s v="theater/plays"/>
    <n v="8.666666666666667E-2"/>
    <n v="32.5"/>
    <x v="1"/>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1"/>
    <x v="6"/>
  </r>
  <r>
    <n v="4021"/>
    <s v="Angels in Houston"/>
    <s v="Help a group of actors end bigotry in Houston, TX by supporting a  full production of Angels in America."/>
    <n v="15000"/>
    <n v="125"/>
    <x v="2"/>
    <x v="0"/>
    <s v="USD"/>
    <n v="1414360358"/>
    <n v="1409176358"/>
    <b v="0"/>
    <n v="2"/>
    <b v="0"/>
    <s v="theater/plays"/>
    <n v="8.3333333333333332E-3"/>
    <n v="62.5"/>
    <x v="1"/>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1"/>
    <x v="6"/>
  </r>
  <r>
    <n v="4023"/>
    <s v="Forgive &amp; Forget"/>
    <s v="An original gospel stage play that explores the pain and hurt caused by those who struggle to forgive others!"/>
    <n v="7000"/>
    <n v="0"/>
    <x v="2"/>
    <x v="0"/>
    <s v="USD"/>
    <n v="1458860363"/>
    <n v="1454975963"/>
    <b v="0"/>
    <n v="0"/>
    <b v="0"/>
    <s v="theater/plays"/>
    <n v="0"/>
    <e v="#DIV/0!"/>
    <x v="1"/>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1"/>
    <x v="6"/>
  </r>
  <r>
    <n v="4029"/>
    <s v="Next 2 the Stage"/>
    <s v="A theater complex that educates as we entertain.  We will provide shows that inspire and theater classes that motivate."/>
    <n v="20000"/>
    <n v="0"/>
    <x v="2"/>
    <x v="0"/>
    <s v="USD"/>
    <n v="1450053370"/>
    <n v="1447461370"/>
    <b v="0"/>
    <n v="0"/>
    <b v="0"/>
    <s v="theater/plays"/>
    <n v="0"/>
    <e v="#DIV/0!"/>
    <x v="1"/>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1"/>
    <x v="6"/>
  </r>
  <r>
    <n v="4035"/>
    <s v="The Lost Boy"/>
    <s v="&quot;Stories are where you go to look for the truth of your own life.&quot; (Frank Delaney)"/>
    <n v="10000"/>
    <n v="3685"/>
    <x v="2"/>
    <x v="0"/>
    <s v="USD"/>
    <n v="1413925887"/>
    <n v="1411333887"/>
    <b v="0"/>
    <n v="25"/>
    <b v="0"/>
    <s v="theater/plays"/>
    <n v="0.36849999999999999"/>
    <n v="147.4"/>
    <x v="1"/>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1"/>
    <x v="6"/>
  </r>
  <r>
    <n v="4041"/>
    <s v="In the Land of Gold"/>
    <s v="A bold, colouful, vibrant play centred around the last remaining monarchy of Africa."/>
    <n v="5000"/>
    <n v="21"/>
    <x v="2"/>
    <x v="1"/>
    <s v="GBP"/>
    <n v="1473160954"/>
    <n v="1467976954"/>
    <b v="0"/>
    <n v="2"/>
    <b v="0"/>
    <s v="theater/plays"/>
    <n v="4.1999999999999997E-3"/>
    <n v="10.5"/>
    <x v="1"/>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1"/>
    <x v="6"/>
  </r>
  <r>
    <n v="4043"/>
    <s v="Not making potato salad here!"/>
    <s v="This could be my last play, need to bring my son out to see it before it's over.  Need to fly him here from BC"/>
    <n v="300"/>
    <n v="0"/>
    <x v="2"/>
    <x v="5"/>
    <s v="CAD"/>
    <n v="1416524325"/>
    <n v="1415228325"/>
    <b v="0"/>
    <n v="0"/>
    <b v="0"/>
    <s v="theater/plays"/>
    <n v="0"/>
    <e v="#DIV/0!"/>
    <x v="1"/>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1"/>
    <x v="6"/>
  </r>
  <r>
    <n v="4061"/>
    <s v="PRODUCE the Stage Play SKYLAR'S SYNDROME by Gavin Kayner"/>
    <s v="SKYLAR'S SYNDROME is a tremendous psychodrama by master playwright Gavin Kayner!"/>
    <n v="525"/>
    <n v="0"/>
    <x v="2"/>
    <x v="0"/>
    <s v="USD"/>
    <n v="1461205423"/>
    <n v="1456025023"/>
    <b v="0"/>
    <n v="0"/>
    <b v="0"/>
    <s v="theater/plays"/>
    <n v="0"/>
    <e v="#DIV/0!"/>
    <x v="1"/>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1"/>
    <x v="6"/>
  </r>
  <r>
    <n v="4065"/>
    <s v="A Midsummer's Night's Dream"/>
    <s v="A classical/ fantasy version of midsummers done by professionally trained actors in Tulsa!"/>
    <n v="4000"/>
    <n v="27"/>
    <x v="2"/>
    <x v="0"/>
    <s v="USD"/>
    <n v="1407883811"/>
    <n v="1405291811"/>
    <b v="0"/>
    <n v="4"/>
    <b v="0"/>
    <s v="theater/plays"/>
    <n v="6.7499999999999999E-3"/>
    <n v="6.75"/>
    <x v="1"/>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1"/>
    <x v="6"/>
  </r>
  <r>
    <n v="4078"/>
    <s v="Theatre Memoire"/>
    <s v="Theatre Memoire are a High Wycombe based theatre company. Performing plays about multi-culturalism and interconectedness."/>
    <n v="250"/>
    <n v="0"/>
    <x v="2"/>
    <x v="1"/>
    <s v="GBP"/>
    <n v="1485543242"/>
    <n v="1482951242"/>
    <b v="0"/>
    <n v="0"/>
    <b v="0"/>
    <s v="theater/plays"/>
    <n v="0"/>
    <e v="#DIV/0!"/>
    <x v="1"/>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1"/>
    <x v="6"/>
  </r>
  <r>
    <n v="4087"/>
    <s v="Stage Production &quot;The Nail Shop&quot;"/>
    <s v="Comedy Stage Play"/>
    <n v="9600"/>
    <n v="0"/>
    <x v="2"/>
    <x v="0"/>
    <s v="USD"/>
    <n v="1468777786"/>
    <n v="1466185786"/>
    <b v="0"/>
    <n v="0"/>
    <b v="0"/>
    <s v="theater/plays"/>
    <n v="0"/>
    <e v="#DIV/0!"/>
    <x v="1"/>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1"/>
    <x v="6"/>
  </r>
  <r>
    <n v="4095"/>
    <s v="LOPE ENAMORADO"/>
    <s v="Proyecto teatral dirigido por MartÃ­n Acosta que habla y reflexiona sobre el amor y su naturaleza."/>
    <n v="30000"/>
    <n v="800"/>
    <x v="2"/>
    <x v="14"/>
    <s v="MXN"/>
    <n v="1482108350"/>
    <n v="1479516350"/>
    <b v="0"/>
    <n v="1"/>
    <b v="0"/>
    <s v="theater/plays"/>
    <n v="2.6666666666666668E-2"/>
    <n v="800"/>
    <x v="1"/>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1"/>
    <x v="6"/>
  </r>
  <r>
    <n v="4098"/>
    <s v="Life is simple"/>
    <s v="Community Youth play, written by and performed by the youth about finding joy in the simple things in life"/>
    <n v="75000"/>
    <n v="0"/>
    <x v="2"/>
    <x v="0"/>
    <s v="USD"/>
    <n v="1465060797"/>
    <n v="1462468797"/>
    <b v="0"/>
    <n v="0"/>
    <b v="0"/>
    <s v="theater/plays"/>
    <n v="0"/>
    <e v="#DIV/0!"/>
    <x v="1"/>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1"/>
    <x v="6"/>
  </r>
  <r>
    <n v="4100"/>
    <s v="America is at the Mall: A Play in Three Acts"/>
    <s v="How does war change a family?  A peek into one family's kitchen as their soldier fights in Iraq."/>
    <n v="270"/>
    <n v="0"/>
    <x v="2"/>
    <x v="0"/>
    <s v="USD"/>
    <n v="1414205990"/>
    <n v="1413341990"/>
    <b v="0"/>
    <n v="0"/>
    <b v="0"/>
    <s v="theater/plays"/>
    <n v="0"/>
    <e v="#DIV/0!"/>
    <x v="1"/>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1"/>
    <x v="6"/>
  </r>
  <r>
    <n v="4109"/>
    <s v="Jack the Lad"/>
    <s v="Jack the Lad - a new play that explores how far the boundaries of friendship will stretch when morality and loyalties clash."/>
    <n v="500"/>
    <n v="0"/>
    <x v="2"/>
    <x v="1"/>
    <s v="GBP"/>
    <n v="1448805404"/>
    <n v="1446209804"/>
    <b v="0"/>
    <n v="0"/>
    <b v="0"/>
    <s v="theater/plays"/>
    <n v="0"/>
    <e v="#DIV/0!"/>
    <x v="1"/>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x v="0"/>
    <s v="television"/>
    <x v="0"/>
    <n v="31"/>
    <x v="0"/>
    <d v="2015-07-23T03:00:00"/>
  </r>
  <r>
    <n v="1"/>
    <s v="FannibalFest Fan Convention"/>
    <s v="A Hannibal TV Show Fan Convention and Art Collective"/>
    <n v="10275"/>
    <n v="14653"/>
    <x v="0"/>
    <s v="US"/>
    <s v="USD"/>
    <n v="1488464683"/>
    <n v="1485872683"/>
    <b v="0"/>
    <n v="79"/>
    <b v="1"/>
    <s v="film &amp; video/television"/>
    <n v="1.4260827250608272"/>
    <n v="185.48101265822785"/>
    <x v="0"/>
    <x v="0"/>
    <s v="television"/>
    <x v="1"/>
    <n v="30"/>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x v="0"/>
    <s v="television"/>
    <x v="2"/>
    <n v="10"/>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x v="0"/>
    <s v="television"/>
    <x v="3"/>
    <n v="30"/>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x v="0"/>
    <s v="television"/>
    <x v="0"/>
    <n v="30"/>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x v="0"/>
    <s v="television"/>
    <x v="2"/>
    <n v="16"/>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x v="0"/>
    <s v="television"/>
    <x v="3"/>
    <n v="10"/>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x v="0"/>
    <s v="television"/>
    <x v="2"/>
    <n v="40"/>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x v="0"/>
    <s v="television"/>
    <x v="2"/>
    <n v="7"/>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x v="0"/>
    <s v="television"/>
    <x v="2"/>
    <n v="30"/>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x v="0"/>
    <s v="television"/>
    <x v="3"/>
    <n v="35"/>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x v="0"/>
    <s v="television"/>
    <x v="2"/>
    <n v="31"/>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x v="0"/>
    <s v="television"/>
    <x v="3"/>
    <n v="44"/>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x v="0"/>
    <s v="television"/>
    <x v="2"/>
    <n v="36"/>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x v="0"/>
    <s v="television"/>
    <x v="3"/>
    <n v="26"/>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x v="0"/>
    <s v="television"/>
    <x v="0"/>
    <n v="18"/>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x v="0"/>
    <s v="television"/>
    <x v="3"/>
    <n v="45"/>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x v="0"/>
    <s v="television"/>
    <x v="3"/>
    <n v="30"/>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x v="0"/>
    <s v="television"/>
    <x v="3"/>
    <n v="30"/>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x v="0"/>
    <s v="television"/>
    <x v="0"/>
    <n v="30"/>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x v="0"/>
    <s v="television"/>
    <x v="0"/>
    <n v="60"/>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x v="0"/>
    <s v="television"/>
    <x v="3"/>
    <n v="30"/>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x v="0"/>
    <s v="television"/>
    <x v="3"/>
    <n v="15"/>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x v="0"/>
    <s v="television"/>
    <x v="0"/>
    <n v="27"/>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x v="0"/>
    <s v="television"/>
    <x v="0"/>
    <n v="33"/>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x v="0"/>
    <s v="television"/>
    <x v="0"/>
    <n v="60"/>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x v="0"/>
    <s v="television"/>
    <x v="3"/>
    <n v="40"/>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x v="0"/>
    <s v="television"/>
    <x v="3"/>
    <n v="30"/>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x v="0"/>
    <s v="television"/>
    <x v="0"/>
    <n v="30"/>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x v="0"/>
    <s v="television"/>
    <x v="3"/>
    <n v="30"/>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x v="0"/>
    <s v="television"/>
    <x v="3"/>
    <n v="30"/>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x v="0"/>
    <s v="television"/>
    <x v="2"/>
    <n v="18"/>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x v="0"/>
    <s v="television"/>
    <x v="2"/>
    <n v="42"/>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x v="0"/>
    <s v="television"/>
    <x v="0"/>
    <n v="30"/>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x v="0"/>
    <s v="television"/>
    <x v="3"/>
    <n v="15"/>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x v="0"/>
    <s v="television"/>
    <x v="0"/>
    <n v="24"/>
    <x v="35"/>
    <d v="2015-04-28T00:00:00"/>
  </r>
  <r>
    <n v="36"/>
    <s v="THE LISTENING BOX"/>
    <s v="A modern day priest makes an unusual discovery, setting off a chain of events."/>
    <n v="6000"/>
    <n v="8529"/>
    <x v="0"/>
    <s v="US"/>
    <s v="USD"/>
    <n v="1428128525"/>
    <n v="1425540125"/>
    <b v="0"/>
    <n v="44"/>
    <b v="1"/>
    <s v="film &amp; video/television"/>
    <n v="1.4215"/>
    <n v="193.84090909090909"/>
    <x v="0"/>
    <x v="0"/>
    <s v="television"/>
    <x v="0"/>
    <n v="30"/>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x v="0"/>
    <s v="television"/>
    <x v="0"/>
    <n v="30"/>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x v="0"/>
    <s v="television"/>
    <x v="4"/>
    <n v="30"/>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x v="0"/>
    <s v="television"/>
    <x v="3"/>
    <n v="31"/>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x v="0"/>
    <s v="television"/>
    <x v="3"/>
    <n v="20"/>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x v="0"/>
    <s v="television"/>
    <x v="3"/>
    <n v="30"/>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x v="0"/>
    <s v="television"/>
    <x v="3"/>
    <n v="30"/>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x v="0"/>
    <s v="television"/>
    <x v="3"/>
    <n v="30"/>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x v="0"/>
    <s v="television"/>
    <x v="3"/>
    <n v="45"/>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x v="0"/>
    <s v="television"/>
    <x v="2"/>
    <n v="30"/>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x v="0"/>
    <s v="television"/>
    <x v="0"/>
    <n v="30"/>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x v="0"/>
    <s v="television"/>
    <x v="3"/>
    <n v="60"/>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x v="0"/>
    <s v="television"/>
    <x v="0"/>
    <n v="31"/>
    <x v="48"/>
    <d v="2015-03-01T12:00:00"/>
  </r>
  <r>
    <n v="49"/>
    <s v="Driving Jersey - Season Five"/>
    <s v="Driving Jersey is real people telling real stories."/>
    <n v="12000"/>
    <n v="12000"/>
    <x v="0"/>
    <s v="US"/>
    <s v="USD"/>
    <n v="1445660045"/>
    <n v="1443068045"/>
    <b v="0"/>
    <n v="87"/>
    <b v="1"/>
    <s v="film &amp; video/television"/>
    <n v="1"/>
    <n v="137.93103448275863"/>
    <x v="0"/>
    <x v="0"/>
    <s v="television"/>
    <x v="0"/>
    <n v="30"/>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x v="0"/>
    <s v="television"/>
    <x v="3"/>
    <n v="39"/>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x v="0"/>
    <s v="television"/>
    <x v="0"/>
    <n v="30"/>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x v="0"/>
    <s v="television"/>
    <x v="3"/>
    <n v="30"/>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x v="0"/>
    <s v="television"/>
    <x v="3"/>
    <n v="14"/>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x v="0"/>
    <s v="television"/>
    <x v="0"/>
    <n v="30"/>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x v="0"/>
    <s v="television"/>
    <x v="2"/>
    <n v="21"/>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x v="0"/>
    <s v="television"/>
    <x v="0"/>
    <n v="14"/>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x v="0"/>
    <s v="television"/>
    <x v="0"/>
    <n v="30"/>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x v="0"/>
    <s v="television"/>
    <x v="3"/>
    <n v="30"/>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x v="0"/>
    <s v="television"/>
    <x v="0"/>
    <n v="32"/>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x v="0"/>
    <s v="shorts"/>
    <x v="3"/>
    <n v="19"/>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x v="0"/>
    <s v="shorts"/>
    <x v="4"/>
    <n v="22"/>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x v="0"/>
    <s v="shorts"/>
    <x v="4"/>
    <n v="25"/>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x v="0"/>
    <s v="shorts"/>
    <x v="4"/>
    <n v="23"/>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x v="0"/>
    <s v="shorts"/>
    <x v="4"/>
    <n v="30"/>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x v="0"/>
    <s v="shorts"/>
    <x v="3"/>
    <n v="26"/>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x v="0"/>
    <s v="shorts"/>
    <x v="2"/>
    <n v="30"/>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x v="0"/>
    <s v="shorts"/>
    <x v="5"/>
    <n v="30"/>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x v="0"/>
    <s v="shorts"/>
    <x v="3"/>
    <n v="30"/>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x v="0"/>
    <s v="shorts"/>
    <x v="6"/>
    <n v="32"/>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x v="0"/>
    <s v="shorts"/>
    <x v="6"/>
    <n v="60"/>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x v="0"/>
    <s v="shorts"/>
    <x v="5"/>
    <n v="60"/>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x v="0"/>
    <s v="shorts"/>
    <x v="5"/>
    <n v="20"/>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x v="0"/>
    <s v="shorts"/>
    <x v="6"/>
    <n v="78"/>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x v="0"/>
    <s v="shorts"/>
    <x v="0"/>
    <n v="30"/>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x v="0"/>
    <s v="shorts"/>
    <x v="4"/>
    <n v="30"/>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x v="0"/>
    <s v="shorts"/>
    <x v="6"/>
    <n v="60"/>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x v="0"/>
    <s v="shorts"/>
    <x v="5"/>
    <n v="53"/>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x v="0"/>
    <s v="shorts"/>
    <x v="2"/>
    <n v="10"/>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x v="0"/>
    <s v="shorts"/>
    <x v="3"/>
    <n v="30"/>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x v="0"/>
    <s v="shorts"/>
    <x v="4"/>
    <n v="35"/>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x v="0"/>
    <s v="shorts"/>
    <x v="5"/>
    <n v="4"/>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x v="0"/>
    <s v="shorts"/>
    <x v="6"/>
    <n v="30"/>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x v="0"/>
    <s v="shorts"/>
    <x v="0"/>
    <n v="15"/>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x v="0"/>
    <s v="shorts"/>
    <x v="6"/>
    <n v="30"/>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x v="0"/>
    <s v="shorts"/>
    <x v="6"/>
    <n v="30"/>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x v="0"/>
    <s v="shorts"/>
    <x v="0"/>
    <n v="74"/>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x v="0"/>
    <s v="shorts"/>
    <x v="7"/>
    <n v="10"/>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x v="0"/>
    <s v="shorts"/>
    <x v="3"/>
    <n v="26"/>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x v="0"/>
    <s v="shorts"/>
    <x v="4"/>
    <n v="25"/>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x v="0"/>
    <s v="shorts"/>
    <x v="6"/>
    <n v="30"/>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x v="0"/>
    <s v="shorts"/>
    <x v="6"/>
    <n v="61"/>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x v="0"/>
    <s v="shorts"/>
    <x v="2"/>
    <n v="46"/>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x v="0"/>
    <s v="shorts"/>
    <x v="5"/>
    <n v="28"/>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x v="0"/>
    <s v="shorts"/>
    <x v="3"/>
    <n v="20"/>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x v="0"/>
    <s v="shorts"/>
    <x v="5"/>
    <n v="30"/>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x v="0"/>
    <s v="shorts"/>
    <x v="7"/>
    <n v="66"/>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x v="0"/>
    <s v="shorts"/>
    <x v="6"/>
    <n v="30"/>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x v="0"/>
    <s v="shorts"/>
    <x v="5"/>
    <n v="36"/>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x v="0"/>
    <s v="shorts"/>
    <x v="4"/>
    <n v="30"/>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x v="0"/>
    <s v="shorts"/>
    <x v="5"/>
    <n v="20"/>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x v="0"/>
    <s v="shorts"/>
    <x v="5"/>
    <n v="24"/>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x v="0"/>
    <s v="shorts"/>
    <x v="7"/>
    <n v="30"/>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x v="0"/>
    <s v="shorts"/>
    <x v="3"/>
    <n v="23"/>
    <x v="103"/>
    <d v="2014-03-07T19:20:30"/>
  </r>
  <r>
    <n v="104"/>
    <s v="Good 'Ol Trumpet"/>
    <s v="UCF short film about an old man, his love for music, and his misplaced trumpet.  "/>
    <n v="500"/>
    <n v="600"/>
    <x v="0"/>
    <s v="US"/>
    <s v="USD"/>
    <n v="1301792400"/>
    <n v="1299775266"/>
    <b v="0"/>
    <n v="10"/>
    <b v="1"/>
    <s v="film &amp; video/shorts"/>
    <n v="1.2"/>
    <n v="60"/>
    <x v="0"/>
    <x v="0"/>
    <s v="shorts"/>
    <x v="6"/>
    <n v="23"/>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x v="0"/>
    <s v="shorts"/>
    <x v="2"/>
    <n v="18"/>
    <x v="105"/>
    <d v="2016-05-14T00:00:00"/>
  </r>
  <r>
    <n v="106"/>
    <s v="LOST WEEKEND"/>
    <s v="A Boy. A Girl. A Car. A Serial Killer."/>
    <n v="5000"/>
    <n v="5025"/>
    <x v="0"/>
    <s v="US"/>
    <s v="USD"/>
    <n v="1333391901"/>
    <n v="1332182301"/>
    <b v="0"/>
    <n v="27"/>
    <b v="1"/>
    <s v="film &amp; video/shorts"/>
    <n v="1.0049999999999999"/>
    <n v="186.11111111111111"/>
    <x v="0"/>
    <x v="0"/>
    <s v="shorts"/>
    <x v="5"/>
    <n v="14"/>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x v="0"/>
    <s v="shorts"/>
    <x v="6"/>
    <n v="22"/>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x v="0"/>
    <s v="shorts"/>
    <x v="4"/>
    <n v="60"/>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x v="0"/>
    <s v="shorts"/>
    <x v="6"/>
    <n v="30"/>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x v="0"/>
    <s v="shorts"/>
    <x v="4"/>
    <n v="34"/>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x v="0"/>
    <s v="shorts"/>
    <x v="0"/>
    <n v="30"/>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x v="0"/>
    <s v="shorts"/>
    <x v="3"/>
    <n v="24"/>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x v="0"/>
    <s v="shorts"/>
    <x v="6"/>
    <n v="8"/>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x v="0"/>
    <s v="shorts"/>
    <x v="6"/>
    <n v="60"/>
    <x v="114"/>
    <d v="2012-01-13T06:34:48"/>
  </r>
  <r>
    <n v="115"/>
    <s v="The World's Greatest Lover"/>
    <s v="Never judge a book (or a lover) by their cover."/>
    <n v="450"/>
    <n v="632"/>
    <x v="0"/>
    <s v="US"/>
    <s v="USD"/>
    <n v="1328377444"/>
    <n v="1326217444"/>
    <b v="0"/>
    <n v="22"/>
    <b v="1"/>
    <s v="film &amp; video/shorts"/>
    <n v="1.4044444444444444"/>
    <n v="28.727272727272727"/>
    <x v="0"/>
    <x v="0"/>
    <s v="shorts"/>
    <x v="5"/>
    <n v="25"/>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x v="0"/>
    <s v="shorts"/>
    <x v="6"/>
    <n v="46"/>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x v="0"/>
    <s v="shorts"/>
    <x v="7"/>
    <n v="90"/>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x v="0"/>
    <s v="shorts"/>
    <x v="6"/>
    <n v="30"/>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x v="0"/>
    <s v="shorts"/>
    <x v="6"/>
    <n v="30"/>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x v="0"/>
    <s v="science fiction"/>
    <x v="2"/>
    <n v="30"/>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x v="0"/>
    <s v="science fiction"/>
    <x v="0"/>
    <n v="16"/>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x v="0"/>
    <s v="science fiction"/>
    <x v="2"/>
    <n v="60"/>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x v="0"/>
    <s v="science fiction"/>
    <x v="3"/>
    <n v="36"/>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x v="0"/>
    <s v="science fiction"/>
    <x v="0"/>
    <n v="25"/>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x v="0"/>
    <s v="science fiction"/>
    <x v="2"/>
    <n v="60"/>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x v="0"/>
    <s v="science fiction"/>
    <x v="0"/>
    <n v="30"/>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x v="0"/>
    <s v="science fiction"/>
    <x v="0"/>
    <n v="30"/>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x v="0"/>
    <s v="science fiction"/>
    <x v="2"/>
    <n v="35"/>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x v="0"/>
    <s v="science fiction"/>
    <x v="3"/>
    <n v="60"/>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x v="0"/>
    <s v="science fiction"/>
    <x v="3"/>
    <n v="28"/>
    <x v="130"/>
    <d v="2014-06-16T20:16:00"/>
  </r>
  <r>
    <n v="131"/>
    <s v="I (Canceled)"/>
    <s v="I"/>
    <n v="1200"/>
    <n v="0"/>
    <x v="1"/>
    <s v="US"/>
    <s v="USD"/>
    <n v="1467763200"/>
    <n v="1466453161"/>
    <b v="0"/>
    <n v="0"/>
    <b v="0"/>
    <s v="film &amp; video/science fiction"/>
    <n v="0"/>
    <e v="#DIV/0!"/>
    <x v="0"/>
    <x v="0"/>
    <s v="science fiction"/>
    <x v="2"/>
    <n v="15"/>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x v="0"/>
    <s v="science fiction"/>
    <x v="3"/>
    <n v="45"/>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x v="0"/>
    <s v="science fiction"/>
    <x v="2"/>
    <n v="30"/>
    <x v="133"/>
    <d v="2016-05-31T17:31:00"/>
  </r>
  <r>
    <n v="134"/>
    <s v="MARLEY'S GHOST (AMBASSADORS OF STEAM) (Canceled)"/>
    <s v="steampunk  remake of &quot;a Christmas carol&quot;"/>
    <n v="5000"/>
    <n v="0"/>
    <x v="1"/>
    <s v="US"/>
    <s v="USD"/>
    <n v="1441386000"/>
    <n v="1438811418"/>
    <b v="0"/>
    <n v="0"/>
    <b v="0"/>
    <s v="film &amp; video/science fiction"/>
    <n v="0"/>
    <e v="#DIV/0!"/>
    <x v="0"/>
    <x v="0"/>
    <s v="science fiction"/>
    <x v="0"/>
    <n v="30"/>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x v="0"/>
    <s v="science fiction"/>
    <x v="3"/>
    <n v="33"/>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x v="0"/>
    <s v="science fiction"/>
    <x v="0"/>
    <n v="44"/>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x v="0"/>
    <s v="science fiction"/>
    <x v="0"/>
    <n v="50"/>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x v="0"/>
    <s v="science fiction"/>
    <x v="0"/>
    <n v="31"/>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x v="0"/>
    <s v="science fiction"/>
    <x v="0"/>
    <n v="10"/>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x v="0"/>
    <s v="science fiction"/>
    <x v="0"/>
    <n v="30"/>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x v="0"/>
    <s v="science fiction"/>
    <x v="0"/>
    <n v="45"/>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x v="0"/>
    <s v="science fiction"/>
    <x v="3"/>
    <n v="21"/>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x v="0"/>
    <s v="science fiction"/>
    <x v="2"/>
    <n v="57"/>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x v="0"/>
    <s v="science fiction"/>
    <x v="0"/>
    <n v="60"/>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x v="0"/>
    <s v="science fiction"/>
    <x v="0"/>
    <n v="27"/>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x v="0"/>
    <s v="science fiction"/>
    <x v="2"/>
    <n v="60"/>
    <x v="146"/>
    <d v="2017-01-18T00:23:18"/>
  </r>
  <r>
    <n v="147"/>
    <s v="Consumed (Static Air) (Canceled)"/>
    <s v="Film makers catch live footage beyond their wildest dreams."/>
    <n v="7000"/>
    <n v="0"/>
    <x v="1"/>
    <s v="GB"/>
    <s v="GBP"/>
    <n v="1420741080"/>
    <n v="1417026340"/>
    <b v="0"/>
    <n v="0"/>
    <b v="0"/>
    <s v="film &amp; video/science fiction"/>
    <n v="0"/>
    <e v="#DIV/0!"/>
    <x v="0"/>
    <x v="0"/>
    <s v="science fiction"/>
    <x v="3"/>
    <n v="43"/>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x v="0"/>
    <s v="science fiction"/>
    <x v="2"/>
    <n v="30"/>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x v="0"/>
    <s v="science fiction"/>
    <x v="3"/>
    <n v="30"/>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x v="0"/>
    <s v="science fiction"/>
    <x v="0"/>
    <n v="60"/>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x v="0"/>
    <s v="science fiction"/>
    <x v="0"/>
    <n v="60"/>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x v="0"/>
    <s v="science fiction"/>
    <x v="3"/>
    <n v="30"/>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x v="0"/>
    <s v="science fiction"/>
    <x v="3"/>
    <n v="42"/>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x v="0"/>
    <s v="science fiction"/>
    <x v="0"/>
    <n v="43"/>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x v="0"/>
    <s v="science fiction"/>
    <x v="0"/>
    <n v="40"/>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x v="0"/>
    <s v="science fiction"/>
    <x v="3"/>
    <n v="60"/>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x v="0"/>
    <s v="science fiction"/>
    <x v="2"/>
    <n v="30"/>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x v="0"/>
    <s v="science fiction"/>
    <x v="3"/>
    <n v="30"/>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x v="0"/>
    <s v="science fiction"/>
    <x v="2"/>
    <n v="40"/>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x v="0"/>
    <s v="drama"/>
    <x v="0"/>
    <n v="60"/>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x v="0"/>
    <s v="drama"/>
    <x v="3"/>
    <n v="30"/>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x v="0"/>
    <s v="drama"/>
    <x v="3"/>
    <n v="33"/>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x v="0"/>
    <s v="drama"/>
    <x v="0"/>
    <n v="34"/>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x v="0"/>
    <s v="drama"/>
    <x v="3"/>
    <n v="60"/>
    <x v="164"/>
    <d v="2014-09-19T18:18:21"/>
  </r>
  <r>
    <n v="165"/>
    <s v="NET"/>
    <s v="A teacher. A boy. The beach and a heatwave that drove them all insane."/>
    <n v="17000"/>
    <n v="0"/>
    <x v="2"/>
    <s v="GB"/>
    <s v="GBP"/>
    <n v="1452613724"/>
    <n v="1450021724"/>
    <b v="0"/>
    <n v="0"/>
    <b v="0"/>
    <s v="film &amp; video/drama"/>
    <n v="0"/>
    <e v="#DIV/0!"/>
    <x v="0"/>
    <x v="0"/>
    <s v="drama"/>
    <x v="0"/>
    <n v="30"/>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x v="0"/>
    <s v="drama"/>
    <x v="2"/>
    <n v="30"/>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x v="0"/>
    <s v="drama"/>
    <x v="0"/>
    <n v="60"/>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x v="0"/>
    <s v="drama"/>
    <x v="0"/>
    <n v="30"/>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x v="0"/>
    <s v="drama"/>
    <x v="3"/>
    <n v="30"/>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x v="0"/>
    <s v="drama"/>
    <x v="0"/>
    <n v="29"/>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x v="0"/>
    <s v="drama"/>
    <x v="2"/>
    <n v="60"/>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x v="0"/>
    <s v="drama"/>
    <x v="0"/>
    <n v="35"/>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x v="0"/>
    <s v="drama"/>
    <x v="0"/>
    <n v="30"/>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x v="0"/>
    <s v="drama"/>
    <x v="0"/>
    <n v="60"/>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x v="0"/>
    <s v="drama"/>
    <x v="3"/>
    <n v="25"/>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x v="0"/>
    <s v="drama"/>
    <x v="0"/>
    <n v="30"/>
    <x v="176"/>
    <d v="2015-08-05T19:46:39"/>
  </r>
  <r>
    <n v="177"/>
    <s v="The Good Samaritan"/>
    <s v="I'm making a modern day version of the bible story &quot; The Good Samaritan&quot;"/>
    <n v="450"/>
    <n v="180"/>
    <x v="2"/>
    <s v="US"/>
    <s v="USD"/>
    <n v="1427155726"/>
    <n v="1425690526"/>
    <b v="0"/>
    <n v="7"/>
    <b v="0"/>
    <s v="film &amp; video/drama"/>
    <n v="0.4"/>
    <n v="25.714285714285715"/>
    <x v="0"/>
    <x v="0"/>
    <s v="drama"/>
    <x v="0"/>
    <n v="17"/>
    <x v="177"/>
    <d v="2015-03-24T00:08:46"/>
  </r>
  <r>
    <n v="178"/>
    <s v="El viaje de LucÃ­a"/>
    <s v="El viaje de LucÃ­a es un largometraje de ficciÃ³n con temÃ¡tica sobre el cÃ¡ncer infantil."/>
    <n v="500000"/>
    <n v="0"/>
    <x v="2"/>
    <s v="ES"/>
    <s v="EUR"/>
    <n v="1448582145"/>
    <n v="1445986545"/>
    <b v="0"/>
    <n v="0"/>
    <b v="0"/>
    <s v="film &amp; video/drama"/>
    <n v="0"/>
    <e v="#DIV/0!"/>
    <x v="0"/>
    <x v="0"/>
    <s v="drama"/>
    <x v="0"/>
    <n v="30"/>
    <x v="178"/>
    <d v="2015-11-26T23:55:45"/>
  </r>
  <r>
    <n v="179"/>
    <s v="Sustain: A Film About Survival"/>
    <s v="A feature-length film about how three people survive in a diseased world."/>
    <n v="1000"/>
    <n v="200"/>
    <x v="2"/>
    <s v="US"/>
    <s v="USD"/>
    <n v="1457056555"/>
    <n v="1454464555"/>
    <b v="0"/>
    <n v="2"/>
    <b v="0"/>
    <s v="film &amp; video/drama"/>
    <n v="0.2"/>
    <n v="100"/>
    <x v="0"/>
    <x v="0"/>
    <s v="drama"/>
    <x v="2"/>
    <n v="30"/>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x v="0"/>
    <s v="drama"/>
    <x v="0"/>
    <n v="40"/>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x v="0"/>
    <s v="drama"/>
    <x v="0"/>
    <n v="30"/>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x v="0"/>
    <s v="drama"/>
    <x v="2"/>
    <n v="30"/>
    <x v="182"/>
    <d v="2017-01-07T00:17:12"/>
  </r>
  <r>
    <n v="183"/>
    <s v="Three Little Words"/>
    <s v="Don't kill me until I meet my Dad"/>
    <n v="12500"/>
    <n v="4482"/>
    <x v="2"/>
    <s v="GB"/>
    <s v="GBP"/>
    <n v="1417033610"/>
    <n v="1414438010"/>
    <b v="0"/>
    <n v="12"/>
    <b v="0"/>
    <s v="film &amp; video/drama"/>
    <n v="0.35855999999999999"/>
    <n v="373.5"/>
    <x v="0"/>
    <x v="0"/>
    <s v="drama"/>
    <x v="3"/>
    <n v="30"/>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x v="0"/>
    <s v="drama"/>
    <x v="3"/>
    <n v="57"/>
    <x v="184"/>
    <d v="2014-09-01T03:59:00"/>
  </r>
  <r>
    <n v="185"/>
    <s v="BLANK Short Movie"/>
    <s v="Love has no boundaries!"/>
    <n v="40000"/>
    <n v="2200"/>
    <x v="2"/>
    <s v="NO"/>
    <s v="NOK"/>
    <n v="1471557139"/>
    <n v="1468965139"/>
    <b v="0"/>
    <n v="10"/>
    <b v="0"/>
    <s v="film &amp; video/drama"/>
    <n v="5.5E-2"/>
    <n v="220"/>
    <x v="0"/>
    <x v="0"/>
    <s v="drama"/>
    <x v="2"/>
    <n v="30"/>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x v="0"/>
    <s v="drama"/>
    <x v="1"/>
    <n v="30"/>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x v="0"/>
    <s v="drama"/>
    <x v="0"/>
    <n v="24"/>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x v="0"/>
    <s v="drama"/>
    <x v="3"/>
    <n v="30"/>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x v="0"/>
    <s v="drama"/>
    <x v="2"/>
    <n v="60"/>
    <x v="189"/>
    <d v="2016-09-03T16:34:37"/>
  </r>
  <r>
    <n v="190"/>
    <s v="REGIONRAT, the movie"/>
    <s v="Because hope can be a 4 letter word"/>
    <n v="12000"/>
    <n v="50"/>
    <x v="2"/>
    <s v="US"/>
    <s v="USD"/>
    <n v="1466091446"/>
    <n v="1465227446"/>
    <b v="0"/>
    <n v="1"/>
    <b v="0"/>
    <s v="film &amp; video/drama"/>
    <n v="4.1666666666666666E-3"/>
    <n v="50"/>
    <x v="0"/>
    <x v="0"/>
    <s v="drama"/>
    <x v="2"/>
    <n v="10"/>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x v="0"/>
    <s v="drama"/>
    <x v="0"/>
    <n v="40"/>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x v="0"/>
    <s v="drama"/>
    <x v="3"/>
    <n v="30"/>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x v="0"/>
    <s v="drama"/>
    <x v="3"/>
    <n v="60"/>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x v="0"/>
    <s v="drama"/>
    <x v="2"/>
    <n v="60"/>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x v="0"/>
    <s v="drama"/>
    <x v="0"/>
    <n v="60"/>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x v="0"/>
    <s v="drama"/>
    <x v="0"/>
    <n v="28"/>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x v="0"/>
    <s v="drama"/>
    <x v="1"/>
    <n v="42"/>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x v="0"/>
    <s v="drama"/>
    <x v="3"/>
    <n v="30"/>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x v="0"/>
    <s v="drama"/>
    <x v="2"/>
    <n v="30"/>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x v="0"/>
    <s v="drama"/>
    <x v="3"/>
    <n v="30"/>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x v="0"/>
    <s v="drama"/>
    <x v="0"/>
    <n v="20"/>
    <x v="201"/>
    <d v="2015-02-08T19:38:49"/>
  </r>
  <r>
    <n v="202"/>
    <s v="Modern Gangsters"/>
    <s v="new web series created by jonney terry"/>
    <n v="6000"/>
    <n v="0"/>
    <x v="2"/>
    <s v="US"/>
    <s v="USD"/>
    <n v="1444337940"/>
    <n v="1441750564"/>
    <b v="0"/>
    <n v="0"/>
    <b v="0"/>
    <s v="film &amp; video/drama"/>
    <n v="0"/>
    <e v="#DIV/0!"/>
    <x v="0"/>
    <x v="0"/>
    <s v="drama"/>
    <x v="0"/>
    <n v="30"/>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x v="0"/>
    <s v="drama"/>
    <x v="3"/>
    <n v="60"/>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x v="0"/>
    <s v="drama"/>
    <x v="2"/>
    <n v="30"/>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x v="0"/>
    <s v="drama"/>
    <x v="0"/>
    <n v="35"/>
    <x v="205"/>
    <d v="2015-10-06T15:10:22"/>
  </r>
  <r>
    <n v="206"/>
    <s v="Blood Bond Movie Development"/>
    <s v="A love story featuring adoption,struggle,dysfunction,grace, healing, and restoration."/>
    <n v="12700"/>
    <n v="0"/>
    <x v="2"/>
    <s v="US"/>
    <s v="USD"/>
    <n v="1470441983"/>
    <n v="1468627583"/>
    <b v="0"/>
    <n v="0"/>
    <b v="0"/>
    <s v="film &amp; video/drama"/>
    <n v="0"/>
    <e v="#DIV/0!"/>
    <x v="0"/>
    <x v="0"/>
    <s v="drama"/>
    <x v="2"/>
    <n v="21"/>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x v="0"/>
    <s v="drama"/>
    <x v="3"/>
    <n v="30"/>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x v="0"/>
    <s v="drama"/>
    <x v="3"/>
    <n v="30"/>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x v="0"/>
    <s v="drama"/>
    <x v="0"/>
    <n v="30"/>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x v="0"/>
    <s v="drama"/>
    <x v="0"/>
    <n v="29"/>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x v="0"/>
    <s v="drama"/>
    <x v="0"/>
    <n v="30"/>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x v="0"/>
    <s v="drama"/>
    <x v="2"/>
    <n v="60"/>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x v="0"/>
    <s v="drama"/>
    <x v="0"/>
    <n v="30"/>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x v="0"/>
    <s v="drama"/>
    <x v="0"/>
    <n v="60"/>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x v="0"/>
    <s v="drama"/>
    <x v="2"/>
    <n v="43"/>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x v="0"/>
    <s v="drama"/>
    <x v="0"/>
    <n v="50"/>
    <x v="216"/>
    <d v="2015-04-22T22:00:37"/>
  </r>
  <r>
    <n v="217"/>
    <s v="Bitch"/>
    <s v="A roadmovie by paw"/>
    <n v="100000"/>
    <n v="11943"/>
    <x v="2"/>
    <s v="SE"/>
    <s v="SEK"/>
    <n v="1419780149"/>
    <n v="1417101749"/>
    <b v="0"/>
    <n v="38"/>
    <b v="0"/>
    <s v="film &amp; video/drama"/>
    <n v="0.11942999999999999"/>
    <n v="314.28947368421052"/>
    <x v="0"/>
    <x v="0"/>
    <s v="drama"/>
    <x v="3"/>
    <n v="31"/>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x v="0"/>
    <s v="drama"/>
    <x v="0"/>
    <n v="60"/>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x v="0"/>
    <s v="drama"/>
    <x v="2"/>
    <n v="32"/>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x v="0"/>
    <s v="drama"/>
    <x v="0"/>
    <n v="41"/>
    <x v="220"/>
    <d v="2015-08-20T20:06:00"/>
  </r>
  <r>
    <n v="221"/>
    <s v="Archetypes"/>
    <s v="Film about Schizophrenia with Surreal Twists!"/>
    <n v="50000"/>
    <n v="0"/>
    <x v="2"/>
    <s v="US"/>
    <s v="USD"/>
    <n v="1427569564"/>
    <n v="1422389164"/>
    <b v="0"/>
    <n v="0"/>
    <b v="0"/>
    <s v="film &amp; video/drama"/>
    <n v="0"/>
    <e v="#DIV/0!"/>
    <x v="0"/>
    <x v="0"/>
    <s v="drama"/>
    <x v="0"/>
    <n v="60"/>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x v="0"/>
    <s v="drama"/>
    <x v="0"/>
    <n v="58"/>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x v="0"/>
    <s v="drama"/>
    <x v="2"/>
    <n v="30"/>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x v="0"/>
    <s v="drama"/>
    <x v="0"/>
    <n v="60"/>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x v="0"/>
    <s v="drama"/>
    <x v="2"/>
    <n v="30"/>
    <x v="225"/>
    <d v="2016-04-08T22:04:14"/>
  </r>
  <r>
    <n v="226"/>
    <s v="MAGGIE Film"/>
    <s v="A TRUE STORY OF DOMESTIC VILOLENCE THAT SEEKS TO OFFER THE VIEWER OUTLEST OF SUPPORT."/>
    <n v="29000"/>
    <n v="250"/>
    <x v="2"/>
    <s v="GB"/>
    <s v="GBP"/>
    <n v="1433064540"/>
    <n v="1428854344"/>
    <b v="0"/>
    <n v="2"/>
    <b v="0"/>
    <s v="film &amp; video/drama"/>
    <n v="8.6206896551724137E-3"/>
    <n v="125"/>
    <x v="0"/>
    <x v="0"/>
    <s v="drama"/>
    <x v="0"/>
    <n v="49"/>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x v="0"/>
    <s v="drama"/>
    <x v="0"/>
    <n v="30"/>
    <x v="227"/>
    <d v="2015-07-09T21:27:21"/>
  </r>
  <r>
    <n v="228"/>
    <s v="Facets of a Geek life"/>
    <s v="I am making a film from one one of my books called facets of a Geek life."/>
    <n v="8000"/>
    <n v="0"/>
    <x v="2"/>
    <s v="GB"/>
    <s v="GBP"/>
    <n v="1433176105"/>
    <n v="1427992105"/>
    <b v="0"/>
    <n v="0"/>
    <b v="0"/>
    <s v="film &amp; video/drama"/>
    <n v="0"/>
    <e v="#DIV/0!"/>
    <x v="0"/>
    <x v="0"/>
    <s v="drama"/>
    <x v="0"/>
    <n v="60"/>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x v="0"/>
    <s v="drama"/>
    <x v="2"/>
    <n v="30"/>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x v="0"/>
    <s v="drama"/>
    <x v="0"/>
    <n v="30"/>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x v="0"/>
    <s v="drama"/>
    <x v="0"/>
    <n v="30"/>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x v="0"/>
    <s v="drama"/>
    <x v="0"/>
    <n v="30"/>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x v="0"/>
    <s v="drama"/>
    <x v="2"/>
    <n v="30"/>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x v="0"/>
    <s v="drama"/>
    <x v="0"/>
    <n v="40"/>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x v="0"/>
    <s v="drama"/>
    <x v="0"/>
    <n v="30"/>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x v="0"/>
    <s v="drama"/>
    <x v="0"/>
    <n v="53"/>
    <x v="236"/>
    <d v="2016-01-05T00:00:00"/>
  </r>
  <r>
    <n v="237"/>
    <s v="Making The Choice"/>
    <s v="Making The Choice is a christian short film series."/>
    <n v="15000"/>
    <n v="50"/>
    <x v="2"/>
    <s v="US"/>
    <s v="USD"/>
    <n v="1457445069"/>
    <n v="1452261069"/>
    <b v="0"/>
    <n v="1"/>
    <b v="0"/>
    <s v="film &amp; video/drama"/>
    <n v="3.3333333333333335E-3"/>
    <n v="50"/>
    <x v="0"/>
    <x v="0"/>
    <s v="drama"/>
    <x v="2"/>
    <n v="60"/>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x v="0"/>
    <s v="drama"/>
    <x v="2"/>
    <n v="20"/>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x v="0"/>
    <s v="drama"/>
    <x v="0"/>
    <n v="19"/>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x v="0"/>
    <s v="documentary"/>
    <x v="4"/>
    <n v="45"/>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x v="0"/>
    <s v="documentary"/>
    <x v="3"/>
    <n v="45"/>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x v="0"/>
    <s v="documentary"/>
    <x v="6"/>
    <n v="35"/>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x v="0"/>
    <s v="documentary"/>
    <x v="3"/>
    <n v="30"/>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x v="0"/>
    <s v="documentary"/>
    <x v="7"/>
    <n v="40"/>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x v="0"/>
    <s v="documentary"/>
    <x v="5"/>
    <n v="30"/>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x v="0"/>
    <s v="documentary"/>
    <x v="7"/>
    <n v="50"/>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x v="0"/>
    <s v="documentary"/>
    <x v="7"/>
    <n v="37"/>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x v="0"/>
    <s v="documentary"/>
    <x v="6"/>
    <n v="45"/>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x v="0"/>
    <s v="documentary"/>
    <x v="7"/>
    <n v="80"/>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x v="0"/>
    <s v="documentary"/>
    <x v="4"/>
    <n v="30"/>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x v="0"/>
    <s v="documentary"/>
    <x v="5"/>
    <n v="32"/>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x v="0"/>
    <s v="documentary"/>
    <x v="7"/>
    <n v="64"/>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x v="0"/>
    <s v="documentary"/>
    <x v="5"/>
    <n v="30"/>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x v="0"/>
    <s v="documentary"/>
    <x v="0"/>
    <n v="30"/>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x v="0"/>
    <s v="documentary"/>
    <x v="6"/>
    <n v="30"/>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x v="0"/>
    <s v="documentary"/>
    <x v="4"/>
    <n v="30"/>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x v="0"/>
    <s v="documentary"/>
    <x v="2"/>
    <n v="30"/>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x v="0"/>
    <s v="documentary"/>
    <x v="6"/>
    <n v="30"/>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x v="0"/>
    <s v="documentary"/>
    <x v="0"/>
    <n v="30"/>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x v="0"/>
    <s v="documentary"/>
    <x v="7"/>
    <n v="46"/>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x v="0"/>
    <s v="documentary"/>
    <x v="5"/>
    <n v="50"/>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x v="0"/>
    <s v="documentary"/>
    <x v="6"/>
    <n v="45"/>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x v="0"/>
    <s v="documentary"/>
    <x v="5"/>
    <n v="30"/>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x v="0"/>
    <s v="documentary"/>
    <x v="5"/>
    <n v="30"/>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x v="0"/>
    <s v="documentary"/>
    <x v="7"/>
    <n v="42"/>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x v="0"/>
    <s v="documentary"/>
    <x v="7"/>
    <n v="86"/>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x v="0"/>
    <s v="documentary"/>
    <x v="3"/>
    <n v="30"/>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x v="0"/>
    <s v="documentary"/>
    <x v="6"/>
    <n v="45"/>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x v="0"/>
    <s v="documentary"/>
    <x v="1"/>
    <n v="30"/>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x v="0"/>
    <s v="documentary"/>
    <x v="6"/>
    <n v="50"/>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x v="0"/>
    <s v="documentary"/>
    <x v="4"/>
    <n v="29"/>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x v="0"/>
    <s v="documentary"/>
    <x v="7"/>
    <n v="61"/>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x v="0"/>
    <s v="documentary"/>
    <x v="6"/>
    <n v="30"/>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x v="0"/>
    <s v="documentary"/>
    <x v="5"/>
    <n v="34"/>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x v="0"/>
    <s v="documentary"/>
    <x v="5"/>
    <n v="30"/>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x v="0"/>
    <s v="documentary"/>
    <x v="5"/>
    <n v="60"/>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x v="0"/>
    <s v="documentary"/>
    <x v="0"/>
    <n v="30"/>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x v="0"/>
    <s v="documentary"/>
    <x v="5"/>
    <n v="30"/>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x v="0"/>
    <s v="documentary"/>
    <x v="1"/>
    <n v="34"/>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x v="0"/>
    <s v="documentary"/>
    <x v="3"/>
    <n v="45"/>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x v="0"/>
    <s v="documentary"/>
    <x v="8"/>
    <n v="86"/>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x v="0"/>
    <s v="documentary"/>
    <x v="7"/>
    <n v="37"/>
    <x v="282"/>
    <d v="2010-02-22T22:00:00"/>
  </r>
  <r>
    <n v="283"/>
    <s v="SOLE SURVIVOR"/>
    <s v="What is the impact of survivorship on the human condition?"/>
    <n v="18000"/>
    <n v="20569.05"/>
    <x v="0"/>
    <s v="US"/>
    <s v="USD"/>
    <n v="1306904340"/>
    <n v="1305219744"/>
    <b v="1"/>
    <n v="202"/>
    <b v="1"/>
    <s v="film &amp; video/documentary"/>
    <n v="1.142725"/>
    <n v="101.8269801980198"/>
    <x v="0"/>
    <x v="0"/>
    <s v="documentary"/>
    <x v="6"/>
    <n v="19"/>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x v="0"/>
    <s v="documentary"/>
    <x v="6"/>
    <n v="25"/>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x v="0"/>
    <s v="documentary"/>
    <x v="4"/>
    <n v="30"/>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x v="0"/>
    <s v="documentary"/>
    <x v="4"/>
    <n v="45"/>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x v="0"/>
    <s v="documentary"/>
    <x v="5"/>
    <n v="31"/>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x v="0"/>
    <s v="documentary"/>
    <x v="5"/>
    <n v="35"/>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x v="0"/>
    <s v="documentary"/>
    <x v="4"/>
    <n v="30"/>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x v="0"/>
    <s v="documentary"/>
    <x v="7"/>
    <n v="50"/>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x v="0"/>
    <s v="documentary"/>
    <x v="4"/>
    <n v="18"/>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x v="0"/>
    <s v="documentary"/>
    <x v="6"/>
    <n v="32"/>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x v="0"/>
    <s v="documentary"/>
    <x v="3"/>
    <n v="30"/>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x v="0"/>
    <s v="documentary"/>
    <x v="7"/>
    <n v="36"/>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x v="0"/>
    <s v="documentary"/>
    <x v="4"/>
    <n v="60"/>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x v="0"/>
    <s v="documentary"/>
    <x v="5"/>
    <n v="25"/>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x v="0"/>
    <s v="documentary"/>
    <x v="0"/>
    <n v="35"/>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x v="0"/>
    <s v="documentary"/>
    <x v="3"/>
    <n v="59"/>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x v="0"/>
    <s v="documentary"/>
    <x v="7"/>
    <n v="30"/>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x v="0"/>
    <s v="documentary"/>
    <x v="6"/>
    <n v="31"/>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x v="0"/>
    <s v="documentary"/>
    <x v="4"/>
    <n v="40"/>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x v="0"/>
    <s v="documentary"/>
    <x v="5"/>
    <n v="30"/>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x v="0"/>
    <s v="documentary"/>
    <x v="5"/>
    <n v="30"/>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x v="0"/>
    <s v="documentary"/>
    <x v="5"/>
    <n v="39"/>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x v="0"/>
    <s v="documentary"/>
    <x v="5"/>
    <n v="30"/>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x v="0"/>
    <s v="documentary"/>
    <x v="4"/>
    <n v="20"/>
    <x v="306"/>
    <d v="2013-03-20T19:05:33"/>
  </r>
  <r>
    <n v="307"/>
    <s v="Grammar Revolution"/>
    <s v="Why is grammar important?"/>
    <n v="22000"/>
    <n v="24490"/>
    <x v="0"/>
    <s v="US"/>
    <s v="USD"/>
    <n v="1360276801"/>
    <n v="1357684801"/>
    <b v="1"/>
    <n v="576"/>
    <b v="1"/>
    <s v="film &amp; video/documentary"/>
    <n v="1.1131818181818183"/>
    <n v="42.517361111111114"/>
    <x v="0"/>
    <x v="0"/>
    <s v="documentary"/>
    <x v="4"/>
    <n v="30"/>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x v="0"/>
    <s v="documentary"/>
    <x v="6"/>
    <n v="45"/>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x v="0"/>
    <s v="documentary"/>
    <x v="5"/>
    <n v="21"/>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x v="0"/>
    <s v="documentary"/>
    <x v="6"/>
    <n v="15"/>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x v="0"/>
    <s v="documentary"/>
    <x v="6"/>
    <n v="41"/>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x v="0"/>
    <s v="documentary"/>
    <x v="4"/>
    <n v="30"/>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x v="0"/>
    <s v="documentary"/>
    <x v="7"/>
    <n v="44"/>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x v="0"/>
    <s v="documentary"/>
    <x v="4"/>
    <n v="30"/>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x v="0"/>
    <s v="documentary"/>
    <x v="5"/>
    <n v="30"/>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x v="0"/>
    <s v="documentary"/>
    <x v="3"/>
    <n v="33"/>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x v="0"/>
    <s v="documentary"/>
    <x v="4"/>
    <n v="30"/>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x v="0"/>
    <s v="documentary"/>
    <x v="4"/>
    <n v="30"/>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x v="0"/>
    <s v="documentary"/>
    <x v="8"/>
    <n v="87"/>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x v="0"/>
    <s v="documentary"/>
    <x v="0"/>
    <n v="29"/>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x v="0"/>
    <s v="documentary"/>
    <x v="2"/>
    <n v="35"/>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x v="0"/>
    <s v="documentary"/>
    <x v="2"/>
    <n v="30"/>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x v="0"/>
    <s v="documentary"/>
    <x v="2"/>
    <n v="28"/>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x v="0"/>
    <s v="documentary"/>
    <x v="0"/>
    <n v="33"/>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x v="0"/>
    <s v="documentary"/>
    <x v="2"/>
    <n v="35"/>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x v="0"/>
    <s v="documentary"/>
    <x v="1"/>
    <n v="34"/>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x v="0"/>
    <s v="documentary"/>
    <x v="0"/>
    <n v="27"/>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x v="0"/>
    <s v="documentary"/>
    <x v="0"/>
    <n v="30"/>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x v="0"/>
    <s v="documentary"/>
    <x v="0"/>
    <n v="24"/>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x v="0"/>
    <s v="documentary"/>
    <x v="4"/>
    <n v="32"/>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x v="0"/>
    <s v="documentary"/>
    <x v="2"/>
    <n v="31"/>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x v="0"/>
    <s v="documentary"/>
    <x v="0"/>
    <n v="42"/>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x v="0"/>
    <s v="documentary"/>
    <x v="2"/>
    <n v="30"/>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x v="0"/>
    <s v="documentary"/>
    <x v="0"/>
    <n v="38"/>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x v="0"/>
    <s v="documentary"/>
    <x v="0"/>
    <n v="31"/>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x v="0"/>
    <s v="documentary"/>
    <x v="0"/>
    <n v="30"/>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x v="0"/>
    <s v="documentary"/>
    <x v="0"/>
    <n v="30"/>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x v="0"/>
    <s v="documentary"/>
    <x v="2"/>
    <n v="56"/>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x v="0"/>
    <s v="documentary"/>
    <x v="0"/>
    <n v="30"/>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x v="0"/>
    <s v="documentary"/>
    <x v="1"/>
    <n v="30"/>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x v="0"/>
    <s v="documentary"/>
    <x v="3"/>
    <n v="18"/>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x v="0"/>
    <s v="documentary"/>
    <x v="2"/>
    <n v="30"/>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x v="0"/>
    <s v="documentary"/>
    <x v="3"/>
    <n v="30"/>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x v="0"/>
    <s v="documentary"/>
    <x v="0"/>
    <n v="44"/>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x v="0"/>
    <s v="documentary"/>
    <x v="0"/>
    <n v="30"/>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x v="0"/>
    <s v="documentary"/>
    <x v="0"/>
    <n v="30"/>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x v="0"/>
    <s v="documentary"/>
    <x v="0"/>
    <n v="30"/>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x v="0"/>
    <s v="documentary"/>
    <x v="0"/>
    <n v="30"/>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x v="0"/>
    <s v="documentary"/>
    <x v="1"/>
    <n v="30"/>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x v="0"/>
    <s v="documentary"/>
    <x v="2"/>
    <n v="38"/>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x v="0"/>
    <s v="documentary"/>
    <x v="2"/>
    <n v="40"/>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x v="0"/>
    <s v="documentary"/>
    <x v="3"/>
    <n v="30"/>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x v="0"/>
    <s v="documentary"/>
    <x v="0"/>
    <n v="30"/>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x v="0"/>
    <s v="documentary"/>
    <x v="2"/>
    <n v="30"/>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x v="0"/>
    <s v="documentary"/>
    <x v="3"/>
    <n v="31"/>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x v="0"/>
    <s v="documentary"/>
    <x v="2"/>
    <n v="30"/>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x v="0"/>
    <s v="documentary"/>
    <x v="0"/>
    <n v="40"/>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x v="0"/>
    <s v="documentary"/>
    <x v="2"/>
    <n v="29"/>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x v="0"/>
    <s v="documentary"/>
    <x v="3"/>
    <n v="22"/>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x v="0"/>
    <s v="documentary"/>
    <x v="0"/>
    <n v="44"/>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x v="0"/>
    <s v="documentary"/>
    <x v="3"/>
    <n v="30"/>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x v="0"/>
    <s v="documentary"/>
    <x v="3"/>
    <n v="22"/>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x v="0"/>
    <s v="documentary"/>
    <x v="7"/>
    <n v="45"/>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x v="0"/>
    <s v="documentary"/>
    <x v="3"/>
    <n v="30"/>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x v="0"/>
    <s v="documentary"/>
    <x v="3"/>
    <n v="30"/>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x v="0"/>
    <s v="documentary"/>
    <x v="5"/>
    <n v="30"/>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x v="0"/>
    <s v="documentary"/>
    <x v="4"/>
    <n v="40"/>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x v="0"/>
    <s v="documentary"/>
    <x v="0"/>
    <n v="35"/>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x v="0"/>
    <s v="documentary"/>
    <x v="6"/>
    <n v="30"/>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x v="0"/>
    <s v="documentary"/>
    <x v="2"/>
    <n v="30"/>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x v="0"/>
    <s v="documentary"/>
    <x v="5"/>
    <n v="45"/>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x v="0"/>
    <s v="documentary"/>
    <x v="2"/>
    <n v="40"/>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x v="0"/>
    <s v="documentary"/>
    <x v="5"/>
    <n v="30"/>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x v="0"/>
    <s v="documentary"/>
    <x v="6"/>
    <n v="45"/>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x v="0"/>
    <s v="documentary"/>
    <x v="3"/>
    <n v="42"/>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x v="0"/>
    <s v="documentary"/>
    <x v="2"/>
    <n v="31"/>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x v="0"/>
    <s v="documentary"/>
    <x v="0"/>
    <n v="30"/>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x v="0"/>
    <s v="documentary"/>
    <x v="2"/>
    <n v="24"/>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x v="0"/>
    <s v="documentary"/>
    <x v="5"/>
    <n v="45"/>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x v="0"/>
    <s v="documentary"/>
    <x v="0"/>
    <n v="25"/>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x v="0"/>
    <s v="documentary"/>
    <x v="5"/>
    <n v="35"/>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x v="0"/>
    <s v="documentary"/>
    <x v="5"/>
    <n v="14"/>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x v="0"/>
    <s v="documentary"/>
    <x v="3"/>
    <n v="23"/>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x v="0"/>
    <s v="documentary"/>
    <x v="3"/>
    <n v="30"/>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x v="0"/>
    <s v="documentary"/>
    <x v="3"/>
    <n v="30"/>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x v="0"/>
    <s v="documentary"/>
    <x v="0"/>
    <n v="15"/>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x v="0"/>
    <s v="documentary"/>
    <x v="0"/>
    <n v="31"/>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x v="0"/>
    <s v="documentary"/>
    <x v="2"/>
    <n v="30"/>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x v="0"/>
    <s v="documentary"/>
    <x v="3"/>
    <n v="32"/>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x v="0"/>
    <s v="documentary"/>
    <x v="0"/>
    <n v="20"/>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x v="0"/>
    <s v="documentary"/>
    <x v="6"/>
    <n v="30"/>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x v="0"/>
    <s v="documentary"/>
    <x v="6"/>
    <n v="30"/>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x v="0"/>
    <s v="documentary"/>
    <x v="4"/>
    <n v="31"/>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x v="0"/>
    <s v="documentary"/>
    <x v="2"/>
    <n v="60"/>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x v="0"/>
    <s v="documentary"/>
    <x v="5"/>
    <n v="36"/>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x v="0"/>
    <s v="documentary"/>
    <x v="5"/>
    <n v="15"/>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x v="0"/>
    <s v="documentary"/>
    <x v="7"/>
    <n v="42"/>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x v="0"/>
    <s v="documentary"/>
    <x v="0"/>
    <n v="45"/>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x v="0"/>
    <s v="documentary"/>
    <x v="2"/>
    <n v="31"/>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x v="0"/>
    <s v="documentary"/>
    <x v="3"/>
    <n v="31"/>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x v="0"/>
    <s v="documentary"/>
    <x v="6"/>
    <n v="30"/>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x v="0"/>
    <s v="documentary"/>
    <x v="0"/>
    <n v="21"/>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x v="0"/>
    <s v="documentary"/>
    <x v="6"/>
    <n v="47"/>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x v="0"/>
    <s v="documentary"/>
    <x v="3"/>
    <n v="29"/>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x v="0"/>
    <s v="documentary"/>
    <x v="3"/>
    <n v="30"/>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x v="0"/>
    <s v="documentary"/>
    <x v="6"/>
    <n v="34"/>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x v="0"/>
    <s v="documentary"/>
    <x v="6"/>
    <n v="60"/>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x v="0"/>
    <s v="documentary"/>
    <x v="4"/>
    <n v="40"/>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x v="0"/>
    <s v="documentary"/>
    <x v="2"/>
    <n v="30"/>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x v="0"/>
    <s v="documentary"/>
    <x v="0"/>
    <n v="60"/>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x v="0"/>
    <s v="documentary"/>
    <x v="4"/>
    <n v="32"/>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x v="0"/>
    <s v="documentary"/>
    <x v="5"/>
    <n v="16"/>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x v="0"/>
    <s v="documentary"/>
    <x v="5"/>
    <n v="30"/>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x v="0"/>
    <s v="documentary"/>
    <x v="4"/>
    <n v="30"/>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x v="0"/>
    <s v="documentary"/>
    <x v="3"/>
    <n v="25"/>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x v="0"/>
    <s v="documentary"/>
    <x v="3"/>
    <n v="30"/>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x v="0"/>
    <s v="documentary"/>
    <x v="4"/>
    <n v="11"/>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x v="0"/>
    <s v="documentary"/>
    <x v="0"/>
    <n v="30"/>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x v="0"/>
    <s v="documentary"/>
    <x v="4"/>
    <n v="60"/>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x v="0"/>
    <s v="animation"/>
    <x v="3"/>
    <n v="30"/>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x v="0"/>
    <s v="animation"/>
    <x v="0"/>
    <n v="60"/>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x v="0"/>
    <s v="animation"/>
    <x v="3"/>
    <n v="30"/>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x v="0"/>
    <s v="animation"/>
    <x v="4"/>
    <n v="30"/>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x v="0"/>
    <s v="animation"/>
    <x v="5"/>
    <n v="60"/>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x v="0"/>
    <s v="animation"/>
    <x v="0"/>
    <n v="60"/>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x v="0"/>
    <s v="animation"/>
    <x v="2"/>
    <n v="30"/>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x v="0"/>
    <s v="animation"/>
    <x v="0"/>
    <n v="14"/>
    <x v="427"/>
    <d v="2015-10-22T18:59:00"/>
  </r>
  <r>
    <n v="428"/>
    <s v="Little Clay Bible - Zacchaeus"/>
    <s v="Fresh, fun, entertaining Bible stories on YouTube, stop-motion style."/>
    <n v="12000"/>
    <n v="676"/>
    <x v="2"/>
    <s v="US"/>
    <s v="USD"/>
    <n v="1402956000"/>
    <n v="1400523845"/>
    <b v="0"/>
    <n v="13"/>
    <b v="0"/>
    <s v="film &amp; video/animation"/>
    <n v="5.6333333333333332E-2"/>
    <n v="52"/>
    <x v="0"/>
    <x v="0"/>
    <s v="animation"/>
    <x v="3"/>
    <n v="28"/>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x v="0"/>
    <s v="animation"/>
    <x v="8"/>
    <n v="73"/>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x v="0"/>
    <s v="animation"/>
    <x v="4"/>
    <n v="15"/>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x v="0"/>
    <s v="animation"/>
    <x v="2"/>
    <n v="30"/>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x v="0"/>
    <s v="animation"/>
    <x v="0"/>
    <n v="60"/>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x v="0"/>
    <s v="animation"/>
    <x v="0"/>
    <n v="60"/>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x v="0"/>
    <s v="animation"/>
    <x v="4"/>
    <n v="33"/>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x v="0"/>
    <s v="animation"/>
    <x v="4"/>
    <n v="30"/>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x v="0"/>
    <s v="animation"/>
    <x v="4"/>
    <n v="30"/>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x v="0"/>
    <s v="animation"/>
    <x v="2"/>
    <n v="60"/>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x v="0"/>
    <s v="animation"/>
    <x v="0"/>
    <n v="30"/>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x v="0"/>
    <s v="animation"/>
    <x v="3"/>
    <n v="10"/>
    <x v="439"/>
    <d v="2014-10-17T18:16:58"/>
  </r>
  <r>
    <n v="440"/>
    <s v="Consumed"/>
    <s v="A stop-motion animation made by a one girl team, with a camera, creativity, and a lot of determination."/>
    <n v="5000"/>
    <n v="5"/>
    <x v="2"/>
    <s v="US"/>
    <s v="USD"/>
    <n v="1458859153"/>
    <n v="1456270753"/>
    <b v="0"/>
    <n v="1"/>
    <b v="0"/>
    <s v="film &amp; video/animation"/>
    <n v="1E-3"/>
    <n v="5"/>
    <x v="0"/>
    <x v="0"/>
    <s v="animation"/>
    <x v="2"/>
    <n v="30"/>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x v="0"/>
    <s v="animation"/>
    <x v="4"/>
    <n v="30"/>
    <x v="441"/>
    <d v="2013-11-02T19:03:16"/>
  </r>
  <r>
    <n v="442"/>
    <s v="The Paranormal Idiot"/>
    <s v="Doomsday is here"/>
    <n v="17000"/>
    <n v="6691"/>
    <x v="2"/>
    <s v="US"/>
    <s v="USD"/>
    <n v="1424380783"/>
    <n v="1421788783"/>
    <b v="0"/>
    <n v="17"/>
    <b v="0"/>
    <s v="film &amp; video/animation"/>
    <n v="0.39358823529411763"/>
    <n v="393.58823529411762"/>
    <x v="0"/>
    <x v="0"/>
    <s v="animation"/>
    <x v="0"/>
    <n v="30"/>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x v="0"/>
    <s v="animation"/>
    <x v="3"/>
    <n v="30"/>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x v="0"/>
    <s v="animation"/>
    <x v="6"/>
    <n v="60"/>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x v="0"/>
    <s v="animation"/>
    <x v="0"/>
    <n v="15"/>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x v="0"/>
    <s v="animation"/>
    <x v="0"/>
    <n v="30"/>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x v="0"/>
    <s v="animation"/>
    <x v="4"/>
    <n v="25"/>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x v="0"/>
    <s v="animation"/>
    <x v="3"/>
    <n v="20"/>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x v="0"/>
    <s v="animation"/>
    <x v="4"/>
    <n v="30"/>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x v="0"/>
    <s v="animation"/>
    <x v="3"/>
    <n v="30"/>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x v="0"/>
    <s v="animation"/>
    <x v="4"/>
    <n v="30"/>
    <x v="451"/>
    <d v="2014-01-25T17:09:51"/>
  </r>
  <r>
    <n v="452"/>
    <s v="Lost in the Shadows"/>
    <s v="A man must find his way out of the depths of the shadows by using the aid of a little girl."/>
    <n v="750"/>
    <n v="480"/>
    <x v="2"/>
    <s v="US"/>
    <s v="USD"/>
    <n v="1431536015"/>
    <n v="1428944015"/>
    <b v="0"/>
    <n v="12"/>
    <b v="0"/>
    <s v="film &amp; video/animation"/>
    <n v="0.64"/>
    <n v="40"/>
    <x v="0"/>
    <x v="0"/>
    <s v="animation"/>
    <x v="0"/>
    <n v="30"/>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x v="0"/>
    <s v="animation"/>
    <x v="0"/>
    <n v="16"/>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x v="0"/>
    <s v="animation"/>
    <x v="3"/>
    <n v="31"/>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x v="0"/>
    <s v="animation"/>
    <x v="5"/>
    <n v="45"/>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x v="0"/>
    <s v="animation"/>
    <x v="4"/>
    <n v="21"/>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x v="0"/>
    <s v="animation"/>
    <x v="3"/>
    <n v="30"/>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x v="0"/>
    <s v="animation"/>
    <x v="4"/>
    <n v="30"/>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x v="0"/>
    <s v="animation"/>
    <x v="6"/>
    <n v="60"/>
    <x v="459"/>
    <d v="2011-11-13T16:22:07"/>
  </r>
  <r>
    <n v="460"/>
    <s v="Darwin's Kiss"/>
    <s v="An animated web series about biological evolution gone haywire."/>
    <n v="8500"/>
    <n v="25"/>
    <x v="2"/>
    <s v="US"/>
    <s v="USD"/>
    <n v="1401595200"/>
    <n v="1398862875"/>
    <b v="0"/>
    <n v="2"/>
    <b v="0"/>
    <s v="film &amp; video/animation"/>
    <n v="2.9411764705882353E-3"/>
    <n v="12.5"/>
    <x v="0"/>
    <x v="0"/>
    <s v="animation"/>
    <x v="3"/>
    <n v="32"/>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x v="0"/>
    <s v="animation"/>
    <x v="4"/>
    <n v="20"/>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x v="0"/>
    <s v="animation"/>
    <x v="6"/>
    <n v="60"/>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x v="0"/>
    <s v="animation"/>
    <x v="6"/>
    <n v="60"/>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x v="0"/>
    <s v="animation"/>
    <x v="2"/>
    <n v="20"/>
    <x v="464"/>
    <d v="2016-05-18T20:22:15"/>
  </r>
  <r>
    <n v="465"/>
    <s v="&quot;Amp&quot; A Story About a Robot"/>
    <s v="&quot;Amp&quot; is a short film about a robot with needs."/>
    <n v="512"/>
    <n v="138"/>
    <x v="2"/>
    <s v="US"/>
    <s v="USD"/>
    <n v="1403837574"/>
    <n v="1402455174"/>
    <b v="0"/>
    <n v="8"/>
    <b v="0"/>
    <s v="film &amp; video/animation"/>
    <n v="0.26953125"/>
    <n v="17.25"/>
    <x v="0"/>
    <x v="0"/>
    <s v="animation"/>
    <x v="3"/>
    <n v="16"/>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x v="0"/>
    <s v="animation"/>
    <x v="5"/>
    <n v="30"/>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x v="0"/>
    <s v="animation"/>
    <x v="5"/>
    <n v="45"/>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x v="0"/>
    <s v="animation"/>
    <x v="5"/>
    <n v="60"/>
    <x v="468"/>
    <d v="2012-07-11T03:51:05"/>
  </r>
  <r>
    <n v="469"/>
    <s v="Dreamland PERSONALISED Animated Shorts Film"/>
    <s v="Create a personalised animation film using your child's name and photo."/>
    <n v="6000"/>
    <n v="0"/>
    <x v="2"/>
    <s v="GB"/>
    <s v="GBP"/>
    <n v="1409960724"/>
    <n v="1404776724"/>
    <b v="0"/>
    <n v="0"/>
    <b v="0"/>
    <s v="film &amp; video/animation"/>
    <n v="0"/>
    <e v="#DIV/0!"/>
    <x v="0"/>
    <x v="0"/>
    <s v="animation"/>
    <x v="3"/>
    <n v="60"/>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x v="0"/>
    <s v="animation"/>
    <x v="4"/>
    <n v="50"/>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x v="0"/>
    <s v="animation"/>
    <x v="3"/>
    <n v="45"/>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x v="0"/>
    <s v="animation"/>
    <x v="3"/>
    <n v="30"/>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x v="0"/>
    <s v="animation"/>
    <x v="3"/>
    <n v="30"/>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x v="0"/>
    <s v="animation"/>
    <x v="1"/>
    <n v="30"/>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x v="0"/>
    <s v="animation"/>
    <x v="0"/>
    <n v="30"/>
    <x v="475"/>
    <d v="2015-05-06T02:04:03"/>
  </r>
  <r>
    <n v="476"/>
    <s v="Sight Word Music Videos"/>
    <s v="Animated Music Videos that teach kids how to read."/>
    <n v="220000"/>
    <n v="4906.59"/>
    <x v="2"/>
    <s v="US"/>
    <s v="USD"/>
    <n v="1401767940"/>
    <n v="1398727441"/>
    <b v="0"/>
    <n v="124"/>
    <b v="0"/>
    <s v="film &amp; video/animation"/>
    <n v="2.2302681818181819E-2"/>
    <n v="39.569274193548388"/>
    <x v="0"/>
    <x v="0"/>
    <s v="animation"/>
    <x v="3"/>
    <n v="35"/>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x v="0"/>
    <s v="animation"/>
    <x v="5"/>
    <n v="60"/>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x v="0"/>
    <s v="animation"/>
    <x v="0"/>
    <n v="30"/>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x v="0"/>
    <s v="animation"/>
    <x v="3"/>
    <n v="60"/>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x v="0"/>
    <s v="animation"/>
    <x v="4"/>
    <n v="30"/>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x v="0"/>
    <s v="animation"/>
    <x v="5"/>
    <n v="30"/>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x v="0"/>
    <s v="animation"/>
    <x v="2"/>
    <n v="27"/>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x v="0"/>
    <s v="animation"/>
    <x v="5"/>
    <n v="60"/>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x v="0"/>
    <s v="animation"/>
    <x v="0"/>
    <n v="41"/>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x v="0"/>
    <s v="animation"/>
    <x v="4"/>
    <n v="30"/>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x v="0"/>
    <s v="animation"/>
    <x v="3"/>
    <n v="30"/>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x v="0"/>
    <s v="animation"/>
    <x v="2"/>
    <n v="60"/>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x v="0"/>
    <s v="animation"/>
    <x v="2"/>
    <n v="30"/>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x v="0"/>
    <s v="animation"/>
    <x v="6"/>
    <n v="31"/>
    <x v="489"/>
    <d v="2012-01-05T11:33:00"/>
  </r>
  <r>
    <n v="490"/>
    <s v="PROJECT IS CANCELLED"/>
    <s v="Cancelled"/>
    <n v="1000"/>
    <n v="0"/>
    <x v="2"/>
    <s v="US"/>
    <s v="USD"/>
    <n v="1345677285"/>
    <n v="1343085285"/>
    <b v="0"/>
    <n v="0"/>
    <b v="0"/>
    <s v="film &amp; video/animation"/>
    <n v="0"/>
    <e v="#DIV/0!"/>
    <x v="0"/>
    <x v="0"/>
    <s v="animation"/>
    <x v="5"/>
    <n v="30"/>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x v="0"/>
    <s v="animation"/>
    <x v="0"/>
    <n v="30"/>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x v="0"/>
    <s v="animation"/>
    <x v="2"/>
    <n v="60"/>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x v="0"/>
    <s v="animation"/>
    <x v="0"/>
    <n v="30"/>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x v="0"/>
    <s v="animation"/>
    <x v="3"/>
    <n v="23"/>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x v="0"/>
    <s v="animation"/>
    <x v="0"/>
    <n v="30"/>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x v="0"/>
    <s v="animation"/>
    <x v="4"/>
    <n v="60"/>
    <x v="496"/>
    <d v="2014-02-10T22:21:14"/>
  </r>
  <r>
    <n v="497"/>
    <s v="Galaxy Probe Kids"/>
    <s v="live-action/animated series pilot."/>
    <n v="4480"/>
    <n v="30"/>
    <x v="2"/>
    <s v="US"/>
    <s v="USD"/>
    <n v="1419483600"/>
    <n v="1414889665"/>
    <b v="0"/>
    <n v="3"/>
    <b v="0"/>
    <s v="film &amp; video/animation"/>
    <n v="6.6964285714285711E-3"/>
    <n v="10"/>
    <x v="0"/>
    <x v="0"/>
    <s v="animation"/>
    <x v="3"/>
    <n v="53"/>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x v="0"/>
    <s v="animation"/>
    <x v="6"/>
    <n v="42"/>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x v="0"/>
    <s v="animation"/>
    <x v="8"/>
    <n v="55"/>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x v="0"/>
    <s v="animation"/>
    <x v="7"/>
    <n v="59"/>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x v="0"/>
    <s v="animation"/>
    <x v="6"/>
    <n v="30"/>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x v="0"/>
    <s v="animation"/>
    <x v="5"/>
    <n v="30"/>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x v="0"/>
    <s v="animation"/>
    <x v="3"/>
    <n v="30"/>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x v="0"/>
    <s v="animation"/>
    <x v="5"/>
    <n v="60"/>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x v="0"/>
    <s v="animation"/>
    <x v="0"/>
    <n v="45"/>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x v="0"/>
    <s v="animation"/>
    <x v="4"/>
    <n v="30"/>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x v="0"/>
    <s v="animation"/>
    <x v="5"/>
    <n v="45"/>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x v="0"/>
    <s v="animation"/>
    <x v="5"/>
    <n v="60"/>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x v="0"/>
    <s v="animation"/>
    <x v="0"/>
    <n v="30"/>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x v="0"/>
    <s v="animation"/>
    <x v="2"/>
    <n v="30"/>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x v="0"/>
    <s v="animation"/>
    <x v="4"/>
    <n v="30"/>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x v="0"/>
    <s v="animation"/>
    <x v="2"/>
    <n v="45"/>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x v="0"/>
    <s v="animation"/>
    <x v="2"/>
    <n v="45"/>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x v="0"/>
    <s v="animation"/>
    <x v="3"/>
    <n v="30"/>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x v="0"/>
    <s v="animation"/>
    <x v="0"/>
    <n v="40"/>
    <x v="515"/>
    <d v="2015-12-29T11:46:41"/>
  </r>
  <r>
    <n v="516"/>
    <s v="Shipmates"/>
    <s v="A big brother style comedy animation series starring famous seafarers"/>
    <n v="5000"/>
    <n v="0"/>
    <x v="2"/>
    <s v="GB"/>
    <s v="GBP"/>
    <n v="1432752080"/>
    <n v="1427568080"/>
    <b v="0"/>
    <n v="0"/>
    <b v="0"/>
    <s v="film &amp; video/animation"/>
    <n v="0"/>
    <e v="#DIV/0!"/>
    <x v="0"/>
    <x v="0"/>
    <s v="animation"/>
    <x v="0"/>
    <n v="60"/>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x v="0"/>
    <s v="animation"/>
    <x v="1"/>
    <n v="30"/>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x v="0"/>
    <s v="animation"/>
    <x v="0"/>
    <n v="30"/>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x v="0"/>
    <s v="animation"/>
    <x v="5"/>
    <n v="30"/>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x v="1"/>
    <s v="plays"/>
    <x v="0"/>
    <n v="30"/>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x v="1"/>
    <s v="plays"/>
    <x v="2"/>
    <n v="29"/>
    <x v="521"/>
    <d v="2016-11-01T04:59:00"/>
  </r>
  <r>
    <n v="522"/>
    <s v="COMPASS PLAYERS"/>
    <s v="*** TO MAKE DONATIONS IN THE FUTURE                                   GO TO OUR WEBSITE: www.compassplayers.com ***"/>
    <n v="3000"/>
    <n v="3440"/>
    <x v="0"/>
    <s v="US"/>
    <s v="USD"/>
    <n v="1458518325"/>
    <n v="1456793925"/>
    <b v="0"/>
    <n v="31"/>
    <b v="1"/>
    <s v="theater/plays"/>
    <n v="1.1466666666666667"/>
    <n v="110.96774193548387"/>
    <x v="1"/>
    <x v="1"/>
    <s v="plays"/>
    <x v="2"/>
    <n v="20"/>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x v="1"/>
    <s v="plays"/>
    <x v="0"/>
    <n v="30"/>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x v="1"/>
    <s v="plays"/>
    <x v="2"/>
    <n v="30"/>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x v="1"/>
    <s v="plays"/>
    <x v="3"/>
    <n v="45"/>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x v="1"/>
    <s v="plays"/>
    <x v="0"/>
    <n v="31"/>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x v="1"/>
    <s v="plays"/>
    <x v="1"/>
    <n v="30"/>
    <x v="527"/>
    <d v="2017-02-17T16:05:00"/>
  </r>
  <r>
    <n v="528"/>
    <s v="Devastated No Matter What"/>
    <s v="A Festival Backed Production of a Full-Length Play."/>
    <n v="1150"/>
    <n v="1330"/>
    <x v="0"/>
    <s v="US"/>
    <s v="USD"/>
    <n v="1434921600"/>
    <n v="1433109907"/>
    <b v="0"/>
    <n v="30"/>
    <b v="1"/>
    <s v="theater/plays"/>
    <n v="1.1565217391304348"/>
    <n v="44.333333333333336"/>
    <x v="1"/>
    <x v="1"/>
    <s v="plays"/>
    <x v="0"/>
    <n v="21"/>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x v="1"/>
    <s v="plays"/>
    <x v="2"/>
    <n v="21"/>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x v="1"/>
    <s v="plays"/>
    <x v="0"/>
    <n v="21"/>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x v="1"/>
    <s v="plays"/>
    <x v="2"/>
    <n v="45"/>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x v="1"/>
    <s v="plays"/>
    <x v="2"/>
    <n v="30"/>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x v="1"/>
    <s v="plays"/>
    <x v="2"/>
    <n v="24"/>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x v="1"/>
    <s v="plays"/>
    <x v="0"/>
    <n v="39"/>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x v="1"/>
    <s v="plays"/>
    <x v="2"/>
    <n v="30"/>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x v="1"/>
    <s v="plays"/>
    <x v="0"/>
    <n v="40"/>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x v="1"/>
    <s v="plays"/>
    <x v="0"/>
    <n v="30"/>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x v="1"/>
    <s v="plays"/>
    <x v="2"/>
    <n v="30"/>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x v="1"/>
    <s v="plays"/>
    <x v="2"/>
    <n v="21"/>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x v="2"/>
    <s v="web"/>
    <x v="0"/>
    <n v="30"/>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x v="2"/>
    <s v="web"/>
    <x v="0"/>
    <n v="30"/>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x v="2"/>
    <s v="web"/>
    <x v="2"/>
    <n v="60"/>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x v="2"/>
    <s v="web"/>
    <x v="3"/>
    <n v="30"/>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x v="2"/>
    <s v="web"/>
    <x v="2"/>
    <n v="30"/>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x v="2"/>
    <s v="web"/>
    <x v="0"/>
    <n v="40"/>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x v="2"/>
    <s v="web"/>
    <x v="0"/>
    <n v="45"/>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x v="2"/>
    <s v="web"/>
    <x v="2"/>
    <n v="30"/>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x v="2"/>
    <s v="web"/>
    <x v="0"/>
    <n v="30"/>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x v="2"/>
    <s v="web"/>
    <x v="0"/>
    <n v="30"/>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x v="2"/>
    <s v="web"/>
    <x v="1"/>
    <n v="13"/>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x v="2"/>
    <s v="web"/>
    <x v="0"/>
    <n v="44"/>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x v="2"/>
    <s v="web"/>
    <x v="0"/>
    <n v="60"/>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x v="2"/>
    <s v="web"/>
    <x v="3"/>
    <n v="30"/>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x v="2"/>
    <s v="web"/>
    <x v="3"/>
    <n v="30"/>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x v="2"/>
    <s v="web"/>
    <x v="2"/>
    <n v="30"/>
    <x v="555"/>
    <d v="2016-06-12T08:29:03"/>
  </r>
  <r>
    <n v="556"/>
    <s v="Braille Academy"/>
    <s v="An educational platform for learning Unified English Braille Code"/>
    <n v="8000"/>
    <n v="200"/>
    <x v="2"/>
    <s v="US"/>
    <s v="USD"/>
    <n v="1452112717"/>
    <n v="1449520717"/>
    <b v="0"/>
    <n v="1"/>
    <b v="0"/>
    <s v="technology/web"/>
    <n v="2.5000000000000001E-2"/>
    <n v="200"/>
    <x v="2"/>
    <x v="2"/>
    <s v="web"/>
    <x v="0"/>
    <n v="30"/>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x v="2"/>
    <s v="web"/>
    <x v="2"/>
    <n v="30"/>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x v="2"/>
    <s v="web"/>
    <x v="0"/>
    <n v="30"/>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x v="2"/>
    <s v="web"/>
    <x v="0"/>
    <n v="30"/>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x v="2"/>
    <s v="web"/>
    <x v="3"/>
    <n v="30"/>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x v="2"/>
    <s v="web"/>
    <x v="0"/>
    <n v="35"/>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x v="2"/>
    <s v="web"/>
    <x v="2"/>
    <n v="30"/>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x v="2"/>
    <s v="web"/>
    <x v="0"/>
    <n v="30"/>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x v="2"/>
    <s v="web"/>
    <x v="2"/>
    <n v="30"/>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x v="2"/>
    <s v="web"/>
    <x v="0"/>
    <n v="30"/>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x v="2"/>
    <s v="web"/>
    <x v="2"/>
    <n v="30"/>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x v="2"/>
    <s v="web"/>
    <x v="3"/>
    <n v="30"/>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x v="2"/>
    <s v="web"/>
    <x v="0"/>
    <n v="37"/>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x v="2"/>
    <s v="web"/>
    <x v="0"/>
    <n v="30"/>
    <x v="569"/>
    <d v="2016-01-01T20:20:12"/>
  </r>
  <r>
    <n v="570"/>
    <s v="Relaunching in May"/>
    <s v="Humans have AM/FM/Satellite radio, kids have radio Disney, pets have DogCatRadio."/>
    <n v="85000"/>
    <n v="142"/>
    <x v="2"/>
    <s v="US"/>
    <s v="USD"/>
    <n v="1455822569"/>
    <n v="1453230569"/>
    <b v="0"/>
    <n v="1"/>
    <b v="0"/>
    <s v="technology/web"/>
    <n v="1.6705882352941177E-3"/>
    <n v="142"/>
    <x v="2"/>
    <x v="2"/>
    <s v="web"/>
    <x v="2"/>
    <n v="30"/>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x v="2"/>
    <s v="web"/>
    <x v="0"/>
    <n v="19"/>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x v="2"/>
    <s v="web"/>
    <x v="0"/>
    <n v="30"/>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x v="2"/>
    <s v="web"/>
    <x v="3"/>
    <n v="59"/>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x v="2"/>
    <s v="web"/>
    <x v="2"/>
    <n v="30"/>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x v="2"/>
    <s v="web"/>
    <x v="0"/>
    <n v="30"/>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x v="2"/>
    <s v="web"/>
    <x v="0"/>
    <n v="60"/>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x v="2"/>
    <s v="web"/>
    <x v="2"/>
    <n v="60"/>
    <x v="577"/>
    <d v="2016-05-20T14:08:22"/>
  </r>
  <r>
    <n v="578"/>
    <s v="weBuy Crowdsourced Shopping"/>
    <s v="weBuy trade built on technology and Crowd Sourced Power"/>
    <n v="125000"/>
    <n v="14"/>
    <x v="2"/>
    <s v="GB"/>
    <s v="GBP"/>
    <n v="1441633993"/>
    <n v="1439560393"/>
    <b v="0"/>
    <n v="7"/>
    <b v="0"/>
    <s v="technology/web"/>
    <n v="1.12E-4"/>
    <n v="2"/>
    <x v="2"/>
    <x v="2"/>
    <s v="web"/>
    <x v="0"/>
    <n v="24"/>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x v="2"/>
    <s v="web"/>
    <x v="3"/>
    <n v="30"/>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x v="2"/>
    <s v="web"/>
    <x v="2"/>
    <n v="30"/>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x v="2"/>
    <s v="web"/>
    <x v="0"/>
    <n v="30"/>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x v="2"/>
    <s v="web"/>
    <x v="0"/>
    <n v="23"/>
    <x v="582"/>
    <d v="2015-03-15T18:00:00"/>
  </r>
  <r>
    <n v="583"/>
    <s v="HackersArchive.com"/>
    <s v="HackersArchive.com will help rid the web of viruses and scams found everywhere else you look!"/>
    <n v="9000"/>
    <n v="1"/>
    <x v="2"/>
    <s v="US"/>
    <s v="USD"/>
    <n v="1426800687"/>
    <n v="1424212287"/>
    <b v="0"/>
    <n v="1"/>
    <b v="0"/>
    <s v="technology/web"/>
    <n v="1.1111111111111112E-4"/>
    <n v="1"/>
    <x v="2"/>
    <x v="2"/>
    <s v="web"/>
    <x v="0"/>
    <n v="30"/>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x v="2"/>
    <s v="web"/>
    <x v="0"/>
    <n v="30"/>
    <x v="584"/>
    <d v="2015-03-16T16:11:56"/>
  </r>
  <r>
    <n v="585"/>
    <s v="Link Card"/>
    <s v="SAVE UP TO 40% WHEN YOU SPEND!_x000a__x000a_PRE-ORDER YOUR LINK CARD TODAY"/>
    <n v="9000"/>
    <n v="0"/>
    <x v="2"/>
    <s v="GB"/>
    <s v="GBP"/>
    <n v="1448928000"/>
    <n v="1444123377"/>
    <b v="0"/>
    <n v="0"/>
    <b v="0"/>
    <s v="technology/web"/>
    <n v="0"/>
    <e v="#DIV/0!"/>
    <x v="2"/>
    <x v="2"/>
    <s v="web"/>
    <x v="0"/>
    <n v="56"/>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x v="2"/>
    <s v="web"/>
    <x v="0"/>
    <n v="30"/>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x v="2"/>
    <s v="web"/>
    <x v="0"/>
    <n v="30"/>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x v="2"/>
    <s v="web"/>
    <x v="2"/>
    <n v="60"/>
    <x v="588"/>
    <d v="2016-11-17T19:28:06"/>
  </r>
  <r>
    <n v="589"/>
    <s v="Get Neighborly"/>
    <s v="Services closer than you think..."/>
    <n v="7500"/>
    <n v="1"/>
    <x v="2"/>
    <s v="US"/>
    <s v="USD"/>
    <n v="1436366699"/>
    <n v="1435070699"/>
    <b v="0"/>
    <n v="1"/>
    <b v="0"/>
    <s v="technology/web"/>
    <n v="1.3333333333333334E-4"/>
    <n v="1"/>
    <x v="2"/>
    <x v="2"/>
    <s v="web"/>
    <x v="0"/>
    <n v="15"/>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x v="2"/>
    <s v="web"/>
    <x v="2"/>
    <n v="31"/>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x v="2"/>
    <s v="web"/>
    <x v="0"/>
    <n v="30"/>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x v="2"/>
    <s v="web"/>
    <x v="3"/>
    <n v="30"/>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x v="2"/>
    <s v="web"/>
    <x v="0"/>
    <n v="30"/>
    <x v="593"/>
    <d v="2015-04-06T15:15:45"/>
  </r>
  <r>
    <n v="594"/>
    <s v="Unleashed Fitness"/>
    <s v="Creating a fitness site that will change the fitness game forever!"/>
    <n v="25000"/>
    <n v="26"/>
    <x v="2"/>
    <s v="US"/>
    <s v="USD"/>
    <n v="1460832206"/>
    <n v="1458240206"/>
    <b v="0"/>
    <n v="2"/>
    <b v="0"/>
    <s v="technology/web"/>
    <n v="1.0399999999999999E-3"/>
    <n v="13"/>
    <x v="2"/>
    <x v="2"/>
    <s v="web"/>
    <x v="2"/>
    <n v="30"/>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x v="2"/>
    <s v="web"/>
    <x v="0"/>
    <n v="45"/>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x v="2"/>
    <s v="web"/>
    <x v="2"/>
    <n v="30"/>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x v="2"/>
    <s v="web"/>
    <x v="2"/>
    <n v="37"/>
    <x v="597"/>
    <d v="2016-07-31T16:00:00"/>
  </r>
  <r>
    <n v="598"/>
    <s v="Goals not creeds"/>
    <s v="This is a project to create a crowd-funding site for Urantia Book readers worldwide."/>
    <n v="2500"/>
    <n v="850"/>
    <x v="2"/>
    <s v="US"/>
    <s v="USD"/>
    <n v="1417737781"/>
    <n v="1415145781"/>
    <b v="0"/>
    <n v="7"/>
    <b v="0"/>
    <s v="technology/web"/>
    <n v="0.34"/>
    <n v="121.42857142857143"/>
    <x v="2"/>
    <x v="2"/>
    <s v="web"/>
    <x v="3"/>
    <n v="30"/>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x v="2"/>
    <s v="web"/>
    <x v="0"/>
    <n v="24"/>
    <x v="599"/>
    <d v="2015-03-08T15:16:00"/>
  </r>
  <r>
    <n v="600"/>
    <s v="Anaheim California here we come but we need your help."/>
    <s v="Science Technology Engineering and Math + youth = a brighter tomorrow."/>
    <n v="5000"/>
    <n v="100"/>
    <x v="1"/>
    <s v="US"/>
    <s v="USD"/>
    <n v="1431198562"/>
    <n v="1426014562"/>
    <b v="0"/>
    <n v="1"/>
    <b v="0"/>
    <s v="technology/web"/>
    <n v="0.02"/>
    <n v="100"/>
    <x v="2"/>
    <x v="2"/>
    <s v="web"/>
    <x v="0"/>
    <n v="60"/>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x v="2"/>
    <s v="web"/>
    <x v="3"/>
    <n v="30"/>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x v="2"/>
    <s v="web"/>
    <x v="0"/>
    <n v="30"/>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x v="2"/>
    <s v="web"/>
    <x v="3"/>
    <n v="30"/>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x v="2"/>
    <s v="web"/>
    <x v="3"/>
    <n v="30"/>
    <x v="604"/>
    <d v="2014-08-28T00:50:56"/>
  </r>
  <r>
    <n v="605"/>
    <s v="Teach Your Parents iPad (Canceled)"/>
    <s v="An iPad support care package for your parents / seniors."/>
    <n v="5000"/>
    <n v="131"/>
    <x v="1"/>
    <s v="US"/>
    <s v="USD"/>
    <n v="1440318908"/>
    <n v="1436430908"/>
    <b v="0"/>
    <n v="8"/>
    <b v="0"/>
    <s v="technology/web"/>
    <n v="2.6200000000000001E-2"/>
    <n v="16.375"/>
    <x v="2"/>
    <x v="2"/>
    <s v="web"/>
    <x v="0"/>
    <n v="45"/>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x v="2"/>
    <s v="web"/>
    <x v="0"/>
    <n v="46"/>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x v="2"/>
    <s v="web"/>
    <x v="0"/>
    <n v="30"/>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x v="2"/>
    <s v="web"/>
    <x v="0"/>
    <n v="30"/>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x v="2"/>
    <s v="web"/>
    <x v="0"/>
    <n v="30"/>
    <x v="609"/>
    <d v="2015-11-29T01:49:04"/>
  </r>
  <r>
    <n v="610"/>
    <s v="UniteChrist (Canceled)"/>
    <s v="We are creating a Christian social network to empower, educate, and connect Christians all over the world."/>
    <n v="13803"/>
    <n v="0"/>
    <x v="1"/>
    <s v="US"/>
    <s v="USD"/>
    <n v="1429732586"/>
    <n v="1427140586"/>
    <b v="0"/>
    <n v="0"/>
    <b v="0"/>
    <s v="technology/web"/>
    <n v="0"/>
    <e v="#DIV/0!"/>
    <x v="2"/>
    <x v="2"/>
    <s v="web"/>
    <x v="0"/>
    <n v="30"/>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x v="2"/>
    <s v="web"/>
    <x v="0"/>
    <n v="60"/>
    <x v="611"/>
    <d v="2016-01-19T13:27:17"/>
  </r>
  <r>
    <n v="612"/>
    <s v="Web Streaming 2.0 (Canceled)"/>
    <s v="A Fast and Reliable new Web platform to stream videos from Internet"/>
    <n v="10000"/>
    <n v="0"/>
    <x v="1"/>
    <s v="IT"/>
    <s v="EUR"/>
    <n v="1472777146"/>
    <n v="1470185146"/>
    <b v="0"/>
    <n v="0"/>
    <b v="0"/>
    <s v="technology/web"/>
    <n v="0"/>
    <e v="#DIV/0!"/>
    <x v="2"/>
    <x v="2"/>
    <s v="web"/>
    <x v="2"/>
    <n v="30"/>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x v="2"/>
    <s v="web"/>
    <x v="0"/>
    <n v="31"/>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x v="2"/>
    <s v="web"/>
    <x v="2"/>
    <n v="30"/>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x v="2"/>
    <s v="web"/>
    <x v="0"/>
    <n v="30"/>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x v="2"/>
    <s v="web"/>
    <x v="1"/>
    <n v="30"/>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x v="2"/>
    <s v="web"/>
    <x v="0"/>
    <n v="45"/>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x v="2"/>
    <s v="web"/>
    <x v="0"/>
    <n v="30"/>
    <x v="618"/>
    <d v="2015-12-09T19:26:43"/>
  </r>
  <r>
    <n v="619"/>
    <s v="Big Data (Canceled)"/>
    <s v="Big Data Sets for researchers interested in improving the quality of life."/>
    <n v="2500000"/>
    <n v="1"/>
    <x v="1"/>
    <s v="US"/>
    <s v="USD"/>
    <n v="1416933390"/>
    <n v="1411745790"/>
    <b v="0"/>
    <n v="1"/>
    <b v="0"/>
    <s v="technology/web"/>
    <n v="3.9999999999999998E-7"/>
    <n v="1"/>
    <x v="2"/>
    <x v="2"/>
    <s v="web"/>
    <x v="3"/>
    <n v="60"/>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x v="2"/>
    <s v="web"/>
    <x v="3"/>
    <n v="45"/>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x v="2"/>
    <s v="web"/>
    <x v="2"/>
    <n v="30"/>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x v="2"/>
    <s v="web"/>
    <x v="2"/>
    <n v="20"/>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x v="2"/>
    <s v="web"/>
    <x v="0"/>
    <n v="30"/>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x v="2"/>
    <s v="web"/>
    <x v="0"/>
    <n v="30"/>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x v="2"/>
    <s v="web"/>
    <x v="1"/>
    <n v="30"/>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x v="2"/>
    <s v="web"/>
    <x v="0"/>
    <n v="33"/>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x v="2"/>
    <s v="web"/>
    <x v="2"/>
    <n v="60"/>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x v="2"/>
    <s v="web"/>
    <x v="3"/>
    <n v="30"/>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x v="2"/>
    <s v="web"/>
    <x v="2"/>
    <n v="30"/>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x v="2"/>
    <s v="web"/>
    <x v="0"/>
    <n v="30"/>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x v="2"/>
    <s v="web"/>
    <x v="2"/>
    <n v="29"/>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x v="2"/>
    <s v="web"/>
    <x v="0"/>
    <n v="30"/>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x v="2"/>
    <s v="web"/>
    <x v="2"/>
    <n v="32"/>
    <x v="633"/>
    <d v="2016-06-17T23:00:00"/>
  </r>
  <r>
    <n v="634"/>
    <s v="pitchtograndma (Canceled)"/>
    <s v="We help companies to explain what they do in simple, grandma-would-understand terms."/>
    <n v="5000"/>
    <n v="1"/>
    <x v="1"/>
    <s v="US"/>
    <s v="USD"/>
    <n v="1424989029"/>
    <n v="1422397029"/>
    <b v="0"/>
    <n v="1"/>
    <b v="0"/>
    <s v="technology/web"/>
    <n v="2.0000000000000001E-4"/>
    <n v="1"/>
    <x v="2"/>
    <x v="2"/>
    <s v="web"/>
    <x v="0"/>
    <n v="30"/>
    <x v="634"/>
    <d v="2015-02-26T22:17:09"/>
  </r>
  <r>
    <n v="635"/>
    <s v="Pleero, A Technology Team Building Website (Canceled)"/>
    <s v="Network used for building technology development teams."/>
    <n v="25000"/>
    <n v="2"/>
    <x v="1"/>
    <s v="US"/>
    <s v="USD"/>
    <n v="1428804762"/>
    <n v="1426212762"/>
    <b v="0"/>
    <n v="1"/>
    <b v="0"/>
    <s v="technology/web"/>
    <n v="8.0000000000000007E-5"/>
    <n v="2"/>
    <x v="2"/>
    <x v="2"/>
    <s v="web"/>
    <x v="0"/>
    <n v="30"/>
    <x v="635"/>
    <d v="2015-04-12T02:12:42"/>
  </r>
  <r>
    <n v="636"/>
    <s v="Keto Advice (Canceled)"/>
    <s v="With no central location for keto knowledge, keto advice will be a community run knowledge base."/>
    <n v="2000"/>
    <n v="4"/>
    <x v="1"/>
    <s v="GB"/>
    <s v="GBP"/>
    <n v="1433587620"/>
    <n v="1430996150"/>
    <b v="0"/>
    <n v="1"/>
    <b v="0"/>
    <s v="technology/web"/>
    <n v="2E-3"/>
    <n v="4"/>
    <x v="2"/>
    <x v="2"/>
    <s v="web"/>
    <x v="0"/>
    <n v="30"/>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x v="2"/>
    <s v="web"/>
    <x v="1"/>
    <n v="29"/>
    <x v="637"/>
    <d v="2017-02-25T23:04:00"/>
  </r>
  <r>
    <n v="638"/>
    <s v="W (Canceled)"/>
    <s v="O0"/>
    <n v="200000"/>
    <n v="18"/>
    <x v="1"/>
    <s v="DE"/>
    <s v="EUR"/>
    <n v="1490447662"/>
    <n v="1485267262"/>
    <b v="0"/>
    <n v="6"/>
    <b v="0"/>
    <s v="technology/web"/>
    <n v="9.0000000000000006E-5"/>
    <n v="3"/>
    <x v="2"/>
    <x v="2"/>
    <s v="web"/>
    <x v="1"/>
    <n v="60"/>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x v="2"/>
    <s v="web"/>
    <x v="3"/>
    <n v="60"/>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x v="2"/>
    <s v="wearables"/>
    <x v="2"/>
    <n v="16"/>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x v="2"/>
    <s v="wearables"/>
    <x v="0"/>
    <n v="30"/>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x v="2"/>
    <s v="wearables"/>
    <x v="0"/>
    <n v="36"/>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x v="2"/>
    <s v="wearables"/>
    <x v="0"/>
    <n v="55"/>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x v="2"/>
    <s v="wearables"/>
    <x v="3"/>
    <n v="42"/>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x v="2"/>
    <s v="wearables"/>
    <x v="2"/>
    <n v="30"/>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x v="2"/>
    <s v="wearables"/>
    <x v="3"/>
    <n v="30"/>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x v="2"/>
    <s v="wearables"/>
    <x v="2"/>
    <n v="30"/>
    <x v="647"/>
    <d v="2016-03-17T17:25:49"/>
  </r>
  <r>
    <n v="648"/>
    <s v="Audio Jacket"/>
    <s v="Get ready for the next product that you canâ€™t live without"/>
    <n v="35000"/>
    <n v="44388"/>
    <x v="0"/>
    <s v="US"/>
    <s v="USD"/>
    <n v="1413304708"/>
    <n v="1410280708"/>
    <b v="0"/>
    <n v="27"/>
    <b v="1"/>
    <s v="technology/wearables"/>
    <n v="1.2682285714285715"/>
    <n v="1644"/>
    <x v="2"/>
    <x v="2"/>
    <s v="wearables"/>
    <x v="3"/>
    <n v="35"/>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x v="2"/>
    <s v="wearables"/>
    <x v="3"/>
    <n v="21"/>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x v="2"/>
    <s v="wearables"/>
    <x v="3"/>
    <n v="60"/>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x v="2"/>
    <s v="wearables"/>
    <x v="3"/>
    <n v="30"/>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x v="2"/>
    <s v="wearables"/>
    <x v="2"/>
    <n v="30"/>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x v="2"/>
    <s v="wearables"/>
    <x v="0"/>
    <n v="37"/>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x v="2"/>
    <s v="wearables"/>
    <x v="0"/>
    <n v="30"/>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x v="2"/>
    <s v="wearables"/>
    <x v="0"/>
    <n v="30"/>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x v="2"/>
    <s v="wearables"/>
    <x v="2"/>
    <n v="60"/>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x v="2"/>
    <s v="wearables"/>
    <x v="0"/>
    <n v="30"/>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x v="2"/>
    <s v="wearables"/>
    <x v="0"/>
    <n v="33"/>
    <x v="658"/>
    <d v="2015-07-26T18:00:00"/>
  </r>
  <r>
    <n v="659"/>
    <s v="Lulu Watch Designs - Apple Watch"/>
    <s v="Sync up your lifestyle"/>
    <n v="3000"/>
    <n v="3017"/>
    <x v="0"/>
    <s v="US"/>
    <s v="USD"/>
    <n v="1440339295"/>
    <n v="1437747295"/>
    <b v="0"/>
    <n v="21"/>
    <b v="1"/>
    <s v="technology/wearables"/>
    <n v="1.0056666666666667"/>
    <n v="143.66666666666666"/>
    <x v="2"/>
    <x v="2"/>
    <s v="wearables"/>
    <x v="0"/>
    <n v="30"/>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x v="2"/>
    <s v="wearables"/>
    <x v="3"/>
    <n v="30"/>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x v="2"/>
    <s v="wearables"/>
    <x v="2"/>
    <n v="30"/>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x v="2"/>
    <s v="wearables"/>
    <x v="3"/>
    <n v="30"/>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x v="2"/>
    <s v="wearables"/>
    <x v="0"/>
    <n v="30"/>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x v="2"/>
    <s v="wearables"/>
    <x v="0"/>
    <n v="30"/>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x v="2"/>
    <s v="wearables"/>
    <x v="2"/>
    <n v="60"/>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x v="2"/>
    <s v="wearables"/>
    <x v="3"/>
    <n v="30"/>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x v="2"/>
    <s v="wearables"/>
    <x v="2"/>
    <n v="40"/>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x v="2"/>
    <s v="wearables"/>
    <x v="0"/>
    <n v="45"/>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x v="2"/>
    <s v="wearables"/>
    <x v="2"/>
    <n v="30"/>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x v="2"/>
    <s v="wearables"/>
    <x v="2"/>
    <n v="34"/>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x v="2"/>
    <s v="wearables"/>
    <x v="3"/>
    <n v="33"/>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x v="2"/>
    <s v="wearables"/>
    <x v="3"/>
    <n v="31"/>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x v="2"/>
    <s v="wearables"/>
    <x v="3"/>
    <n v="45"/>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x v="2"/>
    <s v="wearables"/>
    <x v="3"/>
    <n v="60"/>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x v="2"/>
    <s v="wearables"/>
    <x v="3"/>
    <n v="29"/>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x v="2"/>
    <s v="wearables"/>
    <x v="0"/>
    <n v="30"/>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x v="2"/>
    <s v="wearables"/>
    <x v="2"/>
    <n v="45"/>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x v="2"/>
    <s v="wearables"/>
    <x v="2"/>
    <n v="30"/>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x v="2"/>
    <s v="wearables"/>
    <x v="2"/>
    <n v="60"/>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x v="2"/>
    <s v="wearables"/>
    <x v="3"/>
    <n v="35"/>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x v="2"/>
    <s v="wearables"/>
    <x v="2"/>
    <n v="30"/>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x v="2"/>
    <s v="wearables"/>
    <x v="1"/>
    <n v="30"/>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x v="2"/>
    <s v="wearables"/>
    <x v="2"/>
    <n v="40"/>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x v="2"/>
    <s v="wearables"/>
    <x v="3"/>
    <n v="36"/>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x v="2"/>
    <s v="wearables"/>
    <x v="3"/>
    <n v="45"/>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x v="2"/>
    <s v="wearables"/>
    <x v="0"/>
    <n v="30"/>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x v="2"/>
    <s v="wearables"/>
    <x v="2"/>
    <n v="60"/>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x v="2"/>
    <s v="wearables"/>
    <x v="0"/>
    <n v="30"/>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x v="2"/>
    <s v="wearables"/>
    <x v="2"/>
    <n v="37"/>
    <x v="689"/>
    <d v="2016-12-08T04:59:00"/>
  </r>
  <r>
    <n v="690"/>
    <s v="BLOXSHIELD"/>
    <s v="A radiation shield for your fitness tracker, smartwatch or other wearable smart device"/>
    <n v="20000"/>
    <n v="2468"/>
    <x v="2"/>
    <s v="US"/>
    <s v="USD"/>
    <n v="1473400800"/>
    <n v="1469718841"/>
    <b v="0"/>
    <n v="34"/>
    <b v="0"/>
    <s v="technology/wearables"/>
    <n v="0.1234"/>
    <n v="72.588235294117652"/>
    <x v="2"/>
    <x v="2"/>
    <s v="wearables"/>
    <x v="2"/>
    <n v="43"/>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x v="2"/>
    <s v="wearables"/>
    <x v="0"/>
    <n v="28"/>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x v="2"/>
    <s v="wearables"/>
    <x v="2"/>
    <n v="30"/>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x v="2"/>
    <s v="wearables"/>
    <x v="0"/>
    <n v="30"/>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x v="2"/>
    <s v="wearables"/>
    <x v="1"/>
    <n v="30"/>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x v="2"/>
    <s v="wearables"/>
    <x v="3"/>
    <n v="30"/>
    <x v="695"/>
    <d v="2014-10-31T12:30:20"/>
  </r>
  <r>
    <n v="696"/>
    <s v="trustee"/>
    <s v="Show your fidelity by wearing the Trustee rings! Show where you are (at)!"/>
    <n v="175000"/>
    <n v="1"/>
    <x v="2"/>
    <s v="NL"/>
    <s v="EUR"/>
    <n v="1406326502"/>
    <n v="1403734502"/>
    <b v="0"/>
    <n v="1"/>
    <b v="0"/>
    <s v="technology/wearables"/>
    <n v="5.7142857142857145E-6"/>
    <n v="1"/>
    <x v="2"/>
    <x v="2"/>
    <s v="wearables"/>
    <x v="3"/>
    <n v="30"/>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x v="2"/>
    <s v="wearables"/>
    <x v="2"/>
    <n v="15"/>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x v="2"/>
    <s v="wearables"/>
    <x v="3"/>
    <n v="33"/>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x v="2"/>
    <s v="wearables"/>
    <x v="4"/>
    <n v="37"/>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x v="2"/>
    <s v="wearables"/>
    <x v="2"/>
    <n v="30"/>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x v="2"/>
    <s v="wearables"/>
    <x v="3"/>
    <n v="30"/>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x v="2"/>
    <s v="wearables"/>
    <x v="2"/>
    <n v="30"/>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x v="2"/>
    <s v="wearables"/>
    <x v="2"/>
    <n v="55"/>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x v="2"/>
    <s v="wearables"/>
    <x v="2"/>
    <n v="60"/>
    <x v="704"/>
    <d v="2017-02-20T04:37:48"/>
  </r>
  <r>
    <n v="705"/>
    <s v="SomnoScope"/>
    <s v="The closest thing ever to the Holy Grail of wearables technology"/>
    <n v="100000"/>
    <n v="977"/>
    <x v="2"/>
    <s v="NL"/>
    <s v="EUR"/>
    <n v="1484999278"/>
    <n v="1482407278"/>
    <b v="0"/>
    <n v="5"/>
    <b v="0"/>
    <s v="technology/wearables"/>
    <n v="9.7699999999999992E-3"/>
    <n v="195.4"/>
    <x v="2"/>
    <x v="2"/>
    <s v="wearables"/>
    <x v="2"/>
    <n v="30"/>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x v="2"/>
    <s v="wearables"/>
    <x v="2"/>
    <n v="42"/>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x v="2"/>
    <s v="wearables"/>
    <x v="2"/>
    <n v="40"/>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x v="2"/>
    <s v="wearables"/>
    <x v="3"/>
    <n v="60"/>
    <x v="708"/>
    <d v="2014-09-13T13:56:40"/>
  </r>
  <r>
    <n v="709"/>
    <s v="lumiglove"/>
    <s v="A &quot;handheld&quot; light, which eases the way you illuminate objects and/or paths."/>
    <n v="15000"/>
    <n v="61"/>
    <x v="2"/>
    <s v="US"/>
    <s v="USD"/>
    <n v="1417741159"/>
    <n v="1415149159"/>
    <b v="0"/>
    <n v="2"/>
    <b v="0"/>
    <s v="technology/wearables"/>
    <n v="4.0666666666666663E-3"/>
    <n v="30.5"/>
    <x v="2"/>
    <x v="2"/>
    <s v="wearables"/>
    <x v="3"/>
    <n v="30"/>
    <x v="709"/>
    <d v="2014-12-05T00:59:19"/>
  </r>
  <r>
    <n v="710"/>
    <s v="Hate York Shirt 2.0"/>
    <s v="Shirts, so technologically advanced, they connect mentally to their audience upon sight."/>
    <n v="1200"/>
    <n v="0"/>
    <x v="2"/>
    <s v="CA"/>
    <s v="CAD"/>
    <n v="1408495440"/>
    <n v="1405640302"/>
    <b v="0"/>
    <n v="0"/>
    <b v="0"/>
    <s v="technology/wearables"/>
    <n v="0"/>
    <e v="#DIV/0!"/>
    <x v="2"/>
    <x v="2"/>
    <s v="wearables"/>
    <x v="3"/>
    <n v="33"/>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x v="2"/>
    <s v="wearables"/>
    <x v="2"/>
    <n v="40"/>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x v="2"/>
    <s v="wearables"/>
    <x v="2"/>
    <n v="30"/>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x v="2"/>
    <s v="wearables"/>
    <x v="2"/>
    <n v="30"/>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x v="2"/>
    <s v="wearables"/>
    <x v="2"/>
    <n v="60"/>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x v="2"/>
    <s v="wearables"/>
    <x v="0"/>
    <n v="40"/>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x v="2"/>
    <s v="wearables"/>
    <x v="3"/>
    <n v="33"/>
    <x v="716"/>
    <d v="2014-12-01T00:00:00"/>
  </r>
  <r>
    <n v="717"/>
    <s v="cool air belt"/>
    <s v="Cool air flowing under clothing keeps you cool."/>
    <n v="100000"/>
    <n v="305"/>
    <x v="2"/>
    <s v="US"/>
    <s v="USD"/>
    <n v="1409949002"/>
    <n v="1407357002"/>
    <b v="0"/>
    <n v="4"/>
    <b v="0"/>
    <s v="technology/wearables"/>
    <n v="3.0500000000000002E-3"/>
    <n v="76.25"/>
    <x v="2"/>
    <x v="2"/>
    <s v="wearables"/>
    <x v="3"/>
    <n v="30"/>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x v="2"/>
    <s v="wearables"/>
    <x v="1"/>
    <n v="31"/>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x v="2"/>
    <s v="wearables"/>
    <x v="2"/>
    <n v="14"/>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x v="3"/>
    <s v="nonfiction"/>
    <x v="5"/>
    <n v="28"/>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x v="3"/>
    <s v="nonfiction"/>
    <x v="3"/>
    <n v="45"/>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x v="3"/>
    <s v="nonfiction"/>
    <x v="5"/>
    <n v="30"/>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x v="3"/>
    <s v="nonfiction"/>
    <x v="0"/>
    <n v="30"/>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x v="3"/>
    <s v="nonfiction"/>
    <x v="6"/>
    <n v="30"/>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x v="3"/>
    <s v="nonfiction"/>
    <x v="0"/>
    <n v="30"/>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x v="3"/>
    <s v="nonfiction"/>
    <x v="4"/>
    <n v="30"/>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x v="3"/>
    <s v="nonfiction"/>
    <x v="5"/>
    <n v="42"/>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x v="3"/>
    <s v="nonfiction"/>
    <x v="6"/>
    <n v="45"/>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x v="3"/>
    <s v="nonfiction"/>
    <x v="5"/>
    <n v="60"/>
    <x v="729"/>
    <d v="2012-09-19T04:27:41"/>
  </r>
  <r>
    <n v="730"/>
    <s v="Encyclopedia of Surfing"/>
    <s v="A Massive but Cheerful Online Digital Archive of Surfing"/>
    <n v="20000"/>
    <n v="26438"/>
    <x v="0"/>
    <s v="US"/>
    <s v="USD"/>
    <n v="1323280391"/>
    <n v="1320688391"/>
    <b v="0"/>
    <n v="265"/>
    <b v="1"/>
    <s v="publishing/nonfiction"/>
    <n v="1.3219000000000001"/>
    <n v="99.766037735849054"/>
    <x v="3"/>
    <x v="3"/>
    <s v="nonfiction"/>
    <x v="6"/>
    <n v="30"/>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x v="3"/>
    <s v="nonfiction"/>
    <x v="6"/>
    <n v="50"/>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x v="3"/>
    <s v="nonfiction"/>
    <x v="4"/>
    <n v="60"/>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x v="3"/>
    <s v="nonfiction"/>
    <x v="4"/>
    <n v="30"/>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x v="3"/>
    <s v="nonfiction"/>
    <x v="0"/>
    <n v="31"/>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x v="3"/>
    <s v="nonfiction"/>
    <x v="3"/>
    <n v="31"/>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x v="3"/>
    <s v="nonfiction"/>
    <x v="4"/>
    <n v="19"/>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x v="3"/>
    <s v="nonfiction"/>
    <x v="3"/>
    <n v="18"/>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x v="3"/>
    <s v="nonfiction"/>
    <x v="3"/>
    <n v="31"/>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x v="3"/>
    <s v="nonfiction"/>
    <x v="3"/>
    <n v="33"/>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x v="3"/>
    <s v="nonfiction"/>
    <x v="0"/>
    <n v="14"/>
    <x v="740"/>
    <d v="2015-06-21T03:31:22"/>
  </r>
  <r>
    <n v="741"/>
    <s v="reVILNA: the vilna ghetto project"/>
    <s v="A revolutionary digital mapping project of the Vilna Ghetto"/>
    <n v="13000"/>
    <n v="13293.8"/>
    <x v="0"/>
    <s v="US"/>
    <s v="USD"/>
    <n v="1370964806"/>
    <n v="1367940806"/>
    <b v="0"/>
    <n v="94"/>
    <b v="1"/>
    <s v="publishing/nonfiction"/>
    <n v="1.0226"/>
    <n v="141.42340425531913"/>
    <x v="3"/>
    <x v="3"/>
    <s v="nonfiction"/>
    <x v="4"/>
    <n v="35"/>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x v="3"/>
    <s v="nonfiction"/>
    <x v="3"/>
    <n v="30"/>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x v="3"/>
    <s v="nonfiction"/>
    <x v="5"/>
    <n v="25"/>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x v="3"/>
    <s v="nonfiction"/>
    <x v="5"/>
    <n v="30"/>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x v="3"/>
    <s v="nonfiction"/>
    <x v="4"/>
    <n v="30"/>
    <x v="745"/>
    <d v="2013-05-03T13:44:05"/>
  </r>
  <r>
    <n v="746"/>
    <s v="Attention: People With Body Parts"/>
    <s v="This is a book of letters. Letters to our body parts."/>
    <n v="2987"/>
    <n v="3318"/>
    <x v="0"/>
    <s v="US"/>
    <s v="USD"/>
    <n v="1348372740"/>
    <n v="1346806909"/>
    <b v="0"/>
    <n v="97"/>
    <b v="1"/>
    <s v="publishing/nonfiction"/>
    <n v="1.1108135252761968"/>
    <n v="34.206185567010309"/>
    <x v="3"/>
    <x v="3"/>
    <s v="nonfiction"/>
    <x v="5"/>
    <n v="18"/>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x v="3"/>
    <s v="nonfiction"/>
    <x v="3"/>
    <n v="31"/>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x v="3"/>
    <s v="nonfiction"/>
    <x v="3"/>
    <n v="30"/>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x v="3"/>
    <s v="nonfiction"/>
    <x v="2"/>
    <n v="30"/>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x v="3"/>
    <s v="nonfiction"/>
    <x v="4"/>
    <n v="30"/>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x v="3"/>
    <s v="nonfiction"/>
    <x v="6"/>
    <n v="46"/>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x v="3"/>
    <s v="nonfiction"/>
    <x v="2"/>
    <n v="20"/>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x v="3"/>
    <s v="nonfiction"/>
    <x v="0"/>
    <n v="30"/>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x v="3"/>
    <s v="nonfiction"/>
    <x v="5"/>
    <n v="30"/>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x v="3"/>
    <s v="nonfiction"/>
    <x v="4"/>
    <n v="30"/>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x v="3"/>
    <s v="nonfiction"/>
    <x v="6"/>
    <n v="61"/>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x v="3"/>
    <s v="nonfiction"/>
    <x v="5"/>
    <n v="14"/>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x v="3"/>
    <s v="nonfiction"/>
    <x v="7"/>
    <n v="30"/>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x v="3"/>
    <s v="nonfiction"/>
    <x v="3"/>
    <n v="40"/>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x v="3"/>
    <s v="fiction"/>
    <x v="2"/>
    <n v="30"/>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x v="3"/>
    <s v="fiction"/>
    <x v="3"/>
    <n v="30"/>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x v="3"/>
    <s v="fiction"/>
    <x v="2"/>
    <n v="17"/>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x v="3"/>
    <s v="fiction"/>
    <x v="4"/>
    <n v="30"/>
    <x v="763"/>
    <d v="2013-08-15T10:43:28"/>
  </r>
  <r>
    <n v="764"/>
    <s v="[JOE]KES"/>
    <s v="[JOE]KES is a book full of over 200 original, sometimes funny, pun-ish Joekes. If you hate the book, use it as a coster!"/>
    <n v="5000"/>
    <n v="0"/>
    <x v="2"/>
    <s v="US"/>
    <s v="USD"/>
    <n v="1441858161"/>
    <n v="1439266161"/>
    <b v="0"/>
    <n v="0"/>
    <b v="0"/>
    <s v="publishing/fiction"/>
    <n v="0"/>
    <e v="#DIV/0!"/>
    <x v="3"/>
    <x v="3"/>
    <s v="fiction"/>
    <x v="0"/>
    <n v="30"/>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x v="3"/>
    <s v="fiction"/>
    <x v="3"/>
    <n v="30"/>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x v="3"/>
    <s v="fiction"/>
    <x v="0"/>
    <n v="30"/>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x v="3"/>
    <s v="fiction"/>
    <x v="0"/>
    <n v="30"/>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x v="3"/>
    <s v="fiction"/>
    <x v="4"/>
    <n v="30"/>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x v="3"/>
    <s v="fiction"/>
    <x v="4"/>
    <n v="30"/>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x v="3"/>
    <s v="fiction"/>
    <x v="4"/>
    <n v="40"/>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x v="3"/>
    <s v="fiction"/>
    <x v="0"/>
    <n v="50"/>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x v="3"/>
    <s v="fiction"/>
    <x v="8"/>
    <n v="50"/>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x v="3"/>
    <s v="fiction"/>
    <x v="0"/>
    <n v="34"/>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x v="3"/>
    <s v="fiction"/>
    <x v="3"/>
    <n v="30"/>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x v="3"/>
    <s v="fiction"/>
    <x v="6"/>
    <n v="30"/>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x v="3"/>
    <s v="fiction"/>
    <x v="0"/>
    <n v="38"/>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x v="3"/>
    <s v="fiction"/>
    <x v="4"/>
    <n v="30"/>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x v="3"/>
    <s v="fiction"/>
    <x v="3"/>
    <n v="30"/>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x v="3"/>
    <s v="fiction"/>
    <x v="7"/>
    <n v="29"/>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x v="4"/>
    <s v="rock"/>
    <x v="6"/>
    <n v="30"/>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x v="4"/>
    <s v="rock"/>
    <x v="4"/>
    <n v="30"/>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x v="4"/>
    <s v="rock"/>
    <x v="5"/>
    <n v="30"/>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x v="4"/>
    <s v="rock"/>
    <x v="5"/>
    <n v="39"/>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x v="4"/>
    <s v="rock"/>
    <x v="3"/>
    <n v="40"/>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x v="4"/>
    <s v="rock"/>
    <x v="4"/>
    <n v="30"/>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x v="4"/>
    <s v="rock"/>
    <x v="5"/>
    <n v="58"/>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x v="4"/>
    <s v="rock"/>
    <x v="4"/>
    <n v="30"/>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x v="4"/>
    <s v="rock"/>
    <x v="5"/>
    <n v="38"/>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x v="4"/>
    <s v="rock"/>
    <x v="4"/>
    <n v="18"/>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x v="4"/>
    <s v="rock"/>
    <x v="4"/>
    <n v="30"/>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x v="4"/>
    <s v="rock"/>
    <x v="4"/>
    <n v="33"/>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x v="4"/>
    <s v="rock"/>
    <x v="4"/>
    <n v="30"/>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x v="4"/>
    <s v="rock"/>
    <x v="4"/>
    <n v="15"/>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x v="4"/>
    <s v="rock"/>
    <x v="6"/>
    <n v="56"/>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x v="4"/>
    <s v="rock"/>
    <x v="5"/>
    <n v="43"/>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x v="4"/>
    <s v="rock"/>
    <x v="4"/>
    <n v="30"/>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x v="4"/>
    <s v="rock"/>
    <x v="5"/>
    <n v="31"/>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x v="4"/>
    <s v="rock"/>
    <x v="3"/>
    <n v="30"/>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x v="4"/>
    <s v="rock"/>
    <x v="5"/>
    <n v="30"/>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x v="4"/>
    <s v="rock"/>
    <x v="3"/>
    <n v="30"/>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x v="4"/>
    <s v="rock"/>
    <x v="6"/>
    <n v="30"/>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x v="4"/>
    <s v="rock"/>
    <x v="5"/>
    <n v="46"/>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x v="4"/>
    <s v="rock"/>
    <x v="6"/>
    <n v="26"/>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x v="4"/>
    <s v="rock"/>
    <x v="6"/>
    <n v="17"/>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x v="4"/>
    <s v="rock"/>
    <x v="6"/>
    <n v="50"/>
    <x v="805"/>
    <d v="2011-07-16T23:00:00"/>
  </r>
  <r>
    <n v="806"/>
    <s v="Golden Animals NEW Album!"/>
    <s v="Help Golden Animals finish their NEW Album!"/>
    <n v="8000"/>
    <n v="8355"/>
    <x v="0"/>
    <s v="US"/>
    <s v="USD"/>
    <n v="1315413339"/>
    <n v="1312821339"/>
    <b v="0"/>
    <n v="71"/>
    <b v="1"/>
    <s v="music/rock"/>
    <n v="1.0443750000000001"/>
    <n v="117.67605633802818"/>
    <x v="4"/>
    <x v="4"/>
    <s v="rock"/>
    <x v="6"/>
    <n v="30"/>
    <x v="806"/>
    <d v="2011-09-07T16:35:39"/>
  </r>
  <r>
    <n v="807"/>
    <s v="Sic Vita - New EP Release - 2017"/>
    <s v="Join the Sic Vita family and lend a hand as we create a new album!"/>
    <n v="4000"/>
    <n v="4205"/>
    <x v="0"/>
    <s v="US"/>
    <s v="USD"/>
    <n v="1488333600"/>
    <n v="1485270311"/>
    <b v="0"/>
    <n v="57"/>
    <b v="1"/>
    <s v="music/rock"/>
    <n v="1.05125"/>
    <n v="73.771929824561397"/>
    <x v="4"/>
    <x v="4"/>
    <s v="rock"/>
    <x v="1"/>
    <n v="35"/>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x v="4"/>
    <s v="rock"/>
    <x v="3"/>
    <n v="33"/>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x v="4"/>
    <s v="rock"/>
    <x v="4"/>
    <n v="30"/>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x v="4"/>
    <s v="rock"/>
    <x v="5"/>
    <n v="30"/>
    <x v="810"/>
    <d v="2012-09-01T01:21:02"/>
  </r>
  <r>
    <n v="811"/>
    <s v="Love Water Tour"/>
    <s v="We need your financial support to cover the tour costs!  (Sound, lights, travel, stage design)"/>
    <n v="1000"/>
    <n v="1040"/>
    <x v="0"/>
    <s v="US"/>
    <s v="USD"/>
    <n v="1373475120"/>
    <n v="1371569202"/>
    <b v="0"/>
    <n v="12"/>
    <b v="1"/>
    <s v="music/rock"/>
    <n v="1.04"/>
    <n v="86.666666666666671"/>
    <x v="4"/>
    <x v="4"/>
    <s v="rock"/>
    <x v="4"/>
    <n v="22"/>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x v="4"/>
    <s v="rock"/>
    <x v="4"/>
    <n v="53"/>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x v="4"/>
    <s v="rock"/>
    <x v="5"/>
    <n v="30"/>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x v="4"/>
    <s v="rock"/>
    <x v="6"/>
    <n v="15"/>
    <x v="814"/>
    <d v="2011-05-31T18:04:00"/>
  </r>
  <r>
    <n v="815"/>
    <s v="Some Late Help for The Early Reset"/>
    <s v="Be a part of helping The Early Reset finish their new 7 song EP."/>
    <n v="4000"/>
    <n v="4280"/>
    <x v="0"/>
    <s v="US"/>
    <s v="USD"/>
    <n v="1414879303"/>
    <n v="1412287303"/>
    <b v="0"/>
    <n v="43"/>
    <b v="1"/>
    <s v="music/rock"/>
    <n v="1.07"/>
    <n v="99.534883720930239"/>
    <x v="4"/>
    <x v="4"/>
    <s v="rock"/>
    <x v="3"/>
    <n v="30"/>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x v="4"/>
    <s v="rock"/>
    <x v="4"/>
    <n v="31"/>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x v="4"/>
    <s v="rock"/>
    <x v="5"/>
    <n v="54"/>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x v="4"/>
    <s v="rock"/>
    <x v="5"/>
    <n v="8"/>
    <x v="818"/>
    <d v="2012-08-07T17:01:00"/>
  </r>
  <r>
    <n v="819"/>
    <s v="Winter Tour"/>
    <s v="We are touring the Southeast in support of our new EP"/>
    <n v="400"/>
    <n v="435"/>
    <x v="0"/>
    <s v="US"/>
    <s v="USD"/>
    <n v="1387601040"/>
    <n v="1386806254"/>
    <b v="0"/>
    <n v="14"/>
    <b v="1"/>
    <s v="music/rock"/>
    <n v="1.0874999999999999"/>
    <n v="31.071428571428573"/>
    <x v="4"/>
    <x v="4"/>
    <s v="rock"/>
    <x v="4"/>
    <n v="9"/>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x v="4"/>
    <s v="rock"/>
    <x v="3"/>
    <n v="30"/>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x v="4"/>
    <s v="rock"/>
    <x v="0"/>
    <n v="34"/>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x v="4"/>
    <s v="rock"/>
    <x v="5"/>
    <n v="30"/>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x v="4"/>
    <s v="rock"/>
    <x v="0"/>
    <n v="30"/>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x v="4"/>
    <s v="rock"/>
    <x v="7"/>
    <n v="36"/>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x v="4"/>
    <s v="rock"/>
    <x v="5"/>
    <n v="25"/>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x v="4"/>
    <s v="rock"/>
    <x v="5"/>
    <n v="21"/>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x v="4"/>
    <s v="rock"/>
    <x v="5"/>
    <n v="26"/>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x v="4"/>
    <s v="rock"/>
    <x v="5"/>
    <n v="13"/>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x v="4"/>
    <s v="rock"/>
    <x v="2"/>
    <n v="60"/>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x v="4"/>
    <s v="rock"/>
    <x v="4"/>
    <n v="30"/>
    <x v="830"/>
    <d v="2013-03-22T11:37:05"/>
  </r>
  <r>
    <n v="831"/>
    <s v="Let The 7Horse Run!"/>
    <s v="7Horse is a new band with a self-funded album and a show they want to rock in your town!"/>
    <n v="1500"/>
    <n v="3500"/>
    <x v="0"/>
    <s v="US"/>
    <s v="USD"/>
    <n v="1335540694"/>
    <n v="1332948694"/>
    <b v="0"/>
    <n v="20"/>
    <b v="1"/>
    <s v="music/rock"/>
    <n v="2.3333333333333335"/>
    <n v="175"/>
    <x v="4"/>
    <x v="4"/>
    <s v="rock"/>
    <x v="5"/>
    <n v="30"/>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x v="4"/>
    <s v="rock"/>
    <x v="6"/>
    <n v="60"/>
    <x v="832"/>
    <d v="2012-01-21T08:13:00"/>
  </r>
  <r>
    <n v="833"/>
    <s v="Ragman Rolls"/>
    <s v="This is an American rock album."/>
    <n v="6000"/>
    <n v="6100"/>
    <x v="0"/>
    <s v="US"/>
    <s v="USD"/>
    <n v="1397941475"/>
    <n v="1395349475"/>
    <b v="0"/>
    <n v="41"/>
    <b v="1"/>
    <s v="music/rock"/>
    <n v="1.0166666666666666"/>
    <n v="148.78048780487805"/>
    <x v="4"/>
    <x v="4"/>
    <s v="rock"/>
    <x v="3"/>
    <n v="30"/>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x v="4"/>
    <s v="rock"/>
    <x v="4"/>
    <n v="33"/>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x v="4"/>
    <s v="rock"/>
    <x v="5"/>
    <n v="43"/>
    <x v="835"/>
    <d v="2012-05-19T03:00:00"/>
  </r>
  <r>
    <n v="836"/>
    <s v="DESMADRE Full Album + Press Kit"/>
    <s v="An album you can bring home to mom."/>
    <n v="5000"/>
    <n v="5046.5200000000004"/>
    <x v="0"/>
    <s v="US"/>
    <s v="USD"/>
    <n v="1381108918"/>
    <n v="1378516918"/>
    <b v="0"/>
    <n v="46"/>
    <b v="1"/>
    <s v="music/rock"/>
    <n v="1.009304"/>
    <n v="109.70695652173914"/>
    <x v="4"/>
    <x v="4"/>
    <s v="rock"/>
    <x v="4"/>
    <n v="30"/>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x v="4"/>
    <s v="rock"/>
    <x v="3"/>
    <n v="30"/>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x v="4"/>
    <s v="rock"/>
    <x v="6"/>
    <n v="30"/>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x v="4"/>
    <s v="rock"/>
    <x v="5"/>
    <n v="30"/>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x v="4"/>
    <s v="metal"/>
    <x v="2"/>
    <n v="30"/>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x v="4"/>
    <s v="metal"/>
    <x v="3"/>
    <n v="30"/>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x v="4"/>
    <s v="metal"/>
    <x v="4"/>
    <n v="35"/>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x v="4"/>
    <s v="metal"/>
    <x v="2"/>
    <n v="17"/>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x v="4"/>
    <s v="metal"/>
    <x v="3"/>
    <n v="39"/>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x v="4"/>
    <s v="metal"/>
    <x v="2"/>
    <n v="40"/>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x v="4"/>
    <s v="metal"/>
    <x v="3"/>
    <n v="14"/>
    <x v="846"/>
    <d v="2014-03-10T14:00:00"/>
  </r>
  <r>
    <n v="847"/>
    <s v="CENTROPYMUSIC"/>
    <s v="MUSIC WITH MEANING!  MUSIC THAT MATTERS!!!"/>
    <n v="10"/>
    <n v="10"/>
    <x v="0"/>
    <s v="US"/>
    <s v="USD"/>
    <n v="1436555376"/>
    <n v="1433963376"/>
    <b v="0"/>
    <n v="1"/>
    <b v="1"/>
    <s v="music/metal"/>
    <n v="1"/>
    <n v="10"/>
    <x v="4"/>
    <x v="4"/>
    <s v="metal"/>
    <x v="0"/>
    <n v="30"/>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x v="4"/>
    <s v="metal"/>
    <x v="0"/>
    <n v="30"/>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x v="4"/>
    <s v="metal"/>
    <x v="0"/>
    <n v="28"/>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x v="4"/>
    <s v="metal"/>
    <x v="2"/>
    <n v="32"/>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x v="4"/>
    <s v="metal"/>
    <x v="2"/>
    <n v="60"/>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x v="4"/>
    <s v="metal"/>
    <x v="2"/>
    <n v="11"/>
    <x v="852"/>
    <d v="2016-10-24T21:00:00"/>
  </r>
  <r>
    <n v="853"/>
    <s v="sloggoth"/>
    <s v="Help release a CD of sloggoth's first album &quot;sloggoth&quot;.  All contributors of $5 or more get a CD when the goal is met!"/>
    <n v="300"/>
    <n v="300"/>
    <x v="0"/>
    <s v="US"/>
    <s v="USD"/>
    <n v="1424116709"/>
    <n v="1421524709"/>
    <b v="0"/>
    <n v="10"/>
    <b v="1"/>
    <s v="music/metal"/>
    <n v="1"/>
    <n v="30"/>
    <x v="4"/>
    <x v="4"/>
    <s v="metal"/>
    <x v="0"/>
    <n v="30"/>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x v="4"/>
    <s v="metal"/>
    <x v="2"/>
    <n v="30"/>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x v="4"/>
    <s v="metal"/>
    <x v="2"/>
    <n v="30"/>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x v="4"/>
    <s v="metal"/>
    <x v="2"/>
    <n v="59"/>
    <x v="856"/>
    <d v="2016-10-25T19:00:00"/>
  </r>
  <r>
    <n v="857"/>
    <s v="A Reason To Breathe - DEBUT ALBUM"/>
    <s v="Modern Post-Hardcore/Electro music (Hardstyle, EDM, Trap, Dubstep, Dembow, House)."/>
    <n v="1200"/>
    <n v="1200"/>
    <x v="0"/>
    <s v="ES"/>
    <s v="EUR"/>
    <n v="1448463431"/>
    <n v="1444831031"/>
    <b v="0"/>
    <n v="24"/>
    <b v="1"/>
    <s v="music/metal"/>
    <n v="1"/>
    <n v="50"/>
    <x v="4"/>
    <x v="4"/>
    <s v="metal"/>
    <x v="0"/>
    <n v="42"/>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x v="4"/>
    <s v="metal"/>
    <x v="0"/>
    <n v="30"/>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x v="4"/>
    <s v="metal"/>
    <x v="0"/>
    <n v="30"/>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x v="4"/>
    <s v="jazz"/>
    <x v="4"/>
    <n v="30"/>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x v="4"/>
    <s v="jazz"/>
    <x v="2"/>
    <n v="30"/>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x v="4"/>
    <s v="jazz"/>
    <x v="4"/>
    <n v="30"/>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x v="4"/>
    <s v="jazz"/>
    <x v="5"/>
    <n v="30"/>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x v="4"/>
    <s v="jazz"/>
    <x v="4"/>
    <n v="22"/>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x v="4"/>
    <s v="jazz"/>
    <x v="5"/>
    <n v="60"/>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x v="4"/>
    <s v="jazz"/>
    <x v="0"/>
    <n v="38"/>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x v="4"/>
    <s v="jazz"/>
    <x v="8"/>
    <n v="60"/>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x v="4"/>
    <s v="jazz"/>
    <x v="4"/>
    <n v="30"/>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x v="4"/>
    <s v="jazz"/>
    <x v="4"/>
    <n v="30"/>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x v="4"/>
    <s v="jazz"/>
    <x v="4"/>
    <n v="30"/>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x v="4"/>
    <s v="jazz"/>
    <x v="4"/>
    <n v="30"/>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x v="4"/>
    <s v="jazz"/>
    <x v="6"/>
    <n v="45"/>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x v="4"/>
    <s v="jazz"/>
    <x v="5"/>
    <n v="40"/>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x v="4"/>
    <s v="jazz"/>
    <x v="4"/>
    <n v="30"/>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x v="4"/>
    <s v="jazz"/>
    <x v="0"/>
    <n v="20"/>
    <x v="875"/>
    <d v="2015-09-21T17:22:11"/>
  </r>
  <r>
    <n v="876"/>
    <s v="Sound Of Dobells"/>
    <s v="What was the greatest record shop ever?  DOBELLS!"/>
    <n v="3152"/>
    <n v="1286"/>
    <x v="2"/>
    <s v="GB"/>
    <s v="GBP"/>
    <n v="1359978927"/>
    <n v="1357127727"/>
    <b v="0"/>
    <n v="45"/>
    <b v="0"/>
    <s v="music/jazz"/>
    <n v="0.40799492385786801"/>
    <n v="28.577777777777779"/>
    <x v="4"/>
    <x v="4"/>
    <s v="jazz"/>
    <x v="4"/>
    <n v="33"/>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x v="4"/>
    <s v="jazz"/>
    <x v="4"/>
    <n v="30"/>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x v="4"/>
    <s v="jazz"/>
    <x v="7"/>
    <n v="30"/>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x v="4"/>
    <s v="jazz"/>
    <x v="5"/>
    <n v="21"/>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x v="4"/>
    <s v="indie rock"/>
    <x v="5"/>
    <n v="33"/>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x v="4"/>
    <s v="indie rock"/>
    <x v="6"/>
    <n v="45"/>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x v="4"/>
    <s v="indie rock"/>
    <x v="6"/>
    <n v="33"/>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x v="4"/>
    <s v="indie rock"/>
    <x v="2"/>
    <n v="60"/>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x v="4"/>
    <s v="indie rock"/>
    <x v="5"/>
    <n v="59"/>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x v="4"/>
    <s v="indie rock"/>
    <x v="2"/>
    <n v="21"/>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x v="4"/>
    <s v="indie rock"/>
    <x v="2"/>
    <n v="25"/>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x v="4"/>
    <s v="indie rock"/>
    <x v="5"/>
    <n v="30"/>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x v="4"/>
    <s v="indie rock"/>
    <x v="6"/>
    <n v="35"/>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x v="4"/>
    <s v="indie rock"/>
    <x v="3"/>
    <n v="30"/>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x v="4"/>
    <s v="indie rock"/>
    <x v="4"/>
    <n v="30"/>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x v="4"/>
    <s v="indie rock"/>
    <x v="3"/>
    <n v="30"/>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x v="4"/>
    <s v="indie rock"/>
    <x v="7"/>
    <n v="87"/>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x v="4"/>
    <s v="indie rock"/>
    <x v="0"/>
    <n v="30"/>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x v="4"/>
    <s v="indie rock"/>
    <x v="2"/>
    <n v="30"/>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x v="4"/>
    <s v="indie rock"/>
    <x v="7"/>
    <n v="45"/>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x v="4"/>
    <s v="indie rock"/>
    <x v="0"/>
    <n v="25"/>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x v="4"/>
    <s v="indie rock"/>
    <x v="5"/>
    <n v="30"/>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x v="4"/>
    <s v="indie rock"/>
    <x v="6"/>
    <n v="45"/>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x v="4"/>
    <s v="indie rock"/>
    <x v="6"/>
    <n v="45"/>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x v="4"/>
    <s v="jazz"/>
    <x v="2"/>
    <n v="30"/>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x v="4"/>
    <s v="jazz"/>
    <x v="7"/>
    <n v="46"/>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x v="4"/>
    <s v="jazz"/>
    <x v="3"/>
    <n v="52"/>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x v="4"/>
    <s v="jazz"/>
    <x v="5"/>
    <n v="25"/>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x v="4"/>
    <s v="jazz"/>
    <x v="0"/>
    <n v="30"/>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x v="4"/>
    <s v="jazz"/>
    <x v="7"/>
    <n v="60"/>
    <x v="905"/>
    <d v="2011-01-24T05:45:26"/>
  </r>
  <r>
    <n v="906"/>
    <s v="24th Music Presents Channeling Motown (Live)"/>
    <s v="The DMV's most respected saxophonist pay tribute to Motown."/>
    <n v="15000"/>
    <n v="0"/>
    <x v="2"/>
    <s v="US"/>
    <s v="USD"/>
    <n v="1394681590"/>
    <n v="1392093190"/>
    <b v="0"/>
    <n v="0"/>
    <b v="0"/>
    <s v="music/jazz"/>
    <n v="0"/>
    <e v="#DIV/0!"/>
    <x v="4"/>
    <x v="4"/>
    <s v="jazz"/>
    <x v="3"/>
    <n v="30"/>
    <x v="906"/>
    <d v="2014-03-13T03:33:10"/>
  </r>
  <r>
    <n v="907"/>
    <s v="Greg Chambers Saxophone CD"/>
    <s v="Greg Chambers' self-titled CD needs support for post production, replication, and promotion."/>
    <n v="2900"/>
    <n v="0"/>
    <x v="2"/>
    <s v="US"/>
    <s v="USD"/>
    <n v="1315715823"/>
    <n v="1313123823"/>
    <b v="0"/>
    <n v="0"/>
    <b v="0"/>
    <s v="music/jazz"/>
    <n v="0"/>
    <e v="#DIV/0!"/>
    <x v="4"/>
    <x v="4"/>
    <s v="jazz"/>
    <x v="6"/>
    <n v="30"/>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x v="4"/>
    <s v="jazz"/>
    <x v="7"/>
    <n v="45"/>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x v="4"/>
    <s v="jazz"/>
    <x v="5"/>
    <n v="31"/>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x v="4"/>
    <s v="jazz"/>
    <x v="1"/>
    <n v="60"/>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x v="4"/>
    <s v="jazz"/>
    <x v="3"/>
    <n v="21"/>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x v="4"/>
    <s v="jazz"/>
    <x v="5"/>
    <n v="60"/>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x v="4"/>
    <s v="jazz"/>
    <x v="5"/>
    <n v="30"/>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x v="4"/>
    <s v="jazz"/>
    <x v="5"/>
    <n v="30"/>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x v="4"/>
    <s v="jazz"/>
    <x v="5"/>
    <n v="32"/>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x v="4"/>
    <s v="jazz"/>
    <x v="7"/>
    <n v="38"/>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x v="4"/>
    <s v="jazz"/>
    <x v="3"/>
    <n v="31"/>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x v="4"/>
    <s v="jazz"/>
    <x v="3"/>
    <n v="30"/>
    <x v="918"/>
    <d v="2014-12-01T22:59:21"/>
  </r>
  <r>
    <n v="919"/>
    <s v="Jazz CD:  Out of The Blue"/>
    <s v="Cool jazz with a New Orleans flavor."/>
    <n v="20000"/>
    <n v="100"/>
    <x v="2"/>
    <s v="US"/>
    <s v="USD"/>
    <n v="1355930645"/>
    <n v="1352906645"/>
    <b v="0"/>
    <n v="1"/>
    <b v="0"/>
    <s v="music/jazz"/>
    <n v="5.0000000000000001E-3"/>
    <n v="100"/>
    <x v="4"/>
    <x v="4"/>
    <s v="jazz"/>
    <x v="5"/>
    <n v="35"/>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x v="4"/>
    <s v="jazz"/>
    <x v="4"/>
    <n v="30"/>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x v="4"/>
    <s v="jazz"/>
    <x v="6"/>
    <n v="42"/>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x v="4"/>
    <s v="jazz"/>
    <x v="3"/>
    <n v="35"/>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x v="4"/>
    <s v="jazz"/>
    <x v="3"/>
    <n v="30"/>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x v="4"/>
    <s v="jazz"/>
    <x v="4"/>
    <n v="30"/>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x v="4"/>
    <s v="jazz"/>
    <x v="4"/>
    <n v="30"/>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x v="4"/>
    <s v="jazz"/>
    <x v="7"/>
    <n v="30"/>
    <x v="926"/>
    <d v="2010-07-08T22:40:00"/>
  </r>
  <r>
    <n v="927"/>
    <s v="JETRO DA SILVA FUNK PROJECT"/>
    <s v="Studio CD/DVD Solo project of Pianist &amp; Keyboardist Jetro da Silva"/>
    <n v="20000"/>
    <n v="0"/>
    <x v="2"/>
    <s v="US"/>
    <s v="USD"/>
    <n v="1337024695"/>
    <n v="1334432695"/>
    <b v="0"/>
    <n v="0"/>
    <b v="0"/>
    <s v="music/jazz"/>
    <n v="0"/>
    <e v="#DIV/0!"/>
    <x v="4"/>
    <x v="4"/>
    <s v="jazz"/>
    <x v="5"/>
    <n v="30"/>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x v="4"/>
    <s v="jazz"/>
    <x v="5"/>
    <n v="50"/>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x v="4"/>
    <s v="jazz"/>
    <x v="5"/>
    <n v="30"/>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x v="4"/>
    <s v="jazz"/>
    <x v="7"/>
    <n v="42"/>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x v="4"/>
    <s v="jazz"/>
    <x v="3"/>
    <n v="35"/>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x v="4"/>
    <s v="jazz"/>
    <x v="4"/>
    <n v="45"/>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x v="4"/>
    <s v="jazz"/>
    <x v="3"/>
    <n v="60"/>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x v="4"/>
    <s v="jazz"/>
    <x v="3"/>
    <n v="30"/>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x v="4"/>
    <s v="jazz"/>
    <x v="0"/>
    <n v="30"/>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x v="4"/>
    <s v="jazz"/>
    <x v="6"/>
    <n v="44"/>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x v="4"/>
    <s v="jazz"/>
    <x v="4"/>
    <n v="30"/>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x v="4"/>
    <s v="jazz"/>
    <x v="5"/>
    <n v="30"/>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x v="4"/>
    <s v="jazz"/>
    <x v="4"/>
    <n v="39"/>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x v="2"/>
    <s v="wearables"/>
    <x v="0"/>
    <n v="45"/>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x v="2"/>
    <s v="wearables"/>
    <x v="1"/>
    <n v="30"/>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x v="2"/>
    <s v="wearables"/>
    <x v="2"/>
    <n v="36"/>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x v="2"/>
    <s v="wearables"/>
    <x v="2"/>
    <n v="30"/>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x v="2"/>
    <s v="wearables"/>
    <x v="2"/>
    <n v="34"/>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x v="2"/>
    <s v="wearables"/>
    <x v="2"/>
    <n v="52"/>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x v="2"/>
    <s v="wearables"/>
    <x v="2"/>
    <n v="30"/>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x v="2"/>
    <s v="wearables"/>
    <x v="2"/>
    <n v="60"/>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x v="2"/>
    <s v="wearables"/>
    <x v="2"/>
    <n v="30"/>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x v="2"/>
    <s v="wearables"/>
    <x v="0"/>
    <n v="60"/>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x v="2"/>
    <s v="wearables"/>
    <x v="0"/>
    <n v="30"/>
    <x v="950"/>
    <d v="2016-01-17T18:01:01"/>
  </r>
  <r>
    <n v="951"/>
    <s v="Smart Harness"/>
    <s v="Revolutionizing the way we walk our dogs!"/>
    <n v="50000"/>
    <n v="19195"/>
    <x v="2"/>
    <s v="US"/>
    <s v="USD"/>
    <n v="1465054872"/>
    <n v="1461166872"/>
    <b v="0"/>
    <n v="121"/>
    <b v="0"/>
    <s v="technology/wearables"/>
    <n v="0.38390000000000002"/>
    <n v="158.63636363636363"/>
    <x v="2"/>
    <x v="2"/>
    <s v="wearables"/>
    <x v="2"/>
    <n v="45"/>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x v="2"/>
    <s v="wearables"/>
    <x v="2"/>
    <n v="30"/>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x v="2"/>
    <s v="wearables"/>
    <x v="3"/>
    <n v="30"/>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x v="2"/>
    <s v="wearables"/>
    <x v="0"/>
    <n v="42"/>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x v="2"/>
    <s v="wearables"/>
    <x v="2"/>
    <n v="40"/>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x v="2"/>
    <s v="wearables"/>
    <x v="0"/>
    <n v="60"/>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x v="2"/>
    <s v="wearables"/>
    <x v="2"/>
    <n v="31"/>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x v="2"/>
    <s v="wearables"/>
    <x v="0"/>
    <n v="21"/>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x v="2"/>
    <s v="wearables"/>
    <x v="3"/>
    <n v="30"/>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x v="2"/>
    <s v="wearables"/>
    <x v="1"/>
    <n v="42"/>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x v="2"/>
    <s v="wearables"/>
    <x v="1"/>
    <n v="46"/>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x v="2"/>
    <s v="wearables"/>
    <x v="2"/>
    <n v="38"/>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x v="2"/>
    <s v="wearables"/>
    <x v="2"/>
    <n v="35"/>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x v="2"/>
    <s v="wearables"/>
    <x v="0"/>
    <n v="40"/>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x v="2"/>
    <s v="wearables"/>
    <x v="2"/>
    <n v="32"/>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x v="2"/>
    <s v="wearables"/>
    <x v="2"/>
    <n v="30"/>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x v="2"/>
    <s v="wearables"/>
    <x v="2"/>
    <n v="60"/>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x v="2"/>
    <s v="wearables"/>
    <x v="3"/>
    <n v="30"/>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x v="2"/>
    <s v="wearables"/>
    <x v="1"/>
    <n v="33"/>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x v="2"/>
    <s v="wearables"/>
    <x v="2"/>
    <n v="37"/>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x v="2"/>
    <s v="wearables"/>
    <x v="0"/>
    <n v="45"/>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x v="2"/>
    <s v="wearables"/>
    <x v="3"/>
    <n v="29"/>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x v="2"/>
    <s v="wearables"/>
    <x v="0"/>
    <n v="60"/>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x v="2"/>
    <s v="wearables"/>
    <x v="2"/>
    <n v="30"/>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x v="2"/>
    <s v="wearables"/>
    <x v="2"/>
    <n v="60"/>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x v="2"/>
    <s v="wearables"/>
    <x v="0"/>
    <n v="45"/>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x v="2"/>
    <s v="wearables"/>
    <x v="2"/>
    <n v="30"/>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x v="2"/>
    <s v="wearables"/>
    <x v="2"/>
    <n v="30"/>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x v="2"/>
    <s v="wearables"/>
    <x v="2"/>
    <n v="35"/>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x v="2"/>
    <s v="wearables"/>
    <x v="3"/>
    <n v="45"/>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x v="2"/>
    <s v="wearables"/>
    <x v="3"/>
    <n v="30"/>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x v="2"/>
    <s v="wearables"/>
    <x v="2"/>
    <n v="30"/>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x v="2"/>
    <s v="wearables"/>
    <x v="2"/>
    <n v="31"/>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x v="2"/>
    <s v="wearables"/>
    <x v="0"/>
    <n v="30"/>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x v="2"/>
    <s v="wearables"/>
    <x v="0"/>
    <n v="30"/>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x v="2"/>
    <s v="wearables"/>
    <x v="0"/>
    <n v="54"/>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x v="2"/>
    <s v="wearables"/>
    <x v="3"/>
    <n v="40"/>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x v="2"/>
    <s v="wearables"/>
    <x v="2"/>
    <n v="30"/>
    <x v="988"/>
    <d v="2016-10-01T08:33:45"/>
  </r>
  <r>
    <n v="989"/>
    <s v="Power Rope"/>
    <s v="The most useful phone charger you will ever buy"/>
    <n v="10000"/>
    <n v="1677"/>
    <x v="2"/>
    <s v="US"/>
    <s v="USD"/>
    <n v="1475101495"/>
    <n v="1472509495"/>
    <b v="0"/>
    <n v="32"/>
    <b v="0"/>
    <s v="technology/wearables"/>
    <n v="0.16769999999999999"/>
    <n v="52.40625"/>
    <x v="2"/>
    <x v="2"/>
    <s v="wearables"/>
    <x v="2"/>
    <n v="30"/>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x v="2"/>
    <s v="wearables"/>
    <x v="3"/>
    <n v="30"/>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x v="2"/>
    <s v="wearables"/>
    <x v="2"/>
    <n v="25"/>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x v="2"/>
    <s v="wearables"/>
    <x v="2"/>
    <n v="60"/>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x v="2"/>
    <s v="wearables"/>
    <x v="2"/>
    <n v="33"/>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x v="2"/>
    <s v="wearables"/>
    <x v="3"/>
    <n v="53"/>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x v="2"/>
    <s v="wearables"/>
    <x v="3"/>
    <n v="25"/>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x v="2"/>
    <s v="wearables"/>
    <x v="3"/>
    <n v="30"/>
    <x v="996"/>
    <d v="2014-07-27T15:27:00"/>
  </r>
  <r>
    <n v="997"/>
    <s v="iPhanny"/>
    <s v="The iPhanny keeps your iPhone 6 safe from bending in those dangerous pants pockets."/>
    <n v="5000"/>
    <n v="65"/>
    <x v="2"/>
    <s v="US"/>
    <s v="USD"/>
    <n v="1417145297"/>
    <n v="1414549697"/>
    <b v="0"/>
    <n v="8"/>
    <b v="0"/>
    <s v="technology/wearables"/>
    <n v="1.2999999999999999E-2"/>
    <n v="8.125"/>
    <x v="2"/>
    <x v="2"/>
    <s v="wearables"/>
    <x v="3"/>
    <n v="30"/>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x v="2"/>
    <s v="wearables"/>
    <x v="0"/>
    <n v="45"/>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x v="2"/>
    <s v="wearables"/>
    <x v="3"/>
    <n v="30"/>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x v="2"/>
    <s v="wearables"/>
    <x v="1"/>
    <n v="60"/>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x v="2"/>
    <s v="wearables"/>
    <x v="2"/>
    <n v="45"/>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x v="2"/>
    <s v="wearables"/>
    <x v="0"/>
    <n v="30"/>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x v="2"/>
    <s v="wearables"/>
    <x v="1"/>
    <n v="30"/>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x v="2"/>
    <s v="wearables"/>
    <x v="2"/>
    <n v="30"/>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x v="2"/>
    <s v="wearables"/>
    <x v="0"/>
    <n v="31"/>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x v="2"/>
    <s v="wearables"/>
    <x v="3"/>
    <n v="8"/>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x v="2"/>
    <s v="wearables"/>
    <x v="2"/>
    <n v="42"/>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x v="2"/>
    <s v="wearables"/>
    <x v="2"/>
    <n v="30"/>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x v="2"/>
    <s v="wearables"/>
    <x v="2"/>
    <n v="30"/>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x v="2"/>
    <s v="wearables"/>
    <x v="2"/>
    <n v="56"/>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x v="2"/>
    <s v="wearables"/>
    <x v="3"/>
    <n v="45"/>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x v="2"/>
    <s v="wearables"/>
    <x v="2"/>
    <n v="45"/>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x v="2"/>
    <s v="wearables"/>
    <x v="0"/>
    <n v="28"/>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x v="2"/>
    <s v="wearables"/>
    <x v="3"/>
    <n v="50"/>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x v="2"/>
    <s v="wearables"/>
    <x v="0"/>
    <n v="30"/>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x v="2"/>
    <s v="wearables"/>
    <x v="2"/>
    <n v="45"/>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x v="2"/>
    <s v="wearables"/>
    <x v="0"/>
    <n v="40"/>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x v="2"/>
    <s v="wearables"/>
    <x v="2"/>
    <n v="30"/>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x v="2"/>
    <s v="wearables"/>
    <x v="0"/>
    <n v="30"/>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x v="4"/>
    <s v="electronic music"/>
    <x v="0"/>
    <n v="30"/>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x v="4"/>
    <s v="electronic music"/>
    <x v="0"/>
    <n v="23"/>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x v="4"/>
    <s v="electronic music"/>
    <x v="0"/>
    <n v="30"/>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x v="4"/>
    <s v="electronic music"/>
    <x v="0"/>
    <n v="30"/>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x v="4"/>
    <s v="electronic music"/>
    <x v="2"/>
    <n v="30"/>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x v="4"/>
    <s v="electronic music"/>
    <x v="0"/>
    <n v="30"/>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x v="4"/>
    <s v="electronic music"/>
    <x v="2"/>
    <n v="34"/>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x v="4"/>
    <s v="electronic music"/>
    <x v="3"/>
    <n v="30"/>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x v="4"/>
    <s v="electronic music"/>
    <x v="1"/>
    <n v="45"/>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x v="4"/>
    <s v="electronic music"/>
    <x v="0"/>
    <n v="54"/>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x v="4"/>
    <s v="electronic music"/>
    <x v="2"/>
    <n v="14"/>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x v="4"/>
    <s v="electronic music"/>
    <x v="0"/>
    <n v="30"/>
    <x v="1031"/>
    <d v="2015-12-16T18:20:10"/>
  </r>
  <r>
    <n v="1032"/>
    <s v="Phantom Ship / Coastal (Album Preorder)"/>
    <s v="Ideal for living rooms and open spaces."/>
    <n v="5400"/>
    <n v="5858.84"/>
    <x v="0"/>
    <s v="US"/>
    <s v="USD"/>
    <n v="1466697625"/>
    <n v="1464105625"/>
    <b v="0"/>
    <n v="96"/>
    <b v="1"/>
    <s v="music/electronic music"/>
    <n v="1.0849703703703704"/>
    <n v="61.029583333333335"/>
    <x v="4"/>
    <x v="4"/>
    <s v="electronic music"/>
    <x v="2"/>
    <n v="30"/>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x v="4"/>
    <s v="electronic music"/>
    <x v="2"/>
    <n v="28"/>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x v="4"/>
    <s v="electronic music"/>
    <x v="2"/>
    <n v="32"/>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x v="4"/>
    <s v="electronic music"/>
    <x v="0"/>
    <n v="30"/>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x v="4"/>
    <s v="electronic music"/>
    <x v="5"/>
    <n v="32"/>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x v="4"/>
    <s v="electronic music"/>
    <x v="0"/>
    <n v="22"/>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x v="4"/>
    <s v="electronic music"/>
    <x v="2"/>
    <n v="30"/>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x v="4"/>
    <s v="electronic music"/>
    <x v="2"/>
    <n v="25"/>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x v="5"/>
    <s v="audio"/>
    <x v="2"/>
    <n v="30"/>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x v="5"/>
    <s v="audio"/>
    <x v="3"/>
    <n v="20"/>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x v="5"/>
    <s v="audio"/>
    <x v="3"/>
    <n v="43"/>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x v="5"/>
    <s v="audio"/>
    <x v="0"/>
    <n v="30"/>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x v="5"/>
    <s v="audio"/>
    <x v="0"/>
    <n v="57"/>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x v="5"/>
    <s v="audio"/>
    <x v="3"/>
    <n v="30"/>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x v="5"/>
    <s v="audio"/>
    <x v="0"/>
    <n v="45"/>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x v="5"/>
    <s v="audio"/>
    <x v="3"/>
    <n v="30"/>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x v="5"/>
    <s v="audio"/>
    <x v="2"/>
    <n v="40"/>
    <x v="1048"/>
    <d v="2016-09-25T01:16:29"/>
  </r>
  <r>
    <n v="1049"/>
    <s v="J1 (Canceled)"/>
    <s v="------"/>
    <n v="12000"/>
    <n v="0"/>
    <x v="1"/>
    <s v="US"/>
    <s v="USD"/>
    <n v="1455272445"/>
    <n v="1452680445"/>
    <b v="0"/>
    <n v="0"/>
    <b v="0"/>
    <s v="journalism/audio"/>
    <n v="0"/>
    <e v="#DIV/0!"/>
    <x v="5"/>
    <x v="5"/>
    <s v="audio"/>
    <x v="2"/>
    <n v="30"/>
    <x v="1049"/>
    <d v="2016-02-12T10:20:45"/>
  </r>
  <r>
    <n v="1050"/>
    <s v="The (Secular) Barbershop Podcast (Canceled)"/>
    <s v="Secularism is on the rise and I hear you.Talk to me."/>
    <n v="2500"/>
    <n v="0"/>
    <x v="1"/>
    <s v="US"/>
    <s v="USD"/>
    <n v="1442257677"/>
    <n v="1439665677"/>
    <b v="0"/>
    <n v="0"/>
    <b v="0"/>
    <s v="journalism/audio"/>
    <n v="0"/>
    <e v="#DIV/0!"/>
    <x v="5"/>
    <x v="5"/>
    <s v="audio"/>
    <x v="0"/>
    <n v="30"/>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x v="5"/>
    <s v="audio"/>
    <x v="3"/>
    <n v="28"/>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x v="5"/>
    <s v="audio"/>
    <x v="2"/>
    <n v="44"/>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x v="5"/>
    <s v="audio"/>
    <x v="1"/>
    <n v="25"/>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x v="5"/>
    <s v="audio"/>
    <x v="3"/>
    <n v="30"/>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x v="5"/>
    <s v="audio"/>
    <x v="2"/>
    <n v="30"/>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x v="5"/>
    <s v="audio"/>
    <x v="0"/>
    <n v="60"/>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x v="5"/>
    <s v="audio"/>
    <x v="2"/>
    <n v="30"/>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x v="5"/>
    <s v="audio"/>
    <x v="0"/>
    <n v="41"/>
    <x v="1058"/>
    <d v="2015-03-26T00:00:00"/>
  </r>
  <r>
    <n v="1059"/>
    <s v="Voice Over Artist (Canceled)"/>
    <s v="Turning myself into a vocal artist."/>
    <n v="1100"/>
    <n v="0"/>
    <x v="1"/>
    <s v="US"/>
    <s v="USD"/>
    <n v="1426269456"/>
    <n v="1423681056"/>
    <b v="0"/>
    <n v="0"/>
    <b v="0"/>
    <s v="journalism/audio"/>
    <n v="0"/>
    <e v="#DIV/0!"/>
    <x v="5"/>
    <x v="5"/>
    <s v="audio"/>
    <x v="0"/>
    <n v="30"/>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x v="5"/>
    <s v="audio"/>
    <x v="0"/>
    <n v="30"/>
    <x v="1060"/>
    <d v="2015-04-15T21:54:53"/>
  </r>
  <r>
    <n v="1061"/>
    <s v="Chat Box 23 (Canceled)"/>
    <s v="T.O., Adi &amp; Mercedes discuss their point of views, women's issues &amp; Hollywood Hotties."/>
    <n v="4000"/>
    <n v="0"/>
    <x v="1"/>
    <s v="US"/>
    <s v="USD"/>
    <n v="1462150800"/>
    <n v="1456987108"/>
    <b v="0"/>
    <n v="0"/>
    <b v="0"/>
    <s v="journalism/audio"/>
    <n v="0"/>
    <e v="#DIV/0!"/>
    <x v="5"/>
    <x v="5"/>
    <s v="audio"/>
    <x v="2"/>
    <n v="60"/>
    <x v="1061"/>
    <d v="2016-05-02T01:00:00"/>
  </r>
  <r>
    <n v="1062"/>
    <s v="RETURNING AT A LATER DATE"/>
    <s v="SEE US ON PATREON www.badgirlartwork.com"/>
    <n v="199"/>
    <n v="190"/>
    <x v="1"/>
    <s v="US"/>
    <s v="USD"/>
    <n v="1468351341"/>
    <n v="1467746541"/>
    <b v="0"/>
    <n v="4"/>
    <b v="0"/>
    <s v="journalism/audio"/>
    <n v="0.95477386934673369"/>
    <n v="47.5"/>
    <x v="5"/>
    <x v="5"/>
    <s v="audio"/>
    <x v="2"/>
    <n v="7"/>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x v="5"/>
    <s v="audio"/>
    <x v="2"/>
    <n v="30"/>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x v="6"/>
    <s v="video games"/>
    <x v="4"/>
    <n v="45"/>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x v="6"/>
    <s v="video games"/>
    <x v="3"/>
    <n v="28"/>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x v="6"/>
    <s v="video games"/>
    <x v="4"/>
    <n v="45"/>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x v="6"/>
    <s v="video games"/>
    <x v="4"/>
    <n v="30"/>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x v="6"/>
    <s v="video games"/>
    <x v="2"/>
    <n v="30"/>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x v="6"/>
    <s v="video games"/>
    <x v="4"/>
    <n v="32"/>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x v="6"/>
    <s v="video games"/>
    <x v="5"/>
    <n v="20"/>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x v="6"/>
    <s v="video games"/>
    <x v="0"/>
    <n v="30"/>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x v="6"/>
    <s v="video games"/>
    <x v="3"/>
    <n v="30"/>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x v="6"/>
    <s v="video games"/>
    <x v="6"/>
    <n v="30"/>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x v="6"/>
    <s v="video games"/>
    <x v="4"/>
    <n v="30"/>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x v="6"/>
    <s v="video games"/>
    <x v="5"/>
    <n v="30"/>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x v="6"/>
    <s v="video games"/>
    <x v="3"/>
    <n v="55"/>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x v="6"/>
    <s v="video games"/>
    <x v="0"/>
    <n v="30"/>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x v="6"/>
    <s v="video games"/>
    <x v="6"/>
    <n v="45"/>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x v="6"/>
    <s v="video games"/>
    <x v="2"/>
    <n v="25"/>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x v="6"/>
    <s v="video games"/>
    <x v="3"/>
    <n v="30"/>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x v="6"/>
    <s v="video games"/>
    <x v="3"/>
    <n v="30"/>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x v="6"/>
    <s v="video games"/>
    <x v="5"/>
    <n v="30"/>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x v="6"/>
    <s v="video games"/>
    <x v="3"/>
    <n v="60"/>
    <x v="1083"/>
    <d v="2014-08-02T15:49:43"/>
  </r>
  <r>
    <n v="1084"/>
    <s v="My own channel"/>
    <s v="I want to start my own channel for gaming"/>
    <n v="550"/>
    <n v="0"/>
    <x v="2"/>
    <s v="US"/>
    <s v="USD"/>
    <n v="1407534804"/>
    <n v="1404942804"/>
    <b v="0"/>
    <n v="0"/>
    <b v="0"/>
    <s v="games/video games"/>
    <n v="0"/>
    <e v="#DIV/0!"/>
    <x v="6"/>
    <x v="6"/>
    <s v="video games"/>
    <x v="3"/>
    <n v="30"/>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x v="6"/>
    <s v="video games"/>
    <x v="2"/>
    <n v="30"/>
    <x v="1085"/>
    <d v="2016-03-14T15:06:15"/>
  </r>
  <r>
    <n v="1086"/>
    <s v="Cyber Universe Online"/>
    <s v="Humanity's future in the Galaxy"/>
    <n v="18000"/>
    <n v="15"/>
    <x v="2"/>
    <s v="US"/>
    <s v="USD"/>
    <n v="1408913291"/>
    <n v="1406321291"/>
    <b v="0"/>
    <n v="2"/>
    <b v="0"/>
    <s v="games/video games"/>
    <n v="8.3333333333333339E-4"/>
    <n v="7.5"/>
    <x v="6"/>
    <x v="6"/>
    <s v="video games"/>
    <x v="3"/>
    <n v="30"/>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x v="6"/>
    <s v="video games"/>
    <x v="3"/>
    <n v="30"/>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x v="6"/>
    <s v="video games"/>
    <x v="3"/>
    <n v="30"/>
    <x v="1088"/>
    <d v="2014-04-24T19:11:07"/>
  </r>
  <r>
    <n v="1089"/>
    <s v="Farabel"/>
    <s v="Farabel is a single player turn-based fantasy strategy game for Mac/PC/Linux"/>
    <n v="15000"/>
    <n v="1174"/>
    <x v="2"/>
    <s v="FR"/>
    <s v="EUR"/>
    <n v="1435293175"/>
    <n v="1432701175"/>
    <b v="0"/>
    <n v="49"/>
    <b v="0"/>
    <s v="games/video games"/>
    <n v="7.8266666666666665E-2"/>
    <n v="23.959183673469386"/>
    <x v="6"/>
    <x v="6"/>
    <s v="video games"/>
    <x v="0"/>
    <n v="30"/>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x v="6"/>
    <s v="video games"/>
    <x v="0"/>
    <n v="30"/>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x v="6"/>
    <s v="video games"/>
    <x v="2"/>
    <n v="30"/>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x v="6"/>
    <s v="video games"/>
    <x v="5"/>
    <n v="30"/>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x v="6"/>
    <s v="video games"/>
    <x v="2"/>
    <n v="15"/>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x v="6"/>
    <s v="video games"/>
    <x v="6"/>
    <n v="30"/>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x v="6"/>
    <s v="video games"/>
    <x v="4"/>
    <n v="30"/>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x v="6"/>
    <s v="video games"/>
    <x v="3"/>
    <n v="31"/>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x v="6"/>
    <s v="video games"/>
    <x v="3"/>
    <n v="40"/>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x v="6"/>
    <s v="video games"/>
    <x v="3"/>
    <n v="30"/>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x v="6"/>
    <s v="video games"/>
    <x v="0"/>
    <n v="30"/>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x v="6"/>
    <s v="video games"/>
    <x v="2"/>
    <n v="30"/>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x v="6"/>
    <s v="video games"/>
    <x v="2"/>
    <n v="27"/>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x v="6"/>
    <s v="video games"/>
    <x v="4"/>
    <n v="40"/>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x v="6"/>
    <s v="video games"/>
    <x v="2"/>
    <n v="60"/>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x v="6"/>
    <s v="video games"/>
    <x v="3"/>
    <n v="30"/>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x v="6"/>
    <s v="video games"/>
    <x v="3"/>
    <n v="30"/>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x v="6"/>
    <s v="video games"/>
    <x v="5"/>
    <n v="30"/>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x v="6"/>
    <s v="video games"/>
    <x v="3"/>
    <n v="30"/>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x v="6"/>
    <s v="video games"/>
    <x v="5"/>
    <n v="60"/>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x v="6"/>
    <s v="video games"/>
    <x v="2"/>
    <n v="30"/>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x v="6"/>
    <s v="video games"/>
    <x v="5"/>
    <n v="30"/>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x v="6"/>
    <s v="video games"/>
    <x v="0"/>
    <n v="30"/>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x v="6"/>
    <s v="video games"/>
    <x v="3"/>
    <n v="60"/>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x v="6"/>
    <s v="video games"/>
    <x v="3"/>
    <n v="30"/>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x v="6"/>
    <s v="video games"/>
    <x v="4"/>
    <n v="30"/>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x v="6"/>
    <s v="video games"/>
    <x v="2"/>
    <n v="30"/>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x v="6"/>
    <s v="video games"/>
    <x v="5"/>
    <n v="60"/>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x v="6"/>
    <s v="video games"/>
    <x v="0"/>
    <n v="30"/>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x v="6"/>
    <s v="video games"/>
    <x v="3"/>
    <n v="30"/>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x v="6"/>
    <s v="video games"/>
    <x v="3"/>
    <n v="13"/>
    <x v="1119"/>
    <d v="2014-04-06T19:01:04"/>
  </r>
  <r>
    <n v="1120"/>
    <s v="PlanEt Ninjahwah"/>
    <s v="Planet Ninjahwah is a highly anticipated futuristic action adventure game that will blow your mind!!"/>
    <n v="25000"/>
    <n v="0"/>
    <x v="2"/>
    <s v="US"/>
    <s v="USD"/>
    <n v="1319835400"/>
    <n v="1315947400"/>
    <b v="0"/>
    <n v="0"/>
    <b v="0"/>
    <s v="games/video games"/>
    <n v="0"/>
    <e v="#DIV/0!"/>
    <x v="6"/>
    <x v="6"/>
    <s v="video games"/>
    <x v="6"/>
    <n v="45"/>
    <x v="1120"/>
    <d v="2011-10-28T20:56:40"/>
  </r>
  <r>
    <n v="1121"/>
    <s v="Pwincess"/>
    <s v="An action packed, side scrolling, platform jumping, laser shooting ADVENTURE that will be fun for everyone."/>
    <n v="250000"/>
    <n v="29"/>
    <x v="2"/>
    <s v="US"/>
    <s v="USD"/>
    <n v="1457904316"/>
    <n v="1455315916"/>
    <b v="0"/>
    <n v="5"/>
    <b v="0"/>
    <s v="games/video games"/>
    <n v="1.16E-4"/>
    <n v="5.8"/>
    <x v="6"/>
    <x v="6"/>
    <s v="video games"/>
    <x v="2"/>
    <n v="30"/>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x v="6"/>
    <s v="video games"/>
    <x v="4"/>
    <n v="14"/>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x v="6"/>
    <s v="video games"/>
    <x v="3"/>
    <n v="30"/>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x v="6"/>
    <s v="mobile games"/>
    <x v="0"/>
    <n v="30"/>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x v="6"/>
    <s v="mobile games"/>
    <x v="0"/>
    <n v="60"/>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x v="6"/>
    <s v="mobile games"/>
    <x v="2"/>
    <n v="30"/>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x v="6"/>
    <s v="mobile games"/>
    <x v="3"/>
    <n v="31"/>
    <x v="1127"/>
    <d v="2014-11-14T21:30:00"/>
  </r>
  <r>
    <n v="1128"/>
    <s v="Flying Turds"/>
    <s v="#havingfunFTW"/>
    <n v="1000"/>
    <n v="1"/>
    <x v="2"/>
    <s v="GB"/>
    <s v="GBP"/>
    <n v="1407425717"/>
    <n v="1404833717"/>
    <b v="0"/>
    <n v="1"/>
    <b v="0"/>
    <s v="games/mobile games"/>
    <n v="1E-3"/>
    <n v="1"/>
    <x v="6"/>
    <x v="6"/>
    <s v="mobile games"/>
    <x v="3"/>
    <n v="30"/>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x v="6"/>
    <s v="mobile games"/>
    <x v="2"/>
    <n v="30"/>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x v="6"/>
    <s v="mobile games"/>
    <x v="3"/>
    <n v="60"/>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x v="6"/>
    <s v="mobile games"/>
    <x v="0"/>
    <n v="30"/>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x v="6"/>
    <s v="mobile games"/>
    <x v="2"/>
    <n v="30"/>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x v="6"/>
    <s v="mobile games"/>
    <x v="3"/>
    <n v="30"/>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x v="6"/>
    <s v="mobile games"/>
    <x v="3"/>
    <n v="14"/>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x v="6"/>
    <s v="mobile games"/>
    <x v="2"/>
    <n v="30"/>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x v="6"/>
    <s v="mobile games"/>
    <x v="0"/>
    <n v="30"/>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x v="6"/>
    <s v="mobile games"/>
    <x v="2"/>
    <n v="30"/>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x v="6"/>
    <s v="mobile games"/>
    <x v="1"/>
    <n v="20"/>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x v="6"/>
    <s v="mobile games"/>
    <x v="3"/>
    <n v="30"/>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x v="6"/>
    <s v="mobile games"/>
    <x v="0"/>
    <n v="30"/>
    <x v="1140"/>
    <d v="2015-08-06T11:05:21"/>
  </r>
  <r>
    <n v="1141"/>
    <s v="Arena Z - Zombie Survival"/>
    <s v="I think this will be a great game!"/>
    <n v="500"/>
    <n v="0"/>
    <x v="2"/>
    <s v="DE"/>
    <s v="EUR"/>
    <n v="1436460450"/>
    <n v="1433868450"/>
    <b v="0"/>
    <n v="0"/>
    <b v="0"/>
    <s v="games/mobile games"/>
    <n v="0"/>
    <e v="#DIV/0!"/>
    <x v="6"/>
    <x v="6"/>
    <s v="mobile games"/>
    <x v="0"/>
    <n v="30"/>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x v="6"/>
    <s v="mobile games"/>
    <x v="0"/>
    <n v="30"/>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x v="6"/>
    <s v="mobile games"/>
    <x v="0"/>
    <n v="30"/>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x v="7"/>
    <s v="food trucks"/>
    <x v="0"/>
    <n v="30"/>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x v="7"/>
    <s v="food trucks"/>
    <x v="3"/>
    <n v="60"/>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x v="7"/>
    <s v="food trucks"/>
    <x v="3"/>
    <n v="38"/>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x v="7"/>
    <s v="food trucks"/>
    <x v="3"/>
    <n v="60"/>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x v="7"/>
    <s v="food trucks"/>
    <x v="2"/>
    <n v="30"/>
    <x v="1148"/>
    <d v="2016-12-01T05:06:21"/>
  </r>
  <r>
    <n v="1149"/>
    <s v="The Floridian Food Truck"/>
    <s v="Bringing culturally diverse Floridian cuisine to the people!"/>
    <n v="50000"/>
    <n v="75"/>
    <x v="2"/>
    <s v="US"/>
    <s v="USD"/>
    <n v="1466096566"/>
    <n v="1463504566"/>
    <b v="0"/>
    <n v="2"/>
    <b v="0"/>
    <s v="food/food trucks"/>
    <n v="1.5E-3"/>
    <n v="37.5"/>
    <x v="7"/>
    <x v="7"/>
    <s v="food trucks"/>
    <x v="2"/>
    <n v="30"/>
    <x v="1149"/>
    <d v="2016-06-16T17:02:46"/>
  </r>
  <r>
    <n v="1150"/>
    <s v="Chef Po's Food Truck"/>
    <s v="Bringing delicious authentic and fusion Taiwanese Food to the West Coast."/>
    <n v="2500"/>
    <n v="252"/>
    <x v="2"/>
    <s v="US"/>
    <s v="USD"/>
    <n v="1452293675"/>
    <n v="1447109675"/>
    <b v="0"/>
    <n v="6"/>
    <b v="0"/>
    <s v="food/food trucks"/>
    <n v="0.1008"/>
    <n v="42"/>
    <x v="7"/>
    <x v="7"/>
    <s v="food trucks"/>
    <x v="0"/>
    <n v="60"/>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x v="7"/>
    <s v="food trucks"/>
    <x v="0"/>
    <n v="30"/>
    <x v="1151"/>
    <d v="2015-09-07T02:27:43"/>
  </r>
  <r>
    <n v="1152"/>
    <s v="Peruvian King Food Truck"/>
    <s v="Peruvian food truck with an LA twist."/>
    <n v="16000"/>
    <n v="911"/>
    <x v="2"/>
    <s v="US"/>
    <s v="USD"/>
    <n v="1431709312"/>
    <n v="1429117312"/>
    <b v="0"/>
    <n v="15"/>
    <b v="0"/>
    <s v="food/food trucks"/>
    <n v="5.6937500000000002E-2"/>
    <n v="60.733333333333334"/>
    <x v="7"/>
    <x v="7"/>
    <s v="food trucks"/>
    <x v="0"/>
    <n v="30"/>
    <x v="1152"/>
    <d v="2015-05-15T17:01:52"/>
  </r>
  <r>
    <n v="1153"/>
    <s v="The Cold Spot Mobile Trailer"/>
    <s v="A mobile concession trailer for snow cones, ice cream, smoothies and more"/>
    <n v="8000"/>
    <n v="50"/>
    <x v="2"/>
    <s v="US"/>
    <s v="USD"/>
    <n v="1434647305"/>
    <n v="1432055305"/>
    <b v="0"/>
    <n v="1"/>
    <b v="0"/>
    <s v="food/food trucks"/>
    <n v="6.2500000000000003E-3"/>
    <n v="50"/>
    <x v="7"/>
    <x v="7"/>
    <s v="food trucks"/>
    <x v="0"/>
    <n v="30"/>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x v="7"/>
    <s v="food trucks"/>
    <x v="0"/>
    <n v="30"/>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x v="7"/>
    <s v="food trucks"/>
    <x v="3"/>
    <n v="30"/>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x v="7"/>
    <s v="food trucks"/>
    <x v="0"/>
    <n v="30"/>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x v="7"/>
    <s v="food trucks"/>
    <x v="3"/>
    <n v="60"/>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x v="7"/>
    <s v="food trucks"/>
    <x v="3"/>
    <n v="30"/>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x v="7"/>
    <s v="food trucks"/>
    <x v="0"/>
    <n v="31"/>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x v="7"/>
    <s v="food trucks"/>
    <x v="0"/>
    <n v="30"/>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x v="7"/>
    <s v="food trucks"/>
    <x v="0"/>
    <n v="21"/>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x v="7"/>
    <s v="food trucks"/>
    <x v="3"/>
    <n v="31"/>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x v="7"/>
    <s v="food trucks"/>
    <x v="3"/>
    <n v="30"/>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x v="7"/>
    <s v="food trucks"/>
    <x v="2"/>
    <n v="30"/>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x v="7"/>
    <s v="food trucks"/>
    <x v="3"/>
    <n v="34"/>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x v="7"/>
    <s v="food trucks"/>
    <x v="0"/>
    <n v="31"/>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x v="7"/>
    <s v="food trucks"/>
    <x v="3"/>
    <n v="31"/>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x v="7"/>
    <s v="food trucks"/>
    <x v="2"/>
    <n v="30"/>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x v="7"/>
    <s v="food trucks"/>
    <x v="0"/>
    <n v="30"/>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x v="7"/>
    <s v="food trucks"/>
    <x v="0"/>
    <n v="30"/>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x v="7"/>
    <s v="food trucks"/>
    <x v="3"/>
    <n v="18"/>
    <x v="1171"/>
    <d v="2014-11-13T20:18:47"/>
  </r>
  <r>
    <n v="1172"/>
    <s v="let your dayz take you to the dogs."/>
    <s v="Bringing YOUR favorite dog recipes to the streets."/>
    <n v="9000"/>
    <n v="0"/>
    <x v="2"/>
    <s v="US"/>
    <s v="USD"/>
    <n v="1408551752"/>
    <n v="1405959752"/>
    <b v="0"/>
    <n v="0"/>
    <b v="0"/>
    <s v="food/food trucks"/>
    <n v="0"/>
    <e v="#DIV/0!"/>
    <x v="7"/>
    <x v="7"/>
    <s v="food trucks"/>
    <x v="3"/>
    <n v="30"/>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x v="7"/>
    <s v="food trucks"/>
    <x v="0"/>
    <n v="35"/>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x v="7"/>
    <s v="food trucks"/>
    <x v="2"/>
    <n v="30"/>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x v="7"/>
    <s v="food trucks"/>
    <x v="0"/>
    <n v="30"/>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x v="7"/>
    <s v="food trucks"/>
    <x v="1"/>
    <n v="55"/>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x v="7"/>
    <s v="food trucks"/>
    <x v="3"/>
    <n v="30"/>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x v="7"/>
    <s v="food trucks"/>
    <x v="3"/>
    <n v="30"/>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x v="7"/>
    <s v="food trucks"/>
    <x v="0"/>
    <n v="30"/>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x v="7"/>
    <s v="food trucks"/>
    <x v="3"/>
    <n v="37"/>
    <x v="1180"/>
    <d v="2014-06-28T19:21:54"/>
  </r>
  <r>
    <n v="1181"/>
    <s v="Gringo Loco Tacos Food Truck"/>
    <s v="Bringing the best tacos to the streets of Chicago!"/>
    <n v="50000"/>
    <n v="4"/>
    <x v="2"/>
    <s v="US"/>
    <s v="USD"/>
    <n v="1425197321"/>
    <n v="1422605321"/>
    <b v="0"/>
    <n v="3"/>
    <b v="0"/>
    <s v="food/food trucks"/>
    <n v="8.0000000000000007E-5"/>
    <n v="1.3333333333333333"/>
    <x v="7"/>
    <x v="7"/>
    <s v="food trucks"/>
    <x v="0"/>
    <n v="30"/>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x v="7"/>
    <s v="food trucks"/>
    <x v="2"/>
    <n v="19"/>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x v="7"/>
    <s v="food trucks"/>
    <x v="2"/>
    <n v="19"/>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x v="8"/>
    <s v="photobooks"/>
    <x v="1"/>
    <n v="31"/>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x v="8"/>
    <s v="photobooks"/>
    <x v="0"/>
    <n v="32"/>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x v="8"/>
    <s v="photobooks"/>
    <x v="0"/>
    <n v="33"/>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x v="8"/>
    <s v="photobooks"/>
    <x v="0"/>
    <n v="32"/>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x v="8"/>
    <s v="photobooks"/>
    <x v="2"/>
    <n v="21"/>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x v="8"/>
    <s v="photobooks"/>
    <x v="2"/>
    <n v="21"/>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x v="8"/>
    <s v="photobooks"/>
    <x v="3"/>
    <n v="30"/>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x v="8"/>
    <s v="photobooks"/>
    <x v="2"/>
    <n v="30"/>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x v="8"/>
    <s v="photobooks"/>
    <x v="1"/>
    <n v="30"/>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x v="8"/>
    <s v="photobooks"/>
    <x v="2"/>
    <n v="60"/>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x v="8"/>
    <s v="photobooks"/>
    <x v="0"/>
    <n v="30"/>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x v="8"/>
    <s v="photobooks"/>
    <x v="0"/>
    <n v="60"/>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x v="8"/>
    <s v="photobooks"/>
    <x v="0"/>
    <n v="30"/>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x v="8"/>
    <s v="photobooks"/>
    <x v="2"/>
    <n v="31"/>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x v="8"/>
    <s v="photobooks"/>
    <x v="0"/>
    <n v="36"/>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x v="8"/>
    <s v="photobooks"/>
    <x v="0"/>
    <n v="32"/>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x v="8"/>
    <s v="photobooks"/>
    <x v="0"/>
    <n v="21"/>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x v="8"/>
    <s v="photobooks"/>
    <x v="2"/>
    <n v="30"/>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x v="8"/>
    <s v="photobooks"/>
    <x v="0"/>
    <n v="30"/>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x v="8"/>
    <s v="photobooks"/>
    <x v="0"/>
    <n v="30"/>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x v="8"/>
    <s v="photobooks"/>
    <x v="0"/>
    <n v="44"/>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x v="8"/>
    <s v="photobooks"/>
    <x v="0"/>
    <n v="30"/>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x v="8"/>
    <s v="photobooks"/>
    <x v="1"/>
    <n v="33"/>
    <x v="1206"/>
    <d v="2017-03-11T13:29:00"/>
  </r>
  <r>
    <n v="1207"/>
    <s v="ITALIANA"/>
    <s v="A humanistic photo book about ancestral &amp; post-modern Italy."/>
    <n v="16700"/>
    <n v="17396"/>
    <x v="0"/>
    <s v="IT"/>
    <s v="EUR"/>
    <n v="1459418400"/>
    <n v="1456827573"/>
    <b v="0"/>
    <n v="141"/>
    <b v="1"/>
    <s v="photography/photobooks"/>
    <n v="1.0416766467065868"/>
    <n v="123.37588652482269"/>
    <x v="8"/>
    <x v="8"/>
    <s v="photobooks"/>
    <x v="2"/>
    <n v="30"/>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x v="8"/>
    <s v="photobooks"/>
    <x v="2"/>
    <n v="30"/>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x v="8"/>
    <s v="photobooks"/>
    <x v="1"/>
    <n v="30"/>
    <x v="1209"/>
    <d v="2017-02-25T20:18:25"/>
  </r>
  <r>
    <n v="1210"/>
    <s v="Det Andra GÃ¶teborg"/>
    <s v="En fotobok om livet i det enda andra GÃ¶teborg i vÃ¤rlden"/>
    <n v="20000"/>
    <n v="50863"/>
    <x v="0"/>
    <s v="SE"/>
    <s v="SEK"/>
    <n v="1433106000"/>
    <n v="1431124572"/>
    <b v="0"/>
    <n v="103"/>
    <b v="1"/>
    <s v="photography/photobooks"/>
    <n v="2.5431499999999998"/>
    <n v="493.81553398058253"/>
    <x v="8"/>
    <x v="8"/>
    <s v="photobooks"/>
    <x v="0"/>
    <n v="23"/>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x v="8"/>
    <s v="photobooks"/>
    <x v="2"/>
    <n v="15"/>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x v="8"/>
    <s v="photobooks"/>
    <x v="0"/>
    <n v="16"/>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x v="8"/>
    <s v="photobooks"/>
    <x v="2"/>
    <n v="35"/>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x v="8"/>
    <s v="photobooks"/>
    <x v="0"/>
    <n v="60"/>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x v="8"/>
    <s v="photobooks"/>
    <x v="3"/>
    <n v="30"/>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x v="8"/>
    <s v="photobooks"/>
    <x v="0"/>
    <n v="32"/>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x v="8"/>
    <s v="photobooks"/>
    <x v="2"/>
    <n v="30"/>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x v="8"/>
    <s v="photobooks"/>
    <x v="0"/>
    <n v="30"/>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x v="8"/>
    <s v="photobooks"/>
    <x v="2"/>
    <n v="30"/>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x v="8"/>
    <s v="photobooks"/>
    <x v="0"/>
    <n v="30"/>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x v="8"/>
    <s v="photobooks"/>
    <x v="2"/>
    <n v="28"/>
    <x v="1221"/>
    <d v="2016-12-04T00:00:00"/>
  </r>
  <r>
    <n v="1222"/>
    <s v="Project Pilgrim"/>
    <s v="Project Pilgrim is my effort to work towards normalizing mental health."/>
    <n v="4000"/>
    <n v="11215"/>
    <x v="0"/>
    <s v="CA"/>
    <s v="CAD"/>
    <n v="1459483200"/>
    <n v="1456852647"/>
    <b v="0"/>
    <n v="138"/>
    <b v="1"/>
    <s v="photography/photobooks"/>
    <n v="2.80375"/>
    <n v="81.268115942028984"/>
    <x v="8"/>
    <x v="8"/>
    <s v="photobooks"/>
    <x v="2"/>
    <n v="30"/>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x v="8"/>
    <s v="photobooks"/>
    <x v="2"/>
    <n v="30"/>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x v="4"/>
    <s v="world music"/>
    <x v="3"/>
    <n v="60"/>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x v="4"/>
    <s v="world music"/>
    <x v="4"/>
    <n v="60"/>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x v="4"/>
    <s v="world music"/>
    <x v="3"/>
    <n v="34"/>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x v="4"/>
    <s v="world music"/>
    <x v="3"/>
    <n v="30"/>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x v="4"/>
    <s v="world music"/>
    <x v="6"/>
    <n v="60"/>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x v="4"/>
    <s v="world music"/>
    <x v="5"/>
    <n v="30"/>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x v="4"/>
    <s v="world music"/>
    <x v="6"/>
    <n v="30"/>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x v="4"/>
    <s v="world music"/>
    <x v="0"/>
    <n v="50"/>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x v="4"/>
    <s v="world music"/>
    <x v="4"/>
    <n v="47"/>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x v="4"/>
    <s v="world music"/>
    <x v="5"/>
    <n v="21"/>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x v="4"/>
    <s v="world music"/>
    <x v="0"/>
    <n v="30"/>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x v="4"/>
    <s v="world music"/>
    <x v="4"/>
    <n v="40"/>
    <x v="1235"/>
    <d v="2013-12-15T03:14:59"/>
  </r>
  <r>
    <n v="1236"/>
    <s v="&quot;Volando&quot; CD Release (Canceled)"/>
    <s v="Raising money to give the musicians their due."/>
    <n v="2500"/>
    <n v="0"/>
    <x v="1"/>
    <s v="US"/>
    <s v="USD"/>
    <n v="1343491200"/>
    <n v="1342801164"/>
    <b v="0"/>
    <n v="0"/>
    <b v="0"/>
    <s v="music/world music"/>
    <n v="0"/>
    <e v="#DIV/0!"/>
    <x v="4"/>
    <x v="4"/>
    <s v="world music"/>
    <x v="5"/>
    <n v="8"/>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x v="4"/>
    <s v="world music"/>
    <x v="5"/>
    <n v="20"/>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x v="4"/>
    <s v="world music"/>
    <x v="6"/>
    <n v="30"/>
    <x v="1238"/>
    <d v="2011-08-06T14:38:56"/>
  </r>
  <r>
    <n v="1239"/>
    <s v="Help Calmenco! finance new CD and Tour (Canceled)"/>
    <s v="Please consider helping us with our new CD and Riverdance Tour"/>
    <n v="2500"/>
    <n v="0"/>
    <x v="1"/>
    <s v="US"/>
    <s v="USD"/>
    <n v="1325804767"/>
    <n v="1323212767"/>
    <b v="0"/>
    <n v="0"/>
    <b v="0"/>
    <s v="music/world music"/>
    <n v="0"/>
    <e v="#DIV/0!"/>
    <x v="4"/>
    <x v="4"/>
    <s v="world music"/>
    <x v="6"/>
    <n v="30"/>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x v="4"/>
    <s v="world music"/>
    <x v="4"/>
    <n v="59"/>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x v="4"/>
    <s v="world music"/>
    <x v="3"/>
    <n v="22"/>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x v="4"/>
    <s v="world music"/>
    <x v="6"/>
    <n v="15"/>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x v="4"/>
    <s v="world music"/>
    <x v="6"/>
    <n v="61"/>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x v="4"/>
    <s v="rock"/>
    <x v="4"/>
    <n v="31"/>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x v="4"/>
    <s v="rock"/>
    <x v="3"/>
    <n v="30"/>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x v="4"/>
    <s v="rock"/>
    <x v="6"/>
    <n v="45"/>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x v="4"/>
    <s v="rock"/>
    <x v="4"/>
    <n v="30"/>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x v="4"/>
    <s v="rock"/>
    <x v="3"/>
    <n v="36"/>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x v="4"/>
    <s v="rock"/>
    <x v="5"/>
    <n v="30"/>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x v="4"/>
    <s v="rock"/>
    <x v="3"/>
    <n v="45"/>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x v="4"/>
    <s v="rock"/>
    <x v="6"/>
    <n v="60"/>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x v="4"/>
    <s v="rock"/>
    <x v="4"/>
    <n v="28"/>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x v="4"/>
    <s v="rock"/>
    <x v="3"/>
    <n v="30"/>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x v="4"/>
    <s v="rock"/>
    <x v="7"/>
    <n v="57"/>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x v="4"/>
    <s v="rock"/>
    <x v="4"/>
    <n v="30"/>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x v="4"/>
    <s v="rock"/>
    <x v="5"/>
    <n v="30"/>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x v="4"/>
    <s v="rock"/>
    <x v="6"/>
    <n v="49"/>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x v="4"/>
    <s v="rock"/>
    <x v="4"/>
    <n v="30"/>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x v="4"/>
    <s v="rock"/>
    <x v="3"/>
    <n v="32"/>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x v="4"/>
    <s v="rock"/>
    <x v="3"/>
    <n v="30"/>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x v="4"/>
    <s v="rock"/>
    <x v="4"/>
    <n v="30"/>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x v="4"/>
    <s v="rock"/>
    <x v="3"/>
    <n v="30"/>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x v="4"/>
    <s v="rock"/>
    <x v="3"/>
    <n v="35"/>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x v="4"/>
    <s v="rock"/>
    <x v="4"/>
    <n v="29"/>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x v="4"/>
    <s v="rock"/>
    <x v="7"/>
    <n v="47"/>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x v="4"/>
    <s v="rock"/>
    <x v="4"/>
    <n v="30"/>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x v="4"/>
    <s v="rock"/>
    <x v="4"/>
    <n v="30"/>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x v="4"/>
    <s v="rock"/>
    <x v="4"/>
    <n v="30"/>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x v="4"/>
    <s v="rock"/>
    <x v="2"/>
    <n v="30"/>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x v="4"/>
    <s v="rock"/>
    <x v="5"/>
    <n v="60"/>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x v="4"/>
    <s v="rock"/>
    <x v="4"/>
    <n v="30"/>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x v="4"/>
    <s v="rock"/>
    <x v="7"/>
    <n v="69"/>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x v="4"/>
    <s v="rock"/>
    <x v="3"/>
    <n v="30"/>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x v="4"/>
    <s v="rock"/>
    <x v="5"/>
    <n v="35"/>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x v="4"/>
    <s v="rock"/>
    <x v="4"/>
    <n v="35"/>
    <x v="1275"/>
    <d v="2013-08-07T20:49:47"/>
  </r>
  <r>
    <n v="1276"/>
    <s v="MR. DREAM GOES TO JAIL"/>
    <s v="Sponsor this Brooklyn punk band's debut seven-inch, MR. DREAM GOES TO JAIL."/>
    <n v="3000"/>
    <n v="3132.63"/>
    <x v="0"/>
    <s v="US"/>
    <s v="USD"/>
    <n v="1251777600"/>
    <n v="1247504047"/>
    <b v="1"/>
    <n v="68"/>
    <b v="1"/>
    <s v="music/rock"/>
    <n v="1.0442100000000001"/>
    <n v="46.06808823529412"/>
    <x v="4"/>
    <x v="4"/>
    <s v="rock"/>
    <x v="8"/>
    <n v="49"/>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x v="4"/>
    <s v="rock"/>
    <x v="5"/>
    <n v="35"/>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x v="4"/>
    <s v="rock"/>
    <x v="3"/>
    <n v="29"/>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x v="4"/>
    <s v="rock"/>
    <x v="3"/>
    <n v="40"/>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x v="4"/>
    <s v="rock"/>
    <x v="7"/>
    <n v="90"/>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x v="4"/>
    <s v="rock"/>
    <x v="4"/>
    <n v="20"/>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x v="4"/>
    <s v="rock"/>
    <x v="4"/>
    <n v="31"/>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x v="4"/>
    <s v="rock"/>
    <x v="4"/>
    <n v="23"/>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x v="1"/>
    <s v="plays"/>
    <x v="2"/>
    <n v="23"/>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x v="1"/>
    <s v="plays"/>
    <x v="0"/>
    <n v="15"/>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x v="1"/>
    <s v="plays"/>
    <x v="0"/>
    <n v="13"/>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x v="1"/>
    <s v="plays"/>
    <x v="0"/>
    <n v="60"/>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x v="1"/>
    <s v="plays"/>
    <x v="2"/>
    <n v="31"/>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x v="1"/>
    <s v="plays"/>
    <x v="2"/>
    <n v="30"/>
    <x v="1289"/>
    <d v="2017-01-04T03:14:05"/>
  </r>
  <r>
    <n v="1290"/>
    <s v="I Died... I Came Back, ... Whatever"/>
    <s v="Sometimes your Heart has to STOP for your Life to START."/>
    <n v="3500"/>
    <n v="3800"/>
    <x v="0"/>
    <s v="US"/>
    <s v="USD"/>
    <n v="1429772340"/>
    <n v="1427121931"/>
    <b v="0"/>
    <n v="86"/>
    <b v="1"/>
    <s v="theater/plays"/>
    <n v="1.0857142857142856"/>
    <n v="44.186046511627907"/>
    <x v="1"/>
    <x v="1"/>
    <s v="plays"/>
    <x v="0"/>
    <n v="31"/>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x v="1"/>
    <s v="plays"/>
    <x v="0"/>
    <n v="37"/>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x v="1"/>
    <s v="plays"/>
    <x v="0"/>
    <n v="27"/>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x v="1"/>
    <s v="plays"/>
    <x v="0"/>
    <n v="30"/>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x v="1"/>
    <s v="plays"/>
    <x v="0"/>
    <n v="18"/>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x v="1"/>
    <s v="plays"/>
    <x v="0"/>
    <n v="30"/>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x v="1"/>
    <s v="plays"/>
    <x v="2"/>
    <n v="20"/>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x v="1"/>
    <s v="plays"/>
    <x v="2"/>
    <n v="30"/>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x v="1"/>
    <s v="plays"/>
    <x v="2"/>
    <n v="30"/>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x v="1"/>
    <s v="plays"/>
    <x v="0"/>
    <n v="30"/>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x v="1"/>
    <s v="plays"/>
    <x v="2"/>
    <n v="39"/>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x v="1"/>
    <s v="plays"/>
    <x v="0"/>
    <n v="10"/>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x v="1"/>
    <s v="plays"/>
    <x v="2"/>
    <n v="30"/>
    <x v="1302"/>
    <d v="2016-12-01T02:23:31"/>
  </r>
  <r>
    <n v="1303"/>
    <s v="Forward Arena Theatre Company: Summer Season"/>
    <s v="Groundbreaking queer theatre."/>
    <n v="3500"/>
    <n v="4559.13"/>
    <x v="0"/>
    <s v="GB"/>
    <s v="GBP"/>
    <n v="1469962800"/>
    <n v="1468578920"/>
    <b v="0"/>
    <n v="108"/>
    <b v="1"/>
    <s v="theater/plays"/>
    <n v="1.3026085714285716"/>
    <n v="42.214166666666671"/>
    <x v="1"/>
    <x v="1"/>
    <s v="plays"/>
    <x v="2"/>
    <n v="16"/>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x v="2"/>
    <s v="wearables"/>
    <x v="1"/>
    <n v="60"/>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x v="2"/>
    <s v="wearables"/>
    <x v="2"/>
    <n v="29"/>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x v="2"/>
    <s v="wearables"/>
    <x v="3"/>
    <n v="30"/>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x v="2"/>
    <s v="wearables"/>
    <x v="2"/>
    <n v="30"/>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x v="2"/>
    <s v="wearables"/>
    <x v="2"/>
    <n v="40"/>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x v="2"/>
    <s v="wearables"/>
    <x v="0"/>
    <n v="35"/>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x v="2"/>
    <s v="wearables"/>
    <x v="2"/>
    <n v="45"/>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x v="2"/>
    <s v="wearables"/>
    <x v="2"/>
    <n v="35"/>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x v="2"/>
    <s v="wearables"/>
    <x v="0"/>
    <n v="30"/>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x v="2"/>
    <s v="wearables"/>
    <x v="2"/>
    <n v="30"/>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x v="2"/>
    <s v="wearables"/>
    <x v="2"/>
    <n v="60"/>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x v="2"/>
    <s v="wearables"/>
    <x v="0"/>
    <n v="36"/>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x v="2"/>
    <s v="wearables"/>
    <x v="2"/>
    <n v="35"/>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x v="2"/>
    <s v="wearables"/>
    <x v="2"/>
    <n v="52"/>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x v="2"/>
    <s v="wearables"/>
    <x v="3"/>
    <n v="30"/>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x v="2"/>
    <s v="wearables"/>
    <x v="3"/>
    <n v="15"/>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x v="2"/>
    <s v="wearables"/>
    <x v="2"/>
    <n v="29"/>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x v="2"/>
    <s v="wearables"/>
    <x v="2"/>
    <n v="30"/>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x v="2"/>
    <s v="wearables"/>
    <x v="0"/>
    <n v="30"/>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x v="2"/>
    <s v="wearables"/>
    <x v="2"/>
    <n v="35"/>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x v="2"/>
    <s v="wearables"/>
    <x v="2"/>
    <n v="30"/>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x v="2"/>
    <s v="wearables"/>
    <x v="2"/>
    <n v="30"/>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x v="2"/>
    <s v="wearables"/>
    <x v="3"/>
    <n v="45"/>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x v="2"/>
    <s v="wearables"/>
    <x v="0"/>
    <n v="30"/>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x v="2"/>
    <s v="wearables"/>
    <x v="2"/>
    <n v="45"/>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x v="2"/>
    <s v="wearables"/>
    <x v="3"/>
    <n v="40"/>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x v="2"/>
    <s v="wearables"/>
    <x v="2"/>
    <n v="31"/>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x v="2"/>
    <s v="wearables"/>
    <x v="2"/>
    <n v="30"/>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x v="2"/>
    <s v="wearables"/>
    <x v="2"/>
    <n v="30"/>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x v="2"/>
    <s v="wearables"/>
    <x v="3"/>
    <n v="30"/>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x v="2"/>
    <s v="wearables"/>
    <x v="2"/>
    <n v="30"/>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x v="2"/>
    <s v="wearables"/>
    <x v="0"/>
    <n v="30"/>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x v="2"/>
    <s v="wearables"/>
    <x v="3"/>
    <n v="35"/>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x v="2"/>
    <s v="wearables"/>
    <x v="1"/>
    <n v="30"/>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x v="2"/>
    <s v="wearables"/>
    <x v="0"/>
    <n v="30"/>
    <x v="1338"/>
    <d v="2015-08-02T19:17:13"/>
  </r>
  <r>
    <n v="1339"/>
    <s v="Linkoo (Canceled)"/>
    <s v="World's Smallest customizable Phone &amp; GPS Watch for kids !"/>
    <n v="50000"/>
    <n v="3317"/>
    <x v="1"/>
    <s v="US"/>
    <s v="USD"/>
    <n v="1418056315"/>
    <n v="1414164715"/>
    <b v="0"/>
    <n v="37"/>
    <b v="0"/>
    <s v="technology/wearables"/>
    <n v="6.6339999999999996E-2"/>
    <n v="89.648648648648646"/>
    <x v="2"/>
    <x v="2"/>
    <s v="wearables"/>
    <x v="3"/>
    <n v="45"/>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x v="2"/>
    <s v="wearables"/>
    <x v="3"/>
    <n v="30"/>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x v="2"/>
    <s v="wearables"/>
    <x v="2"/>
    <n v="32"/>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x v="2"/>
    <s v="wearables"/>
    <x v="0"/>
    <n v="30"/>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x v="2"/>
    <s v="wearables"/>
    <x v="2"/>
    <n v="59"/>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x v="3"/>
    <s v="nonfiction"/>
    <x v="2"/>
    <n v="29"/>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x v="3"/>
    <s v="nonfiction"/>
    <x v="3"/>
    <n v="35"/>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x v="3"/>
    <s v="nonfiction"/>
    <x v="4"/>
    <n v="30"/>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x v="3"/>
    <s v="nonfiction"/>
    <x v="0"/>
    <n v="30"/>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x v="3"/>
    <s v="nonfiction"/>
    <x v="3"/>
    <n v="28"/>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x v="3"/>
    <s v="nonfiction"/>
    <x v="0"/>
    <n v="37"/>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x v="3"/>
    <s v="nonfiction"/>
    <x v="0"/>
    <n v="30"/>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x v="3"/>
    <s v="nonfiction"/>
    <x v="2"/>
    <n v="30"/>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x v="3"/>
    <s v="nonfiction"/>
    <x v="0"/>
    <n v="52"/>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x v="3"/>
    <s v="nonfiction"/>
    <x v="4"/>
    <n v="35"/>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x v="3"/>
    <s v="nonfiction"/>
    <x v="2"/>
    <n v="30"/>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x v="3"/>
    <s v="nonfiction"/>
    <x v="5"/>
    <n v="30"/>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x v="3"/>
    <s v="nonfiction"/>
    <x v="4"/>
    <n v="30"/>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x v="3"/>
    <s v="nonfiction"/>
    <x v="4"/>
    <n v="29"/>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x v="3"/>
    <s v="nonfiction"/>
    <x v="6"/>
    <n v="30"/>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x v="3"/>
    <s v="nonfiction"/>
    <x v="6"/>
    <n v="62"/>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x v="3"/>
    <s v="nonfiction"/>
    <x v="5"/>
    <n v="28"/>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x v="3"/>
    <s v="nonfiction"/>
    <x v="3"/>
    <n v="30"/>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x v="3"/>
    <s v="nonfiction"/>
    <x v="4"/>
    <n v="60"/>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x v="3"/>
    <s v="nonfiction"/>
    <x v="2"/>
    <n v="18"/>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x v="4"/>
    <s v="rock"/>
    <x v="3"/>
    <n v="60"/>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x v="4"/>
    <s v="rock"/>
    <x v="0"/>
    <n v="30"/>
    <x v="1365"/>
    <d v="2015-03-16T16:35:52"/>
  </r>
  <r>
    <n v="1366"/>
    <s v="Kick It! A Tribute to the A.K.s"/>
    <s v="A musical memorial for Alexi Petersen."/>
    <n v="7500"/>
    <n v="9486.69"/>
    <x v="0"/>
    <s v="US"/>
    <s v="USD"/>
    <n v="1417049663"/>
    <n v="1413158063"/>
    <b v="0"/>
    <n v="147"/>
    <b v="1"/>
    <s v="music/rock"/>
    <n v="1.2648920000000001"/>
    <n v="64.535306122448986"/>
    <x v="4"/>
    <x v="4"/>
    <s v="rock"/>
    <x v="3"/>
    <n v="45"/>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x v="4"/>
    <s v="rock"/>
    <x v="0"/>
    <n v="30"/>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x v="4"/>
    <s v="rock"/>
    <x v="0"/>
    <n v="24"/>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x v="4"/>
    <s v="rock"/>
    <x v="3"/>
    <n v="30"/>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x v="4"/>
    <s v="rock"/>
    <x v="4"/>
    <n v="15"/>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x v="4"/>
    <s v="rock"/>
    <x v="0"/>
    <n v="30"/>
    <x v="1371"/>
    <d v="2015-05-07T18:12:22"/>
  </r>
  <r>
    <n v="1372"/>
    <s v="Ted Lukas &amp; the Misled new CD - &quot;FEED&quot;"/>
    <s v="Please help us raise funds to press our new CD!"/>
    <n v="500"/>
    <n v="620"/>
    <x v="0"/>
    <s v="US"/>
    <s v="USD"/>
    <n v="1342115132"/>
    <n v="1339523132"/>
    <b v="0"/>
    <n v="16"/>
    <b v="1"/>
    <s v="music/rock"/>
    <n v="1.24"/>
    <n v="38.75"/>
    <x v="4"/>
    <x v="4"/>
    <s v="rock"/>
    <x v="5"/>
    <n v="30"/>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x v="4"/>
    <s v="rock"/>
    <x v="2"/>
    <n v="30"/>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x v="4"/>
    <s v="rock"/>
    <x v="2"/>
    <n v="30"/>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x v="4"/>
    <s v="rock"/>
    <x v="2"/>
    <n v="30"/>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x v="4"/>
    <s v="rock"/>
    <x v="2"/>
    <n v="30"/>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x v="4"/>
    <s v="rock"/>
    <x v="1"/>
    <n v="22"/>
    <x v="1377"/>
    <d v="2017-02-03T04:11:00"/>
  </r>
  <r>
    <n v="1378"/>
    <s v="SIX BY SEVEN"/>
    <s v="A psychedelic post rock masterpiece!"/>
    <n v="2000"/>
    <n v="4067"/>
    <x v="0"/>
    <s v="GB"/>
    <s v="GBP"/>
    <n v="1470075210"/>
    <n v="1468779210"/>
    <b v="0"/>
    <n v="133"/>
    <b v="1"/>
    <s v="music/rock"/>
    <n v="2.0335000000000001"/>
    <n v="30.578947368421051"/>
    <x v="4"/>
    <x v="4"/>
    <s v="rock"/>
    <x v="2"/>
    <n v="15"/>
    <x v="1378"/>
    <d v="2016-08-01T18:13:30"/>
  </r>
  <r>
    <n v="1379"/>
    <s v="J. Walter Makes a Record"/>
    <s v="---------The long-awaited debut full-length from Justin Ruddy--------"/>
    <n v="10000"/>
    <n v="11160"/>
    <x v="0"/>
    <s v="US"/>
    <s v="USD"/>
    <n v="1433504876"/>
    <n v="1430912876"/>
    <b v="0"/>
    <n v="151"/>
    <b v="1"/>
    <s v="music/rock"/>
    <n v="1.1160000000000001"/>
    <n v="73.907284768211923"/>
    <x v="4"/>
    <x v="4"/>
    <s v="rock"/>
    <x v="0"/>
    <n v="30"/>
    <x v="1379"/>
    <d v="2015-06-05T11:47:56"/>
  </r>
  <r>
    <n v="1380"/>
    <s v="BARNFEST 2015"/>
    <s v="A DIY MUSIC FESTIVAL FROM ST. LOUIS MO! Bands make their own festival, help make it legit!"/>
    <n v="25"/>
    <n v="106"/>
    <x v="0"/>
    <s v="US"/>
    <s v="USD"/>
    <n v="1433815200"/>
    <n v="1431886706"/>
    <b v="0"/>
    <n v="5"/>
    <b v="1"/>
    <s v="music/rock"/>
    <n v="4.24"/>
    <n v="21.2"/>
    <x v="4"/>
    <x v="4"/>
    <s v="rock"/>
    <x v="0"/>
    <n v="22"/>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x v="4"/>
    <s v="rock"/>
    <x v="2"/>
    <n v="30"/>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x v="4"/>
    <s v="rock"/>
    <x v="4"/>
    <n v="30"/>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x v="4"/>
    <s v="rock"/>
    <x v="2"/>
    <n v="20"/>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x v="4"/>
    <s v="rock"/>
    <x v="0"/>
    <n v="30"/>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x v="4"/>
    <s v="rock"/>
    <x v="2"/>
    <n v="56"/>
    <x v="1385"/>
    <d v="2016-04-29T12:11:00"/>
  </r>
  <r>
    <n v="1386"/>
    <s v="MALTESE CROSS: The First Album"/>
    <s v="We are a classic hard rock/heavy metal band just trying to keep rock alive!"/>
    <n v="400"/>
    <n v="875"/>
    <x v="0"/>
    <s v="US"/>
    <s v="USD"/>
    <n v="1438183889"/>
    <n v="1435591889"/>
    <b v="0"/>
    <n v="14"/>
    <b v="1"/>
    <s v="music/rock"/>
    <n v="2.1875"/>
    <n v="62.5"/>
    <x v="4"/>
    <x v="4"/>
    <s v="rock"/>
    <x v="0"/>
    <n v="30"/>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x v="4"/>
    <s v="rock"/>
    <x v="0"/>
    <n v="31"/>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x v="4"/>
    <s v="rock"/>
    <x v="2"/>
    <n v="26"/>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x v="4"/>
    <s v="rock"/>
    <x v="2"/>
    <n v="30"/>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x v="4"/>
    <s v="rock"/>
    <x v="0"/>
    <n v="34"/>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x v="4"/>
    <s v="rock"/>
    <x v="0"/>
    <n v="45"/>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x v="4"/>
    <s v="rock"/>
    <x v="2"/>
    <n v="31"/>
    <x v="1392"/>
    <d v="2016-03-03T03:43:06"/>
  </r>
  <r>
    <n v="1393"/>
    <s v="WolfHunt | Social Commentary Rock Project"/>
    <s v="Rock n' Roll tales of our times"/>
    <n v="10000"/>
    <n v="10235"/>
    <x v="0"/>
    <s v="US"/>
    <s v="USD"/>
    <n v="1470068523"/>
    <n v="1467476523"/>
    <b v="0"/>
    <n v="52"/>
    <b v="1"/>
    <s v="music/rock"/>
    <n v="1.0235000000000001"/>
    <n v="196.82692307692307"/>
    <x v="4"/>
    <x v="4"/>
    <s v="rock"/>
    <x v="2"/>
    <n v="30"/>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x v="4"/>
    <s v="rock"/>
    <x v="1"/>
    <n v="43"/>
    <x v="1394"/>
    <d v="2017-03-01T03:00:00"/>
  </r>
  <r>
    <n v="1395"/>
    <s v="Quiet Oaks Full Length Album"/>
    <s v="Help Quiet Oaks record their debut album!!!"/>
    <n v="3500"/>
    <n v="3916"/>
    <x v="0"/>
    <s v="US"/>
    <s v="USD"/>
    <n v="1484430481"/>
    <n v="1481838481"/>
    <b v="0"/>
    <n v="82"/>
    <b v="1"/>
    <s v="music/rock"/>
    <n v="1.1188571428571428"/>
    <n v="47.756097560975611"/>
    <x v="4"/>
    <x v="4"/>
    <s v="rock"/>
    <x v="2"/>
    <n v="30"/>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x v="4"/>
    <s v="rock"/>
    <x v="0"/>
    <n v="30"/>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x v="4"/>
    <s v="rock"/>
    <x v="2"/>
    <n v="30"/>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x v="4"/>
    <s v="rock"/>
    <x v="2"/>
    <n v="30"/>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x v="4"/>
    <s v="rock"/>
    <x v="3"/>
    <n v="30"/>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x v="4"/>
    <s v="rock"/>
    <x v="2"/>
    <n v="35"/>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x v="4"/>
    <s v="rock"/>
    <x v="4"/>
    <n v="21"/>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x v="4"/>
    <s v="rock"/>
    <x v="0"/>
    <n v="60"/>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x v="4"/>
    <s v="rock"/>
    <x v="4"/>
    <n v="30"/>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x v="3"/>
    <s v="translations"/>
    <x v="0"/>
    <n v="25"/>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x v="3"/>
    <s v="translations"/>
    <x v="3"/>
    <n v="30"/>
    <x v="1405"/>
    <d v="2014-11-28T17:20:01"/>
  </r>
  <r>
    <n v="1406"/>
    <s v="Man Down! Translation project"/>
    <s v="The White coat and the battle dress uniform"/>
    <n v="12000"/>
    <n v="15"/>
    <x v="2"/>
    <s v="IT"/>
    <s v="EUR"/>
    <n v="1449914400"/>
    <n v="1445336607"/>
    <b v="0"/>
    <n v="3"/>
    <b v="0"/>
    <s v="publishing/translations"/>
    <n v="1.25E-3"/>
    <n v="5"/>
    <x v="3"/>
    <x v="3"/>
    <s v="translations"/>
    <x v="0"/>
    <n v="53"/>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x v="3"/>
    <s v="translations"/>
    <x v="3"/>
    <n v="25"/>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x v="3"/>
    <s v="translations"/>
    <x v="0"/>
    <n v="30"/>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x v="3"/>
    <s v="translations"/>
    <x v="3"/>
    <n v="60"/>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x v="3"/>
    <s v="translations"/>
    <x v="2"/>
    <n v="45"/>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x v="3"/>
    <s v="translations"/>
    <x v="0"/>
    <n v="28"/>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x v="3"/>
    <s v="translations"/>
    <x v="3"/>
    <n v="30"/>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x v="3"/>
    <s v="translations"/>
    <x v="0"/>
    <n v="60"/>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x v="3"/>
    <s v="translations"/>
    <x v="2"/>
    <n v="30"/>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x v="3"/>
    <s v="translations"/>
    <x v="0"/>
    <n v="40"/>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x v="3"/>
    <s v="translations"/>
    <x v="0"/>
    <n v="30"/>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x v="3"/>
    <s v="translations"/>
    <x v="0"/>
    <n v="30"/>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x v="3"/>
    <s v="translations"/>
    <x v="2"/>
    <n v="30"/>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x v="3"/>
    <s v="translations"/>
    <x v="2"/>
    <n v="30"/>
    <x v="1419"/>
    <d v="2016-10-09T10:56:59"/>
  </r>
  <r>
    <n v="1420"/>
    <s v="Shakespeare in the Hood - Romeo and Juliet"/>
    <s v="Help me butcher Shakespeare in a satirical fashion."/>
    <n v="110"/>
    <n v="3"/>
    <x v="2"/>
    <s v="US"/>
    <s v="USD"/>
    <n v="1467129686"/>
    <n v="1464969686"/>
    <b v="0"/>
    <n v="3"/>
    <b v="0"/>
    <s v="publishing/translations"/>
    <n v="2.7272727272727271E-2"/>
    <n v="1"/>
    <x v="3"/>
    <x v="3"/>
    <s v="translations"/>
    <x v="2"/>
    <n v="25"/>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x v="3"/>
    <s v="translations"/>
    <x v="0"/>
    <n v="30"/>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x v="3"/>
    <s v="translations"/>
    <x v="2"/>
    <n v="30"/>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x v="3"/>
    <s v="translations"/>
    <x v="0"/>
    <n v="30"/>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x v="3"/>
    <s v="translations"/>
    <x v="2"/>
    <n v="13"/>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x v="3"/>
    <s v="translations"/>
    <x v="0"/>
    <n v="30"/>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x v="3"/>
    <s v="translations"/>
    <x v="0"/>
    <n v="60"/>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x v="3"/>
    <s v="translations"/>
    <x v="2"/>
    <n v="30"/>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x v="3"/>
    <s v="translations"/>
    <x v="2"/>
    <n v="30"/>
    <x v="1428"/>
    <d v="2016-04-02T08:06:57"/>
  </r>
  <r>
    <n v="1429"/>
    <s v="10 P.M."/>
    <s v="A guy in his 30's tries to live his &quot;American Dream&quot;, but quickly it turns into a nightmare. (A Novel)"/>
    <n v="10000"/>
    <n v="0"/>
    <x v="2"/>
    <s v="US"/>
    <s v="USD"/>
    <n v="1428629242"/>
    <n v="1426037242"/>
    <b v="0"/>
    <n v="0"/>
    <b v="0"/>
    <s v="publishing/translations"/>
    <n v="0"/>
    <e v="#DIV/0!"/>
    <x v="3"/>
    <x v="3"/>
    <s v="translations"/>
    <x v="0"/>
    <n v="30"/>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x v="3"/>
    <s v="translations"/>
    <x v="3"/>
    <n v="31"/>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x v="3"/>
    <s v="translations"/>
    <x v="0"/>
    <n v="30"/>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x v="3"/>
    <s v="translations"/>
    <x v="0"/>
    <n v="30"/>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x v="3"/>
    <s v="translations"/>
    <x v="2"/>
    <n v="41"/>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x v="3"/>
    <s v="translations"/>
    <x v="0"/>
    <n v="21"/>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x v="3"/>
    <s v="translations"/>
    <x v="0"/>
    <n v="30"/>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x v="3"/>
    <s v="translations"/>
    <x v="2"/>
    <n v="30"/>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x v="3"/>
    <s v="translations"/>
    <x v="3"/>
    <n v="37"/>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x v="3"/>
    <s v="translations"/>
    <x v="2"/>
    <n v="30"/>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x v="3"/>
    <s v="translations"/>
    <x v="0"/>
    <n v="30"/>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x v="3"/>
    <s v="translations"/>
    <x v="2"/>
    <n v="30"/>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x v="3"/>
    <s v="translations"/>
    <x v="0"/>
    <n v="60"/>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x v="3"/>
    <s v="translations"/>
    <x v="2"/>
    <n v="30"/>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x v="3"/>
    <s v="translations"/>
    <x v="2"/>
    <n v="30"/>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x v="3"/>
    <s v="translations"/>
    <x v="0"/>
    <n v="60"/>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x v="3"/>
    <s v="translations"/>
    <x v="0"/>
    <n v="30"/>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x v="3"/>
    <s v="translations"/>
    <x v="2"/>
    <n v="20"/>
    <x v="1446"/>
    <d v="2016-04-21T10:44:38"/>
  </r>
  <r>
    <n v="1447"/>
    <s v="Indian Language Dictionary"/>
    <s v="I'm creating a dictionary of multiple Indian languages."/>
    <n v="500000"/>
    <n v="75"/>
    <x v="2"/>
    <s v="US"/>
    <s v="USD"/>
    <n v="1467999134"/>
    <n v="1465407134"/>
    <b v="0"/>
    <n v="3"/>
    <b v="0"/>
    <s v="publishing/translations"/>
    <n v="1.4999999999999999E-4"/>
    <n v="25"/>
    <x v="3"/>
    <x v="3"/>
    <s v="translations"/>
    <x v="2"/>
    <n v="30"/>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x v="3"/>
    <s v="translations"/>
    <x v="0"/>
    <n v="30"/>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x v="3"/>
    <s v="translations"/>
    <x v="0"/>
    <n v="48"/>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x v="3"/>
    <s v="translations"/>
    <x v="2"/>
    <n v="30"/>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x v="3"/>
    <s v="translations"/>
    <x v="3"/>
    <n v="30"/>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x v="3"/>
    <s v="translations"/>
    <x v="3"/>
    <n v="30"/>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x v="3"/>
    <s v="translations"/>
    <x v="1"/>
    <n v="45"/>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x v="3"/>
    <s v="translations"/>
    <x v="2"/>
    <n v="21"/>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x v="3"/>
    <s v="translations"/>
    <x v="3"/>
    <n v="55"/>
    <x v="1455"/>
    <d v="2014-09-05T13:39:00"/>
  </r>
  <r>
    <n v="1456"/>
    <s v="Sometimes you don't need love (Canceled)"/>
    <s v="English Version of my auto-published novel"/>
    <n v="5000"/>
    <n v="145"/>
    <x v="1"/>
    <s v="IT"/>
    <s v="EUR"/>
    <n v="1483459365"/>
    <n v="1480867365"/>
    <b v="0"/>
    <n v="3"/>
    <b v="0"/>
    <s v="publishing/translations"/>
    <n v="2.9000000000000001E-2"/>
    <n v="48.333333333333336"/>
    <x v="3"/>
    <x v="3"/>
    <s v="translations"/>
    <x v="2"/>
    <n v="30"/>
    <x v="1456"/>
    <d v="2017-01-03T16:02:45"/>
  </r>
  <r>
    <n v="1457"/>
    <s v="Hey! I&quot;m not invisable, I am Just Old (Canceled)"/>
    <s v="Age is more than just a number, I hope your younger than you feel."/>
    <n v="6000"/>
    <n v="0"/>
    <x v="1"/>
    <s v="US"/>
    <s v="USD"/>
    <n v="1447281044"/>
    <n v="1444685444"/>
    <b v="0"/>
    <n v="0"/>
    <b v="0"/>
    <s v="publishing/translations"/>
    <n v="0"/>
    <e v="#DIV/0!"/>
    <x v="3"/>
    <x v="3"/>
    <s v="translations"/>
    <x v="0"/>
    <n v="30"/>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x v="3"/>
    <s v="translations"/>
    <x v="3"/>
    <n v="30"/>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x v="3"/>
    <s v="translations"/>
    <x v="0"/>
    <n v="29"/>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x v="3"/>
    <s v="translations"/>
    <x v="3"/>
    <n v="58"/>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x v="3"/>
    <s v="radio &amp; podcasts"/>
    <x v="3"/>
    <n v="33"/>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x v="3"/>
    <s v="radio &amp; podcasts"/>
    <x v="4"/>
    <n v="30"/>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x v="3"/>
    <s v="radio &amp; podcasts"/>
    <x v="4"/>
    <n v="45"/>
    <x v="1463"/>
    <d v="2013-04-07T20:52:18"/>
  </r>
  <r>
    <n v="1464"/>
    <s v="Science Studio"/>
    <s v="The Best Science Media on the Web"/>
    <n v="5000"/>
    <n v="8160"/>
    <x v="0"/>
    <s v="US"/>
    <s v="USD"/>
    <n v="1361029958"/>
    <n v="1358437958"/>
    <b v="1"/>
    <n v="234"/>
    <b v="1"/>
    <s v="publishing/radio &amp; podcasts"/>
    <n v="1.6319999999999999"/>
    <n v="34.871794871794869"/>
    <x v="3"/>
    <x v="3"/>
    <s v="radio &amp; podcasts"/>
    <x v="4"/>
    <n v="30"/>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x v="3"/>
    <s v="radio &amp; podcasts"/>
    <x v="5"/>
    <n v="30"/>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x v="3"/>
    <s v="radio &amp; podcasts"/>
    <x v="0"/>
    <n v="41"/>
    <x v="1466"/>
    <d v="2016-01-12T05:00:00"/>
  </r>
  <r>
    <n v="1467"/>
    <s v="Radio Ambulante"/>
    <s v="We are a new Spanish language podcast telling uniquely Latin American stories."/>
    <n v="40000"/>
    <n v="46032"/>
    <x v="0"/>
    <s v="US"/>
    <s v="USD"/>
    <n v="1332699285"/>
    <n v="1327518885"/>
    <b v="1"/>
    <n v="600"/>
    <b v="1"/>
    <s v="publishing/radio &amp; podcasts"/>
    <n v="1.1508"/>
    <n v="76.72"/>
    <x v="3"/>
    <x v="3"/>
    <s v="radio &amp; podcasts"/>
    <x v="5"/>
    <n v="60"/>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x v="3"/>
    <s v="radio &amp; podcasts"/>
    <x v="6"/>
    <n v="60"/>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x v="3"/>
    <s v="radio &amp; podcasts"/>
    <x v="4"/>
    <n v="30"/>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x v="3"/>
    <s v="radio &amp; podcasts"/>
    <x v="5"/>
    <n v="21"/>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x v="3"/>
    <s v="radio &amp; podcasts"/>
    <x v="0"/>
    <n v="30"/>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x v="3"/>
    <s v="radio &amp; podcasts"/>
    <x v="4"/>
    <n v="30"/>
    <x v="1472"/>
    <d v="2013-10-16T13:01:43"/>
  </r>
  <r>
    <n v="1473"/>
    <s v="ONE LOVES ONLY FORM"/>
    <s v="Public Radio Project"/>
    <n v="1500"/>
    <n v="1807.74"/>
    <x v="0"/>
    <s v="US"/>
    <s v="USD"/>
    <n v="1330644639"/>
    <n v="1328052639"/>
    <b v="1"/>
    <n v="47"/>
    <b v="1"/>
    <s v="publishing/radio &amp; podcasts"/>
    <n v="1.20516"/>
    <n v="38.462553191489363"/>
    <x v="3"/>
    <x v="3"/>
    <s v="radio &amp; podcasts"/>
    <x v="5"/>
    <n v="30"/>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x v="3"/>
    <s v="radio &amp; podcasts"/>
    <x v="4"/>
    <n v="30"/>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x v="3"/>
    <s v="radio &amp; podcasts"/>
    <x v="3"/>
    <n v="32"/>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x v="3"/>
    <s v="radio &amp; podcasts"/>
    <x v="6"/>
    <n v="30"/>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x v="3"/>
    <s v="radio &amp; podcasts"/>
    <x v="6"/>
    <n v="60"/>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x v="3"/>
    <s v="radio &amp; podcasts"/>
    <x v="4"/>
    <n v="14"/>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x v="3"/>
    <s v="radio &amp; podcasts"/>
    <x v="3"/>
    <n v="14"/>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x v="3"/>
    <s v="radio &amp; podcasts"/>
    <x v="4"/>
    <n v="17"/>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x v="3"/>
    <s v="fiction"/>
    <x v="4"/>
    <n v="30"/>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x v="3"/>
    <s v="fiction"/>
    <x v="5"/>
    <n v="22"/>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x v="3"/>
    <s v="fiction"/>
    <x v="2"/>
    <n v="25"/>
    <x v="1483"/>
    <d v="2016-07-22T04:37:55"/>
  </r>
  <r>
    <n v="1484"/>
    <s v="a book called filtered down thru the stars"/>
    <s v="The mussings of an old wizard"/>
    <n v="2000"/>
    <n v="0"/>
    <x v="2"/>
    <s v="US"/>
    <s v="USD"/>
    <n v="1342882260"/>
    <n v="1337834963"/>
    <b v="0"/>
    <n v="0"/>
    <b v="0"/>
    <s v="publishing/fiction"/>
    <n v="0"/>
    <e v="#DIV/0!"/>
    <x v="3"/>
    <x v="3"/>
    <s v="fiction"/>
    <x v="5"/>
    <n v="58"/>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x v="3"/>
    <s v="fiction"/>
    <x v="0"/>
    <n v="45"/>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x v="3"/>
    <s v="fiction"/>
    <x v="0"/>
    <n v="30"/>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x v="3"/>
    <s v="fiction"/>
    <x v="2"/>
    <n v="30"/>
    <x v="1487"/>
    <d v="2016-08-02T22:01:11"/>
  </r>
  <r>
    <n v="1488"/>
    <s v="Nanolution"/>
    <s v="A blockbuster sci-fi adventure. What would you do if one day your life changed to beyond the imaginable?"/>
    <n v="15000"/>
    <n v="360"/>
    <x v="2"/>
    <s v="AU"/>
    <s v="AUD"/>
    <n v="1388928660"/>
    <n v="1386336660"/>
    <b v="0"/>
    <n v="6"/>
    <b v="0"/>
    <s v="publishing/fiction"/>
    <n v="2.4E-2"/>
    <n v="60"/>
    <x v="3"/>
    <x v="3"/>
    <s v="fiction"/>
    <x v="4"/>
    <n v="30"/>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x v="3"/>
    <s v="fiction"/>
    <x v="5"/>
    <n v="30"/>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x v="3"/>
    <s v="fiction"/>
    <x v="4"/>
    <n v="29"/>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x v="3"/>
    <s v="fiction"/>
    <x v="3"/>
    <n v="59"/>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x v="3"/>
    <s v="fiction"/>
    <x v="6"/>
    <n v="30"/>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x v="3"/>
    <s v="fiction"/>
    <x v="4"/>
    <n v="30"/>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x v="3"/>
    <s v="fiction"/>
    <x v="0"/>
    <n v="30"/>
    <x v="1494"/>
    <d v="2015-04-03T15:38:00"/>
  </r>
  <r>
    <n v="1495"/>
    <s v="A Magical Bildungsroman with a Female Heroine"/>
    <s v="The Adventures of Penelope Hawthorne. Part One: The Spellbook of Dracone."/>
    <n v="2000"/>
    <n v="0"/>
    <x v="2"/>
    <s v="US"/>
    <s v="USD"/>
    <n v="1314471431"/>
    <n v="1311879431"/>
    <b v="0"/>
    <n v="0"/>
    <b v="0"/>
    <s v="publishing/fiction"/>
    <n v="0"/>
    <e v="#DIV/0!"/>
    <x v="3"/>
    <x v="3"/>
    <s v="fiction"/>
    <x v="6"/>
    <n v="30"/>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x v="3"/>
    <s v="fiction"/>
    <x v="3"/>
    <n v="60"/>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x v="3"/>
    <s v="fiction"/>
    <x v="4"/>
    <n v="42"/>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x v="3"/>
    <s v="fiction"/>
    <x v="3"/>
    <n v="45"/>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x v="3"/>
    <s v="fiction"/>
    <x v="2"/>
    <n v="60"/>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x v="3"/>
    <s v="fiction"/>
    <x v="4"/>
    <n v="30"/>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x v="8"/>
    <s v="photobooks"/>
    <x v="0"/>
    <n v="30"/>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x v="8"/>
    <s v="photobooks"/>
    <x v="2"/>
    <n v="28"/>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x v="8"/>
    <s v="photobooks"/>
    <x v="2"/>
    <n v="60"/>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x v="8"/>
    <s v="photobooks"/>
    <x v="3"/>
    <n v="28"/>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x v="8"/>
    <s v="photobooks"/>
    <x v="2"/>
    <n v="37"/>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x v="8"/>
    <s v="photobooks"/>
    <x v="3"/>
    <n v="30"/>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x v="8"/>
    <s v="photobooks"/>
    <x v="7"/>
    <n v="59"/>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x v="8"/>
    <s v="photobooks"/>
    <x v="3"/>
    <n v="31"/>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x v="8"/>
    <s v="photobooks"/>
    <x v="1"/>
    <n v="29"/>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x v="8"/>
    <s v="photobooks"/>
    <x v="3"/>
    <n v="30"/>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x v="8"/>
    <s v="photobooks"/>
    <x v="0"/>
    <n v="30"/>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x v="8"/>
    <s v="photobooks"/>
    <x v="1"/>
    <n v="30"/>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x v="8"/>
    <s v="photobooks"/>
    <x v="3"/>
    <n v="30"/>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x v="8"/>
    <s v="photobooks"/>
    <x v="0"/>
    <n v="40"/>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x v="8"/>
    <s v="photobooks"/>
    <x v="2"/>
    <n v="30"/>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x v="8"/>
    <s v="photobooks"/>
    <x v="2"/>
    <n v="30"/>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x v="8"/>
    <s v="photobooks"/>
    <x v="3"/>
    <n v="31"/>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x v="8"/>
    <s v="photobooks"/>
    <x v="3"/>
    <n v="30"/>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x v="8"/>
    <s v="photobooks"/>
    <x v="3"/>
    <n v="28"/>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x v="8"/>
    <s v="photobooks"/>
    <x v="3"/>
    <n v="36"/>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x v="8"/>
    <s v="photobooks"/>
    <x v="2"/>
    <n v="35"/>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x v="8"/>
    <s v="photobooks"/>
    <x v="3"/>
    <n v="30"/>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x v="8"/>
    <s v="photobooks"/>
    <x v="3"/>
    <n v="31"/>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x v="8"/>
    <s v="photobooks"/>
    <x v="1"/>
    <n v="30"/>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x v="8"/>
    <s v="photobooks"/>
    <x v="2"/>
    <n v="30"/>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x v="8"/>
    <s v="photobooks"/>
    <x v="0"/>
    <n v="49"/>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x v="8"/>
    <s v="photobooks"/>
    <x v="1"/>
    <n v="28"/>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x v="8"/>
    <s v="photobooks"/>
    <x v="1"/>
    <n v="30"/>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x v="8"/>
    <s v="photobooks"/>
    <x v="0"/>
    <n v="30"/>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x v="8"/>
    <s v="photobooks"/>
    <x v="0"/>
    <n v="25"/>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x v="8"/>
    <s v="photobooks"/>
    <x v="3"/>
    <n v="32"/>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x v="8"/>
    <s v="photobooks"/>
    <x v="2"/>
    <n v="24"/>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x v="8"/>
    <s v="photobooks"/>
    <x v="2"/>
    <n v="49"/>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x v="8"/>
    <s v="photobooks"/>
    <x v="0"/>
    <n v="30"/>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x v="8"/>
    <s v="photobooks"/>
    <x v="2"/>
    <n v="29"/>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x v="8"/>
    <s v="photobooks"/>
    <x v="0"/>
    <n v="30"/>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x v="8"/>
    <s v="photobooks"/>
    <x v="2"/>
    <n v="36"/>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x v="8"/>
    <s v="photobooks"/>
    <x v="3"/>
    <n v="45"/>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x v="8"/>
    <s v="photobooks"/>
    <x v="2"/>
    <n v="33"/>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x v="8"/>
    <s v="photobooks"/>
    <x v="3"/>
    <n v="30"/>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x v="8"/>
    <s v="nature"/>
    <x v="3"/>
    <n v="30"/>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x v="8"/>
    <s v="nature"/>
    <x v="0"/>
    <n v="15"/>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x v="8"/>
    <s v="nature"/>
    <x v="3"/>
    <n v="30"/>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x v="8"/>
    <s v="nature"/>
    <x v="0"/>
    <n v="42"/>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x v="8"/>
    <s v="nature"/>
    <x v="0"/>
    <n v="34"/>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x v="8"/>
    <s v="nature"/>
    <x v="3"/>
    <n v="60"/>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x v="8"/>
    <s v="nature"/>
    <x v="1"/>
    <n v="7"/>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x v="8"/>
    <s v="nature"/>
    <x v="0"/>
    <n v="30"/>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x v="8"/>
    <s v="nature"/>
    <x v="0"/>
    <n v="30"/>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x v="8"/>
    <s v="nature"/>
    <x v="2"/>
    <n v="30"/>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x v="8"/>
    <s v="nature"/>
    <x v="0"/>
    <n v="30"/>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x v="8"/>
    <s v="nature"/>
    <x v="3"/>
    <n v="20"/>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x v="8"/>
    <s v="nature"/>
    <x v="0"/>
    <n v="30"/>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x v="8"/>
    <s v="nature"/>
    <x v="0"/>
    <n v="30"/>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x v="8"/>
    <s v="nature"/>
    <x v="0"/>
    <n v="23"/>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x v="8"/>
    <s v="nature"/>
    <x v="2"/>
    <n v="30"/>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x v="8"/>
    <s v="nature"/>
    <x v="3"/>
    <n v="31"/>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x v="8"/>
    <s v="nature"/>
    <x v="0"/>
    <n v="59"/>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x v="8"/>
    <s v="nature"/>
    <x v="0"/>
    <n v="15"/>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x v="8"/>
    <s v="nature"/>
    <x v="3"/>
    <n v="20"/>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x v="3"/>
    <s v="art books"/>
    <x v="4"/>
    <n v="30"/>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x v="3"/>
    <s v="art books"/>
    <x v="8"/>
    <n v="69"/>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x v="3"/>
    <s v="art books"/>
    <x v="3"/>
    <n v="60"/>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x v="3"/>
    <s v="art books"/>
    <x v="0"/>
    <n v="31"/>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x v="3"/>
    <s v="art books"/>
    <x v="6"/>
    <n v="30"/>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x v="3"/>
    <s v="art books"/>
    <x v="2"/>
    <n v="29"/>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x v="3"/>
    <s v="art books"/>
    <x v="3"/>
    <n v="15"/>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x v="3"/>
    <s v="art books"/>
    <x v="3"/>
    <n v="35"/>
    <x v="1568"/>
    <d v="2014-12-24T01:29:45"/>
  </r>
  <r>
    <n v="1569"/>
    <s v="to be removed (Canceled)"/>
    <s v="to be removed"/>
    <n v="30000"/>
    <n v="0"/>
    <x v="1"/>
    <s v="US"/>
    <s v="USD"/>
    <n v="1369498714"/>
    <n v="1366906714"/>
    <b v="0"/>
    <n v="0"/>
    <b v="0"/>
    <s v="publishing/art books"/>
    <n v="0"/>
    <e v="#DIV/0!"/>
    <x v="3"/>
    <x v="3"/>
    <s v="art books"/>
    <x v="4"/>
    <n v="30"/>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x v="3"/>
    <s v="art books"/>
    <x v="2"/>
    <n v="30"/>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x v="3"/>
    <s v="art books"/>
    <x v="0"/>
    <n v="30"/>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x v="3"/>
    <s v="art books"/>
    <x v="2"/>
    <n v="25"/>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x v="3"/>
    <s v="art books"/>
    <x v="1"/>
    <n v="40"/>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x v="3"/>
    <s v="art books"/>
    <x v="0"/>
    <n v="35"/>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x v="3"/>
    <s v="art books"/>
    <x v="3"/>
    <n v="30"/>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x v="3"/>
    <s v="art books"/>
    <x v="0"/>
    <n v="45"/>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x v="3"/>
    <s v="art books"/>
    <x v="5"/>
    <n v="60"/>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x v="3"/>
    <s v="art books"/>
    <x v="7"/>
    <n v="24"/>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x v="3"/>
    <s v="art books"/>
    <x v="4"/>
    <n v="33"/>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x v="3"/>
    <s v="art books"/>
    <x v="5"/>
    <n v="60"/>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x v="8"/>
    <s v="places"/>
    <x v="0"/>
    <n v="32"/>
    <x v="1581"/>
    <d v="2015-12-19T10:46:30"/>
  </r>
  <r>
    <n v="1582"/>
    <s v="Scenes from New Orleans"/>
    <s v="I create canvas prints of images from in and around New Orleans"/>
    <n v="1000"/>
    <n v="93"/>
    <x v="2"/>
    <s v="US"/>
    <s v="USD"/>
    <n v="1445894400"/>
    <n v="1440961053"/>
    <b v="0"/>
    <n v="3"/>
    <b v="0"/>
    <s v="photography/places"/>
    <n v="9.2999999999999999E-2"/>
    <n v="31"/>
    <x v="8"/>
    <x v="8"/>
    <s v="places"/>
    <x v="0"/>
    <n v="57"/>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x v="8"/>
    <s v="places"/>
    <x v="3"/>
    <n v="30"/>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x v="8"/>
    <s v="places"/>
    <x v="3"/>
    <n v="10"/>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x v="8"/>
    <s v="places"/>
    <x v="2"/>
    <n v="22"/>
    <x v="1585"/>
    <d v="2016-12-25T11:00:00"/>
  </r>
  <r>
    <n v="1586"/>
    <s v="Missouri In Pictures"/>
    <s v="Show the world the beauty that is in all of our back yards!"/>
    <n v="1500"/>
    <n v="0"/>
    <x v="2"/>
    <s v="US"/>
    <s v="USD"/>
    <n v="1428197422"/>
    <n v="1425609022"/>
    <b v="0"/>
    <n v="0"/>
    <b v="0"/>
    <s v="photography/places"/>
    <n v="0"/>
    <e v="#DIV/0!"/>
    <x v="8"/>
    <x v="8"/>
    <s v="places"/>
    <x v="0"/>
    <n v="30"/>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x v="8"/>
    <s v="places"/>
    <x v="3"/>
    <n v="30"/>
    <x v="1587"/>
    <d v="2014-12-13T22:49:25"/>
  </r>
  <r>
    <n v="1588"/>
    <s v="The Right Side of Texas"/>
    <s v="Southeast Texas as seen through the lens of a cell phone camera"/>
    <n v="516"/>
    <n v="0"/>
    <x v="2"/>
    <s v="US"/>
    <s v="USD"/>
    <n v="1422735120"/>
    <n v="1420091999"/>
    <b v="0"/>
    <n v="0"/>
    <b v="0"/>
    <s v="photography/places"/>
    <n v="0"/>
    <e v="#DIV/0!"/>
    <x v="8"/>
    <x v="8"/>
    <s v="places"/>
    <x v="0"/>
    <n v="31"/>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x v="8"/>
    <s v="places"/>
    <x v="0"/>
    <n v="30"/>
    <x v="1589"/>
    <d v="2015-10-09T23:38:06"/>
  </r>
  <r>
    <n v="1590"/>
    <s v="An Italian Adventure"/>
    <s v="Discover Italy through photography."/>
    <n v="60000"/>
    <n v="1020"/>
    <x v="2"/>
    <s v="IT"/>
    <s v="EUR"/>
    <n v="1443040464"/>
    <n v="1440448464"/>
    <b v="0"/>
    <n v="2"/>
    <b v="0"/>
    <s v="photography/places"/>
    <n v="1.7000000000000001E-2"/>
    <n v="510"/>
    <x v="8"/>
    <x v="8"/>
    <s v="places"/>
    <x v="0"/>
    <n v="30"/>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x v="8"/>
    <s v="places"/>
    <x v="2"/>
    <n v="30"/>
    <x v="1591"/>
    <d v="2016-04-03T16:25:41"/>
  </r>
  <r>
    <n v="1592"/>
    <s v="The Views of Pittsburgh"/>
    <s v="A portfolio collage of beautiful pictures of authentic Pittsburgh locations and scenery."/>
    <n v="25"/>
    <n v="0"/>
    <x v="2"/>
    <s v="US"/>
    <s v="USD"/>
    <n v="1427503485"/>
    <n v="1423619085"/>
    <b v="0"/>
    <n v="0"/>
    <b v="0"/>
    <s v="photography/places"/>
    <n v="0"/>
    <e v="#DIV/0!"/>
    <x v="8"/>
    <x v="8"/>
    <s v="places"/>
    <x v="0"/>
    <n v="45"/>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x v="8"/>
    <s v="places"/>
    <x v="0"/>
    <n v="30"/>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x v="8"/>
    <s v="places"/>
    <x v="2"/>
    <n v="60"/>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x v="8"/>
    <s v="places"/>
    <x v="3"/>
    <n v="29"/>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x v="8"/>
    <s v="places"/>
    <x v="3"/>
    <n v="45"/>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x v="8"/>
    <s v="places"/>
    <x v="2"/>
    <n v="30"/>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x v="8"/>
    <s v="places"/>
    <x v="0"/>
    <n v="60"/>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x v="8"/>
    <s v="places"/>
    <x v="2"/>
    <n v="30"/>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x v="8"/>
    <s v="places"/>
    <x v="3"/>
    <n v="44"/>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x v="4"/>
    <s v="rock"/>
    <x v="6"/>
    <n v="30"/>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x v="4"/>
    <s v="rock"/>
    <x v="6"/>
    <n v="43"/>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x v="4"/>
    <s v="rock"/>
    <x v="6"/>
    <n v="60"/>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x v="4"/>
    <s v="rock"/>
    <x v="5"/>
    <n v="40"/>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x v="4"/>
    <s v="rock"/>
    <x v="6"/>
    <n v="9"/>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x v="4"/>
    <s v="rock"/>
    <x v="7"/>
    <n v="90"/>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x v="4"/>
    <s v="rock"/>
    <x v="5"/>
    <n v="21"/>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x v="4"/>
    <s v="rock"/>
    <x v="4"/>
    <n v="32"/>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x v="4"/>
    <s v="rock"/>
    <x v="6"/>
    <n v="53"/>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x v="4"/>
    <s v="rock"/>
    <x v="5"/>
    <n v="30"/>
    <x v="1610"/>
    <d v="2012-12-15T22:11:50"/>
  </r>
  <r>
    <n v="1611"/>
    <s v="Skelton-Luns CD/7&quot;             No Big Deal."/>
    <s v="Skelton-Luns CD/7&quot; No Big Deal."/>
    <n v="800"/>
    <n v="1001"/>
    <x v="0"/>
    <s v="US"/>
    <s v="USD"/>
    <n v="1370390432"/>
    <n v="1368576032"/>
    <b v="0"/>
    <n v="27"/>
    <b v="1"/>
    <s v="music/rock"/>
    <n v="1.25125"/>
    <n v="37.074074074074076"/>
    <x v="4"/>
    <x v="4"/>
    <s v="rock"/>
    <x v="4"/>
    <n v="21"/>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x v="4"/>
    <s v="rock"/>
    <x v="5"/>
    <n v="30"/>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x v="4"/>
    <s v="rock"/>
    <x v="5"/>
    <n v="30"/>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x v="4"/>
    <s v="rock"/>
    <x v="3"/>
    <n v="60"/>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x v="4"/>
    <s v="rock"/>
    <x v="6"/>
    <n v="45"/>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x v="4"/>
    <s v="rock"/>
    <x v="5"/>
    <n v="41"/>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x v="4"/>
    <s v="rock"/>
    <x v="4"/>
    <n v="33"/>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x v="4"/>
    <s v="rock"/>
    <x v="4"/>
    <n v="40"/>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x v="4"/>
    <s v="rock"/>
    <x v="3"/>
    <n v="21"/>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x v="4"/>
    <s v="rock"/>
    <x v="4"/>
    <n v="7"/>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x v="4"/>
    <s v="rock"/>
    <x v="5"/>
    <n v="54"/>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x v="4"/>
    <s v="rock"/>
    <x v="3"/>
    <n v="40"/>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x v="4"/>
    <s v="rock"/>
    <x v="4"/>
    <n v="60"/>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x v="4"/>
    <s v="rock"/>
    <x v="5"/>
    <n v="40"/>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x v="4"/>
    <s v="rock"/>
    <x v="5"/>
    <n v="28"/>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x v="4"/>
    <s v="rock"/>
    <x v="4"/>
    <n v="30"/>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x v="4"/>
    <s v="rock"/>
    <x v="5"/>
    <n v="34"/>
    <x v="1627"/>
    <d v="2012-11-26T04:59:00"/>
  </r>
  <r>
    <n v="1628"/>
    <s v="&quot;Songs for Tsippora&quot; Byronâ€™s DEBUT EP"/>
    <s v="Original Jewish rock music on human relationships and identity"/>
    <n v="4000"/>
    <n v="4037"/>
    <x v="0"/>
    <s v="US"/>
    <s v="USD"/>
    <n v="1403026882"/>
    <n v="1400175682"/>
    <b v="0"/>
    <n v="88"/>
    <b v="1"/>
    <s v="music/rock"/>
    <n v="1.00925"/>
    <n v="45.875"/>
    <x v="4"/>
    <x v="4"/>
    <s v="rock"/>
    <x v="3"/>
    <n v="33"/>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x v="4"/>
    <s v="rock"/>
    <x v="3"/>
    <n v="45"/>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x v="4"/>
    <s v="rock"/>
    <x v="5"/>
    <n v="30"/>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x v="4"/>
    <s v="rock"/>
    <x v="5"/>
    <n v="30"/>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x v="4"/>
    <s v="rock"/>
    <x v="6"/>
    <n v="60"/>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x v="4"/>
    <s v="rock"/>
    <x v="6"/>
    <n v="27"/>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x v="4"/>
    <s v="rock"/>
    <x v="6"/>
    <n v="38"/>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x v="4"/>
    <s v="rock"/>
    <x v="2"/>
    <n v="60"/>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x v="4"/>
    <s v="rock"/>
    <x v="6"/>
    <n v="43"/>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x v="4"/>
    <s v="rock"/>
    <x v="8"/>
    <n v="56"/>
    <x v="1637"/>
    <d v="2009-12-31T23:39:00"/>
  </r>
  <r>
    <n v="1638"/>
    <s v="Avenues EP 2013"/>
    <s v="Avenues will be going in to the studio to record a new EP with Matt Allison!"/>
    <n v="1000"/>
    <n v="1050"/>
    <x v="0"/>
    <s v="US"/>
    <s v="USD"/>
    <n v="1362086700"/>
    <n v="1358180968"/>
    <b v="0"/>
    <n v="27"/>
    <b v="1"/>
    <s v="music/rock"/>
    <n v="1.05"/>
    <n v="38.888888888888886"/>
    <x v="4"/>
    <x v="4"/>
    <s v="rock"/>
    <x v="4"/>
    <n v="45"/>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x v="4"/>
    <s v="rock"/>
    <x v="5"/>
    <n v="30"/>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x v="4"/>
    <s v="rock"/>
    <x v="7"/>
    <n v="14"/>
    <x v="1640"/>
    <d v="2010-08-03T01:59:00"/>
  </r>
  <r>
    <n v="1641"/>
    <s v="Tanya Dartson- Run for Your Life music video"/>
    <s v="Music Video For Upbeat and Inspiring Song - Run For Your Life"/>
    <n v="2500"/>
    <n v="2535"/>
    <x v="0"/>
    <s v="US"/>
    <s v="USD"/>
    <n v="1418998744"/>
    <n v="1416406744"/>
    <b v="0"/>
    <n v="26"/>
    <b v="1"/>
    <s v="music/pop"/>
    <n v="1.014"/>
    <n v="97.5"/>
    <x v="4"/>
    <x v="4"/>
    <s v="pop"/>
    <x v="3"/>
    <n v="30"/>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x v="4"/>
    <s v="pop"/>
    <x v="6"/>
    <n v="20"/>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x v="4"/>
    <s v="pop"/>
    <x v="5"/>
    <n v="30"/>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x v="4"/>
    <s v="pop"/>
    <x v="5"/>
    <n v="60"/>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x v="4"/>
    <s v="pop"/>
    <x v="4"/>
    <n v="14"/>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x v="4"/>
    <s v="pop"/>
    <x v="3"/>
    <n v="32"/>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x v="4"/>
    <s v="pop"/>
    <x v="5"/>
    <n v="30"/>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x v="4"/>
    <s v="pop"/>
    <x v="6"/>
    <n v="30"/>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x v="4"/>
    <s v="pop"/>
    <x v="3"/>
    <n v="45"/>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x v="4"/>
    <s v="pop"/>
    <x v="4"/>
    <n v="30"/>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x v="4"/>
    <s v="pop"/>
    <x v="6"/>
    <n v="33"/>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x v="4"/>
    <s v="pop"/>
    <x v="4"/>
    <n v="30"/>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x v="4"/>
    <s v="pop"/>
    <x v="6"/>
    <n v="31"/>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x v="4"/>
    <s v="pop"/>
    <x v="5"/>
    <n v="30"/>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x v="4"/>
    <s v="pop"/>
    <x v="5"/>
    <n v="30"/>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x v="4"/>
    <s v="pop"/>
    <x v="5"/>
    <n v="30"/>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x v="4"/>
    <s v="pop"/>
    <x v="5"/>
    <n v="30"/>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x v="4"/>
    <s v="pop"/>
    <x v="5"/>
    <n v="38"/>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x v="4"/>
    <s v="pop"/>
    <x v="4"/>
    <n v="29"/>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x v="4"/>
    <s v="pop"/>
    <x v="2"/>
    <n v="31"/>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x v="4"/>
    <s v="pop"/>
    <x v="0"/>
    <n v="43"/>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x v="4"/>
    <s v="pop"/>
    <x v="6"/>
    <n v="60"/>
    <x v="1662"/>
    <d v="2011-12-31T05:45:36"/>
  </r>
  <r>
    <n v="1663"/>
    <s v="ghost -- a music video"/>
    <s v="music is as important to the eyes as it is to the ears. help bring ghost to life in front of your eyes."/>
    <n v="1000"/>
    <n v="1080"/>
    <x v="0"/>
    <s v="US"/>
    <s v="USD"/>
    <n v="1422750707"/>
    <n v="1420158707"/>
    <b v="0"/>
    <n v="32"/>
    <b v="1"/>
    <s v="music/pop"/>
    <n v="1.08"/>
    <n v="33.75"/>
    <x v="4"/>
    <x v="4"/>
    <s v="pop"/>
    <x v="0"/>
    <n v="30"/>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x v="4"/>
    <s v="pop"/>
    <x v="5"/>
    <n v="44"/>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x v="4"/>
    <s v="pop"/>
    <x v="6"/>
    <n v="31"/>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x v="4"/>
    <s v="pop"/>
    <x v="4"/>
    <n v="30"/>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x v="4"/>
    <s v="pop"/>
    <x v="3"/>
    <n v="27"/>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x v="4"/>
    <s v="pop"/>
    <x v="6"/>
    <n v="30"/>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x v="4"/>
    <s v="pop"/>
    <x v="2"/>
    <n v="60"/>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x v="4"/>
    <s v="pop"/>
    <x v="7"/>
    <n v="50"/>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x v="4"/>
    <s v="pop"/>
    <x v="2"/>
    <n v="30"/>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x v="4"/>
    <s v="pop"/>
    <x v="5"/>
    <n v="30"/>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x v="4"/>
    <s v="pop"/>
    <x v="0"/>
    <n v="30"/>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x v="4"/>
    <s v="pop"/>
    <x v="2"/>
    <n v="31"/>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x v="4"/>
    <s v="pop"/>
    <x v="6"/>
    <n v="30"/>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x v="4"/>
    <s v="pop"/>
    <x v="5"/>
    <n v="46"/>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x v="4"/>
    <s v="pop"/>
    <x v="2"/>
    <n v="60"/>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x v="4"/>
    <s v="pop"/>
    <x v="3"/>
    <n v="14"/>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x v="4"/>
    <s v="pop"/>
    <x v="6"/>
    <n v="23"/>
    <x v="1679"/>
    <d v="2011-07-22T01:39:05"/>
  </r>
  <r>
    <n v="1680"/>
    <s v="Kick Out a Record"/>
    <s v="Working Musician dilemma #164: how the taxman put Kick the Record 2.0 on hold"/>
    <n v="1000"/>
    <n v="1175"/>
    <x v="0"/>
    <s v="US"/>
    <s v="USD"/>
    <n v="1405188667"/>
    <n v="1402596667"/>
    <b v="0"/>
    <n v="25"/>
    <b v="1"/>
    <s v="music/pop"/>
    <n v="1.175"/>
    <n v="47"/>
    <x v="4"/>
    <x v="4"/>
    <s v="pop"/>
    <x v="3"/>
    <n v="30"/>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x v="4"/>
    <s v="faith"/>
    <x v="1"/>
    <n v="49"/>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x v="4"/>
    <s v="faith"/>
    <x v="1"/>
    <n v="60"/>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x v="4"/>
    <s v="faith"/>
    <x v="1"/>
    <n v="24"/>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x v="4"/>
    <s v="faith"/>
    <x v="1"/>
    <n v="28"/>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x v="4"/>
    <s v="faith"/>
    <x v="1"/>
    <n v="30"/>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x v="4"/>
    <s v="faith"/>
    <x v="1"/>
    <n v="60"/>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x v="4"/>
    <s v="faith"/>
    <x v="1"/>
    <n v="34"/>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x v="4"/>
    <s v="faith"/>
    <x v="1"/>
    <n v="30"/>
    <x v="1688"/>
    <d v="2017-04-09T11:49:54"/>
  </r>
  <r>
    <n v="1689"/>
    <s v="Fly Away"/>
    <s v="Praising the Living God in the second half of life."/>
    <n v="2400"/>
    <n v="2400"/>
    <x v="3"/>
    <s v="US"/>
    <s v="USD"/>
    <n v="1489700230"/>
    <n v="1487111830"/>
    <b v="0"/>
    <n v="14"/>
    <b v="0"/>
    <s v="music/faith"/>
    <n v="1"/>
    <n v="171.42857142857142"/>
    <x v="4"/>
    <x v="4"/>
    <s v="faith"/>
    <x v="1"/>
    <n v="30"/>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x v="4"/>
    <s v="faith"/>
    <x v="1"/>
    <n v="30"/>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x v="4"/>
    <s v="faith"/>
    <x v="1"/>
    <n v="32"/>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x v="4"/>
    <s v="faith"/>
    <x v="1"/>
    <n v="33"/>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x v="4"/>
    <s v="faith"/>
    <x v="1"/>
    <n v="31"/>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x v="4"/>
    <s v="faith"/>
    <x v="1"/>
    <n v="30"/>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x v="4"/>
    <s v="faith"/>
    <x v="1"/>
    <n v="34"/>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x v="4"/>
    <s v="faith"/>
    <x v="1"/>
    <n v="30"/>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x v="4"/>
    <s v="faith"/>
    <x v="1"/>
    <n v="30"/>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x v="4"/>
    <s v="faith"/>
    <x v="1"/>
    <n v="24"/>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x v="4"/>
    <s v="faith"/>
    <x v="1"/>
    <n v="30"/>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x v="4"/>
    <s v="faith"/>
    <x v="1"/>
    <n v="30"/>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x v="4"/>
    <s v="faith"/>
    <x v="3"/>
    <n v="30"/>
    <x v="1701"/>
    <d v="2015-01-15T15:56:45"/>
  </r>
  <r>
    <n v="1702"/>
    <s v="lyndale lewis and new vision prosper cd release"/>
    <s v="I can do all things through christ jesus"/>
    <n v="16500"/>
    <n v="1"/>
    <x v="2"/>
    <s v="US"/>
    <s v="USD"/>
    <n v="1427745150"/>
    <n v="1425156750"/>
    <b v="0"/>
    <n v="1"/>
    <b v="0"/>
    <s v="music/faith"/>
    <n v="6.0606060606060605E-5"/>
    <n v="1"/>
    <x v="4"/>
    <x v="4"/>
    <s v="faith"/>
    <x v="0"/>
    <n v="30"/>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x v="4"/>
    <s v="faith"/>
    <x v="0"/>
    <n v="60"/>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x v="4"/>
    <s v="faith"/>
    <x v="0"/>
    <n v="30"/>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x v="4"/>
    <s v="faith"/>
    <x v="0"/>
    <n v="12"/>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x v="4"/>
    <s v="faith"/>
    <x v="0"/>
    <n v="60"/>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x v="4"/>
    <s v="faith"/>
    <x v="2"/>
    <n v="30"/>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x v="4"/>
    <s v="faith"/>
    <x v="2"/>
    <n v="40"/>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x v="4"/>
    <s v="faith"/>
    <x v="3"/>
    <n v="41"/>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x v="4"/>
    <s v="faith"/>
    <x v="0"/>
    <n v="46"/>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x v="4"/>
    <s v="faith"/>
    <x v="3"/>
    <n v="31"/>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x v="4"/>
    <s v="faith"/>
    <x v="0"/>
    <n v="60"/>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x v="4"/>
    <s v="faith"/>
    <x v="3"/>
    <n v="30"/>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x v="4"/>
    <s v="faith"/>
    <x v="0"/>
    <n v="30"/>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x v="4"/>
    <s v="faith"/>
    <x v="0"/>
    <n v="30"/>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x v="4"/>
    <s v="faith"/>
    <x v="2"/>
    <n v="40"/>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x v="4"/>
    <s v="faith"/>
    <x v="2"/>
    <n v="20"/>
    <x v="1717"/>
    <d v="2016-04-21T04:00:00"/>
  </r>
  <r>
    <n v="1718"/>
    <s v="The Prodigal Son"/>
    <s v="A melody for the galaxy."/>
    <n v="35000"/>
    <n v="75"/>
    <x v="2"/>
    <s v="US"/>
    <s v="USD"/>
    <n v="1463201940"/>
    <n v="1459435149"/>
    <b v="0"/>
    <n v="2"/>
    <b v="0"/>
    <s v="music/faith"/>
    <n v="2.142857142857143E-3"/>
    <n v="37.5"/>
    <x v="4"/>
    <x v="4"/>
    <s v="faith"/>
    <x v="2"/>
    <n v="44"/>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x v="4"/>
    <s v="faith"/>
    <x v="3"/>
    <n v="30"/>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x v="4"/>
    <s v="faith"/>
    <x v="3"/>
    <n v="30"/>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x v="4"/>
    <s v="faith"/>
    <x v="0"/>
    <n v="30"/>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x v="4"/>
    <s v="faith"/>
    <x v="2"/>
    <n v="37"/>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x v="4"/>
    <s v="faith"/>
    <x v="0"/>
    <n v="56"/>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x v="4"/>
    <s v="faith"/>
    <x v="3"/>
    <n v="30"/>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x v="4"/>
    <s v="faith"/>
    <x v="3"/>
    <n v="30"/>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x v="4"/>
    <s v="faith"/>
    <x v="3"/>
    <n v="29"/>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x v="4"/>
    <s v="faith"/>
    <x v="0"/>
    <n v="55"/>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x v="4"/>
    <s v="faith"/>
    <x v="0"/>
    <n v="30"/>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x v="4"/>
    <s v="faith"/>
    <x v="2"/>
    <n v="60"/>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x v="4"/>
    <s v="faith"/>
    <x v="0"/>
    <n v="30"/>
    <x v="1730"/>
    <d v="2015-10-25T02:06:23"/>
  </r>
  <r>
    <n v="1731"/>
    <s v="Sam Cox Band First Christian Tour"/>
    <s v="We are a Christin Worship band looking to midwest tour. God Bless!"/>
    <n v="1000"/>
    <n v="0"/>
    <x v="2"/>
    <s v="US"/>
    <s v="USD"/>
    <n v="1434034800"/>
    <n v="1432849552"/>
    <b v="0"/>
    <n v="0"/>
    <b v="0"/>
    <s v="music/faith"/>
    <n v="0"/>
    <e v="#DIV/0!"/>
    <x v="4"/>
    <x v="4"/>
    <s v="faith"/>
    <x v="0"/>
    <n v="14"/>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x v="4"/>
    <s v="faith"/>
    <x v="0"/>
    <n v="60"/>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x v="4"/>
    <s v="faith"/>
    <x v="2"/>
    <n v="12"/>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x v="4"/>
    <s v="faith"/>
    <x v="0"/>
    <n v="30"/>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x v="4"/>
    <s v="faith"/>
    <x v="2"/>
    <n v="30"/>
    <x v="1735"/>
    <d v="2016-08-07T19:32:25"/>
  </r>
  <r>
    <n v="1736"/>
    <s v="In His Presence"/>
    <s v="A unique meditative album reflecting on the life of Christ, inviting Him into your presence"/>
    <n v="3000"/>
    <n v="22"/>
    <x v="2"/>
    <s v="US"/>
    <s v="USD"/>
    <n v="1447018833"/>
    <n v="1444423233"/>
    <b v="0"/>
    <n v="1"/>
    <b v="0"/>
    <s v="music/faith"/>
    <n v="7.3333333333333332E-3"/>
    <n v="22"/>
    <x v="4"/>
    <x v="4"/>
    <s v="faith"/>
    <x v="0"/>
    <n v="30"/>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x v="4"/>
    <s v="faith"/>
    <x v="0"/>
    <n v="30"/>
    <x v="1737"/>
    <d v="2015-07-20T22:46:32"/>
  </r>
  <r>
    <n v="1738"/>
    <s v="The Flashing Lights"/>
    <s v="Music that inspires and gives hope for overcoming and change. And it is good music."/>
    <n v="5000"/>
    <n v="20"/>
    <x v="2"/>
    <s v="US"/>
    <s v="USD"/>
    <n v="1412283542"/>
    <n v="1409691542"/>
    <b v="0"/>
    <n v="1"/>
    <b v="0"/>
    <s v="music/faith"/>
    <n v="4.0000000000000001E-3"/>
    <n v="20"/>
    <x v="4"/>
    <x v="4"/>
    <s v="faith"/>
    <x v="3"/>
    <n v="30"/>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x v="4"/>
    <s v="faith"/>
    <x v="2"/>
    <n v="59"/>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x v="4"/>
    <s v="faith"/>
    <x v="0"/>
    <n v="30"/>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x v="8"/>
    <s v="photobooks"/>
    <x v="0"/>
    <n v="45"/>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x v="8"/>
    <s v="photobooks"/>
    <x v="2"/>
    <n v="32"/>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x v="8"/>
    <s v="photobooks"/>
    <x v="2"/>
    <n v="22"/>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x v="8"/>
    <s v="photobooks"/>
    <x v="0"/>
    <n v="45"/>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x v="8"/>
    <s v="photobooks"/>
    <x v="2"/>
    <n v="36"/>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x v="8"/>
    <s v="photobooks"/>
    <x v="2"/>
    <n v="30"/>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x v="8"/>
    <s v="photobooks"/>
    <x v="0"/>
    <n v="29"/>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x v="8"/>
    <s v="photobooks"/>
    <x v="0"/>
    <n v="30"/>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x v="8"/>
    <s v="photobooks"/>
    <x v="1"/>
    <n v="37"/>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x v="8"/>
    <s v="photobooks"/>
    <x v="2"/>
    <n v="25"/>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x v="8"/>
    <s v="photobooks"/>
    <x v="0"/>
    <n v="30"/>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x v="8"/>
    <s v="photobooks"/>
    <x v="2"/>
    <n v="30"/>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x v="8"/>
    <s v="photobooks"/>
    <x v="2"/>
    <n v="30"/>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x v="8"/>
    <s v="photobooks"/>
    <x v="0"/>
    <n v="30"/>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x v="8"/>
    <s v="photobooks"/>
    <x v="0"/>
    <n v="30"/>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x v="8"/>
    <s v="photobooks"/>
    <x v="2"/>
    <n v="40"/>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x v="8"/>
    <s v="photobooks"/>
    <x v="2"/>
    <n v="30"/>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x v="8"/>
    <s v="photobooks"/>
    <x v="2"/>
    <n v="60"/>
    <x v="1758"/>
    <d v="2016-07-14T22:56:32"/>
  </r>
  <r>
    <n v="1759"/>
    <s v="Death Valley"/>
    <s v="Death Valley will be the first photo book of Andi State"/>
    <n v="5000"/>
    <n v="5330"/>
    <x v="0"/>
    <s v="US"/>
    <s v="USD"/>
    <n v="1427309629"/>
    <n v="1425585229"/>
    <b v="0"/>
    <n v="49"/>
    <b v="1"/>
    <s v="photography/photobooks"/>
    <n v="1.0660000000000001"/>
    <n v="108.77551020408163"/>
    <x v="8"/>
    <x v="8"/>
    <s v="photobooks"/>
    <x v="0"/>
    <n v="20"/>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x v="8"/>
    <s v="photobooks"/>
    <x v="2"/>
    <n v="20"/>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x v="8"/>
    <s v="photobooks"/>
    <x v="0"/>
    <n v="50"/>
    <x v="1761"/>
    <d v="2015-09-12T13:37:40"/>
  </r>
  <r>
    <n v="1762"/>
    <s v="&quot;The Naked Pixel&quot; Ali Pakele"/>
    <s v="Project rewards $25 gets you 190+ digital images"/>
    <n v="100"/>
    <n v="885"/>
    <x v="0"/>
    <s v="US"/>
    <s v="USD"/>
    <n v="1457739245"/>
    <n v="1455147245"/>
    <b v="0"/>
    <n v="25"/>
    <b v="1"/>
    <s v="photography/photobooks"/>
    <n v="8.85"/>
    <n v="35.4"/>
    <x v="8"/>
    <x v="8"/>
    <s v="photobooks"/>
    <x v="2"/>
    <n v="30"/>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x v="8"/>
    <s v="photobooks"/>
    <x v="2"/>
    <n v="30"/>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x v="8"/>
    <s v="photobooks"/>
    <x v="3"/>
    <n v="29"/>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x v="8"/>
    <s v="photobooks"/>
    <x v="3"/>
    <n v="30"/>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x v="8"/>
    <s v="photobooks"/>
    <x v="3"/>
    <n v="21"/>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x v="8"/>
    <s v="photobooks"/>
    <x v="3"/>
    <n v="30"/>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x v="8"/>
    <s v="photobooks"/>
    <x v="3"/>
    <n v="60"/>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x v="8"/>
    <s v="photobooks"/>
    <x v="3"/>
    <n v="30"/>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x v="8"/>
    <s v="photobooks"/>
    <x v="3"/>
    <n v="35"/>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x v="8"/>
    <s v="photobooks"/>
    <x v="3"/>
    <n v="30"/>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x v="8"/>
    <s v="photobooks"/>
    <x v="3"/>
    <n v="60"/>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x v="8"/>
    <s v="photobooks"/>
    <x v="3"/>
    <n v="45"/>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x v="8"/>
    <s v="photobooks"/>
    <x v="3"/>
    <n v="42"/>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x v="8"/>
    <s v="photobooks"/>
    <x v="3"/>
    <n v="45"/>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x v="8"/>
    <s v="photobooks"/>
    <x v="3"/>
    <n v="36"/>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x v="8"/>
    <s v="photobooks"/>
    <x v="0"/>
    <n v="30"/>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x v="8"/>
    <s v="photobooks"/>
    <x v="0"/>
    <n v="45"/>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x v="8"/>
    <s v="photobooks"/>
    <x v="2"/>
    <n v="30"/>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x v="8"/>
    <s v="photobooks"/>
    <x v="2"/>
    <n v="60"/>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x v="8"/>
    <s v="photobooks"/>
    <x v="2"/>
    <n v="31"/>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x v="8"/>
    <s v="photobooks"/>
    <x v="2"/>
    <n v="33"/>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x v="8"/>
    <s v="photobooks"/>
    <x v="0"/>
    <n v="30"/>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x v="8"/>
    <s v="photobooks"/>
    <x v="3"/>
    <n v="31"/>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x v="8"/>
    <s v="photobooks"/>
    <x v="3"/>
    <n v="31"/>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x v="8"/>
    <s v="photobooks"/>
    <x v="3"/>
    <n v="30"/>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x v="8"/>
    <s v="photobooks"/>
    <x v="0"/>
    <n v="30"/>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x v="8"/>
    <s v="photobooks"/>
    <x v="3"/>
    <n v="30"/>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x v="8"/>
    <s v="photobooks"/>
    <x v="3"/>
    <n v="60"/>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x v="8"/>
    <s v="photobooks"/>
    <x v="0"/>
    <n v="30"/>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x v="8"/>
    <s v="photobooks"/>
    <x v="3"/>
    <n v="60"/>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x v="8"/>
    <s v="photobooks"/>
    <x v="0"/>
    <n v="37"/>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x v="8"/>
    <s v="photobooks"/>
    <x v="3"/>
    <n v="30"/>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x v="8"/>
    <s v="photobooks"/>
    <x v="0"/>
    <n v="35"/>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x v="8"/>
    <s v="photobooks"/>
    <x v="2"/>
    <n v="29"/>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x v="8"/>
    <s v="photobooks"/>
    <x v="2"/>
    <n v="60"/>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x v="8"/>
    <s v="photobooks"/>
    <x v="2"/>
    <n v="30"/>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x v="8"/>
    <s v="photobooks"/>
    <x v="0"/>
    <n v="60"/>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x v="8"/>
    <s v="photobooks"/>
    <x v="3"/>
    <n v="20"/>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x v="8"/>
    <s v="photobooks"/>
    <x v="2"/>
    <n v="30"/>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x v="8"/>
    <s v="photobooks"/>
    <x v="0"/>
    <n v="32"/>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x v="8"/>
    <s v="photobooks"/>
    <x v="0"/>
    <n v="23"/>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x v="8"/>
    <s v="photobooks"/>
    <x v="0"/>
    <n v="31"/>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x v="8"/>
    <s v="photobooks"/>
    <x v="0"/>
    <n v="40"/>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x v="8"/>
    <s v="photobooks"/>
    <x v="0"/>
    <n v="32"/>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x v="8"/>
    <s v="photobooks"/>
    <x v="3"/>
    <n v="35"/>
    <x v="1806"/>
    <d v="2014-09-30T15:19:09"/>
  </r>
  <r>
    <n v="1807"/>
    <s v="Anywhere but Here"/>
    <s v="I want to explore alternative cultures and lifestyles in America."/>
    <n v="5000"/>
    <n v="553"/>
    <x v="2"/>
    <s v="US"/>
    <s v="USD"/>
    <n v="1411868313"/>
    <n v="1409276313"/>
    <b v="1"/>
    <n v="8"/>
    <b v="0"/>
    <s v="photography/photobooks"/>
    <n v="0.1106"/>
    <n v="69.125"/>
    <x v="8"/>
    <x v="8"/>
    <s v="photobooks"/>
    <x v="3"/>
    <n v="30"/>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x v="8"/>
    <s v="photobooks"/>
    <x v="1"/>
    <n v="35"/>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x v="8"/>
    <s v="photobooks"/>
    <x v="0"/>
    <n v="35"/>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x v="8"/>
    <s v="photobooks"/>
    <x v="3"/>
    <n v="12"/>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x v="8"/>
    <s v="photobooks"/>
    <x v="3"/>
    <n v="60"/>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x v="8"/>
    <s v="photobooks"/>
    <x v="2"/>
    <n v="30"/>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x v="8"/>
    <s v="photobooks"/>
    <x v="3"/>
    <n v="30"/>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x v="8"/>
    <s v="photobooks"/>
    <x v="0"/>
    <n v="30"/>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x v="8"/>
    <s v="photobooks"/>
    <x v="0"/>
    <n v="14"/>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x v="8"/>
    <s v="photobooks"/>
    <x v="2"/>
    <n v="28"/>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x v="8"/>
    <s v="photobooks"/>
    <x v="2"/>
    <n v="60"/>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x v="8"/>
    <s v="photobooks"/>
    <x v="0"/>
    <n v="30"/>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x v="8"/>
    <s v="photobooks"/>
    <x v="3"/>
    <n v="30"/>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x v="8"/>
    <s v="photobooks"/>
    <x v="0"/>
    <n v="30"/>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x v="4"/>
    <s v="rock"/>
    <x v="5"/>
    <n v="45"/>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x v="4"/>
    <s v="rock"/>
    <x v="4"/>
    <n v="36"/>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x v="4"/>
    <s v="rock"/>
    <x v="5"/>
    <n v="30"/>
    <x v="1823"/>
    <d v="2012-10-24T16:26:16"/>
  </r>
  <r>
    <n v="1824"/>
    <s v="Tin Man's Broken Wisdom Fund"/>
    <s v="cd fund raiser"/>
    <n v="3000"/>
    <n v="3002"/>
    <x v="0"/>
    <s v="US"/>
    <s v="USD"/>
    <n v="1389146880"/>
    <n v="1387403967"/>
    <b v="0"/>
    <n v="40"/>
    <b v="1"/>
    <s v="music/rock"/>
    <n v="1.0006666666666666"/>
    <n v="75.05"/>
    <x v="4"/>
    <x v="4"/>
    <s v="rock"/>
    <x v="4"/>
    <n v="20"/>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x v="4"/>
    <s v="rock"/>
    <x v="4"/>
    <n v="23"/>
    <x v="1825"/>
    <d v="2013-07-11T20:01:43"/>
  </r>
  <r>
    <n v="1826"/>
    <s v="BEAR GHOST! Professional Recording! Yay!"/>
    <s v="Hear your favorite Bear Ghost in eargasmic quality!"/>
    <n v="2000"/>
    <n v="2020"/>
    <x v="0"/>
    <s v="US"/>
    <s v="USD"/>
    <n v="1392675017"/>
    <n v="1390083017"/>
    <b v="0"/>
    <n v="38"/>
    <b v="1"/>
    <s v="music/rock"/>
    <n v="1.01"/>
    <n v="53.157894736842103"/>
    <x v="4"/>
    <x v="4"/>
    <s v="rock"/>
    <x v="3"/>
    <n v="30"/>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x v="4"/>
    <s v="rock"/>
    <x v="6"/>
    <n v="50"/>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x v="4"/>
    <s v="rock"/>
    <x v="3"/>
    <n v="32"/>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x v="4"/>
    <s v="rock"/>
    <x v="7"/>
    <n v="49"/>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x v="4"/>
    <s v="rock"/>
    <x v="3"/>
    <n v="30"/>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x v="4"/>
    <s v="rock"/>
    <x v="5"/>
    <n v="15"/>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x v="4"/>
    <s v="rock"/>
    <x v="6"/>
    <n v="30"/>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x v="4"/>
    <s v="rock"/>
    <x v="4"/>
    <n v="32"/>
    <x v="1833"/>
    <d v="2013-03-02T07:59:00"/>
  </r>
  <r>
    <n v="1834"/>
    <s v="TDJ - All Part of the Plan EP/Tour"/>
    <s v="Help us fund our first tour and promote our new EP!"/>
    <n v="10000"/>
    <n v="11805"/>
    <x v="0"/>
    <s v="US"/>
    <s v="USD"/>
    <n v="1422140895"/>
    <n v="1418684895"/>
    <b v="0"/>
    <n v="90"/>
    <b v="1"/>
    <s v="music/rock"/>
    <n v="1.1805000000000001"/>
    <n v="131.16666666666666"/>
    <x v="4"/>
    <x v="4"/>
    <s v="rock"/>
    <x v="3"/>
    <n v="40"/>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x v="4"/>
    <s v="rock"/>
    <x v="2"/>
    <n v="30"/>
    <x v="1835"/>
    <d v="2016-03-31T15:51:11"/>
  </r>
  <r>
    <n v="1836"/>
    <s v="KICKSTART OUR &lt;+3"/>
    <s v="Help fund our 2013 Sound &amp; Lighting Touring rig!"/>
    <n v="5000"/>
    <n v="10017"/>
    <x v="0"/>
    <s v="US"/>
    <s v="USD"/>
    <n v="1361129129"/>
    <n v="1359660329"/>
    <b v="0"/>
    <n v="55"/>
    <b v="1"/>
    <s v="music/rock"/>
    <n v="2.0034000000000001"/>
    <n v="182.12727272727273"/>
    <x v="4"/>
    <x v="4"/>
    <s v="rock"/>
    <x v="4"/>
    <n v="17"/>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x v="4"/>
    <s v="rock"/>
    <x v="5"/>
    <n v="60"/>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x v="4"/>
    <s v="rock"/>
    <x v="6"/>
    <n v="28"/>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x v="4"/>
    <s v="rock"/>
    <x v="2"/>
    <n v="30"/>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x v="4"/>
    <s v="rock"/>
    <x v="4"/>
    <n v="19"/>
    <x v="1840"/>
    <d v="2013-05-07T04:59:00"/>
  </r>
  <r>
    <n v="1841"/>
    <s v="Hydra Effect Debut EP"/>
    <s v="Hard Rock with a Positive Message. Help us fund, release and promote our debut EP!"/>
    <n v="2000"/>
    <n v="2035"/>
    <x v="0"/>
    <s v="US"/>
    <s v="USD"/>
    <n v="1400561940"/>
    <n v="1397679445"/>
    <b v="0"/>
    <n v="40"/>
    <b v="1"/>
    <s v="music/rock"/>
    <n v="1.0175000000000001"/>
    <n v="50.875"/>
    <x v="4"/>
    <x v="4"/>
    <s v="rock"/>
    <x v="3"/>
    <n v="33"/>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x v="4"/>
    <s v="rock"/>
    <x v="0"/>
    <n v="34"/>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x v="4"/>
    <s v="rock"/>
    <x v="6"/>
    <n v="30"/>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x v="4"/>
    <s v="rock"/>
    <x v="6"/>
    <n v="38"/>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x v="4"/>
    <s v="rock"/>
    <x v="2"/>
    <n v="15"/>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x v="4"/>
    <s v="rock"/>
    <x v="5"/>
    <n v="30"/>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x v="4"/>
    <s v="rock"/>
    <x v="0"/>
    <n v="21"/>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x v="4"/>
    <s v="rock"/>
    <x v="6"/>
    <n v="64"/>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x v="4"/>
    <s v="rock"/>
    <x v="5"/>
    <n v="30"/>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x v="4"/>
    <s v="rock"/>
    <x v="3"/>
    <n v="30"/>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x v="4"/>
    <s v="rock"/>
    <x v="3"/>
    <n v="20"/>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x v="4"/>
    <s v="rock"/>
    <x v="0"/>
    <n v="37"/>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x v="4"/>
    <s v="rock"/>
    <x v="5"/>
    <n v="50"/>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x v="4"/>
    <s v="rock"/>
    <x v="4"/>
    <n v="30"/>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x v="4"/>
    <s v="rock"/>
    <x v="4"/>
    <n v="45"/>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x v="4"/>
    <s v="rock"/>
    <x v="3"/>
    <n v="21"/>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x v="4"/>
    <s v="rock"/>
    <x v="3"/>
    <n v="30"/>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x v="4"/>
    <s v="rock"/>
    <x v="6"/>
    <n v="60"/>
    <x v="1858"/>
    <d v="2011-12-16T05:48:41"/>
  </r>
  <r>
    <n v="1859"/>
    <s v="Queen Kwong Tour to London and Paris"/>
    <s v="Queen Kwong is going ON TOUR to London and Paris!"/>
    <n v="3000"/>
    <n v="3955"/>
    <x v="0"/>
    <s v="US"/>
    <s v="USD"/>
    <n v="1316716129"/>
    <n v="1314124129"/>
    <b v="0"/>
    <n v="56"/>
    <b v="1"/>
    <s v="music/rock"/>
    <n v="1.3183333333333334"/>
    <n v="70.625"/>
    <x v="4"/>
    <x v="4"/>
    <s v="rock"/>
    <x v="6"/>
    <n v="30"/>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x v="4"/>
    <s v="rock"/>
    <x v="3"/>
    <n v="21"/>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x v="6"/>
    <s v="mobile games"/>
    <x v="3"/>
    <n v="30"/>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x v="6"/>
    <s v="mobile games"/>
    <x v="1"/>
    <n v="47"/>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x v="6"/>
    <s v="mobile games"/>
    <x v="3"/>
    <n v="30"/>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x v="6"/>
    <s v="mobile games"/>
    <x v="3"/>
    <n v="30"/>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x v="6"/>
    <s v="mobile games"/>
    <x v="2"/>
    <n v="35"/>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x v="6"/>
    <s v="mobile games"/>
    <x v="1"/>
    <n v="53"/>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x v="6"/>
    <s v="mobile games"/>
    <x v="2"/>
    <n v="30"/>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x v="6"/>
    <s v="mobile games"/>
    <x v="0"/>
    <n v="25"/>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x v="6"/>
    <s v="mobile games"/>
    <x v="2"/>
    <n v="30"/>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x v="6"/>
    <s v="mobile games"/>
    <x v="2"/>
    <n v="29"/>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x v="6"/>
    <s v="mobile games"/>
    <x v="3"/>
    <n v="40"/>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x v="6"/>
    <s v="mobile games"/>
    <x v="0"/>
    <n v="30"/>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x v="6"/>
    <s v="mobile games"/>
    <x v="0"/>
    <n v="29"/>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x v="6"/>
    <s v="mobile games"/>
    <x v="2"/>
    <n v="20"/>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x v="6"/>
    <s v="mobile games"/>
    <x v="2"/>
    <n v="60"/>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x v="6"/>
    <s v="mobile games"/>
    <x v="3"/>
    <n v="30"/>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x v="6"/>
    <s v="mobile games"/>
    <x v="0"/>
    <n v="29"/>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x v="6"/>
    <s v="mobile games"/>
    <x v="3"/>
    <n v="30"/>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x v="6"/>
    <s v="mobile games"/>
    <x v="2"/>
    <n v="30"/>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x v="6"/>
    <s v="mobile games"/>
    <x v="2"/>
    <n v="29"/>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x v="4"/>
    <s v="indie rock"/>
    <x v="0"/>
    <n v="30"/>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x v="4"/>
    <s v="indie rock"/>
    <x v="5"/>
    <n v="33"/>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x v="4"/>
    <s v="indie rock"/>
    <x v="5"/>
    <n v="30"/>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x v="4"/>
    <s v="indie rock"/>
    <x v="5"/>
    <n v="35"/>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x v="4"/>
    <s v="indie rock"/>
    <x v="5"/>
    <n v="33"/>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x v="4"/>
    <s v="indie rock"/>
    <x v="3"/>
    <n v="30"/>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x v="4"/>
    <s v="indie rock"/>
    <x v="0"/>
    <n v="18"/>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x v="4"/>
    <s v="indie rock"/>
    <x v="7"/>
    <n v="31"/>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x v="4"/>
    <s v="indie rock"/>
    <x v="4"/>
    <n v="45"/>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x v="4"/>
    <s v="indie rock"/>
    <x v="5"/>
    <n v="30"/>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x v="4"/>
    <s v="indie rock"/>
    <x v="7"/>
    <n v="45"/>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x v="4"/>
    <s v="indie rock"/>
    <x v="6"/>
    <n v="30"/>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x v="4"/>
    <s v="indie rock"/>
    <x v="6"/>
    <n v="16"/>
    <x v="1893"/>
    <d v="2011-04-16T03:59:00"/>
  </r>
  <r>
    <n v="1894"/>
    <s v="Help me release my first 3 song EP!!"/>
    <s v="Im trying to raise $1000 for a 3 song EP in a studio!"/>
    <n v="1000"/>
    <n v="1145"/>
    <x v="0"/>
    <s v="US"/>
    <s v="USD"/>
    <n v="1329082983"/>
    <n v="1326404583"/>
    <b v="0"/>
    <n v="20"/>
    <b v="1"/>
    <s v="music/indie rock"/>
    <n v="1.145"/>
    <n v="57.25"/>
    <x v="4"/>
    <x v="4"/>
    <s v="indie rock"/>
    <x v="5"/>
    <n v="31"/>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x v="4"/>
    <s v="indie rock"/>
    <x v="0"/>
    <n v="30"/>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x v="4"/>
    <s v="indie rock"/>
    <x v="5"/>
    <n v="30"/>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x v="4"/>
    <s v="indie rock"/>
    <x v="3"/>
    <n v="22"/>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x v="4"/>
    <s v="indie rock"/>
    <x v="0"/>
    <n v="36"/>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x v="4"/>
    <s v="indie rock"/>
    <x v="0"/>
    <n v="30"/>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x v="4"/>
    <s v="indie rock"/>
    <x v="5"/>
    <n v="28"/>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x v="2"/>
    <s v="gadgets"/>
    <x v="0"/>
    <n v="30"/>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x v="2"/>
    <s v="gadgets"/>
    <x v="0"/>
    <n v="30"/>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x v="2"/>
    <s v="gadgets"/>
    <x v="2"/>
    <n v="60"/>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x v="2"/>
    <s v="gadgets"/>
    <x v="0"/>
    <n v="45"/>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x v="2"/>
    <s v="gadgets"/>
    <x v="3"/>
    <n v="30"/>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x v="2"/>
    <s v="gadgets"/>
    <x v="2"/>
    <n v="30"/>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x v="2"/>
    <s v="gadgets"/>
    <x v="3"/>
    <n v="15"/>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x v="2"/>
    <s v="gadgets"/>
    <x v="2"/>
    <n v="30"/>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x v="2"/>
    <s v="gadgets"/>
    <x v="3"/>
    <n v="30"/>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x v="2"/>
    <s v="gadgets"/>
    <x v="0"/>
    <n v="44"/>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x v="2"/>
    <s v="gadgets"/>
    <x v="3"/>
    <n v="30"/>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x v="2"/>
    <s v="gadgets"/>
    <x v="0"/>
    <n v="30"/>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x v="2"/>
    <s v="gadgets"/>
    <x v="3"/>
    <n v="30"/>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x v="2"/>
    <s v="gadgets"/>
    <x v="3"/>
    <n v="15"/>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x v="2"/>
    <s v="gadgets"/>
    <x v="3"/>
    <n v="20"/>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x v="2"/>
    <s v="gadgets"/>
    <x v="2"/>
    <n v="25"/>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x v="2"/>
    <s v="gadgets"/>
    <x v="1"/>
    <n v="30"/>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x v="2"/>
    <s v="gadgets"/>
    <x v="3"/>
    <n v="35"/>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x v="2"/>
    <s v="gadgets"/>
    <x v="0"/>
    <n v="30"/>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x v="2"/>
    <s v="gadgets"/>
    <x v="0"/>
    <n v="28"/>
    <x v="1920"/>
    <d v="2015-10-21T23:00:00"/>
  </r>
  <r>
    <n v="1921"/>
    <s v="The Fine Spirits are making an album!"/>
    <s v="The Fine Spirits are making an album, but we need your help!"/>
    <n v="1500"/>
    <n v="2052"/>
    <x v="0"/>
    <s v="US"/>
    <s v="USD"/>
    <n v="1342243143"/>
    <n v="1339651143"/>
    <b v="0"/>
    <n v="38"/>
    <b v="1"/>
    <s v="music/indie rock"/>
    <n v="1.3680000000000001"/>
    <n v="54"/>
    <x v="4"/>
    <x v="4"/>
    <s v="indie rock"/>
    <x v="5"/>
    <n v="30"/>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x v="4"/>
    <s v="indie rock"/>
    <x v="4"/>
    <n v="30"/>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x v="4"/>
    <s v="indie rock"/>
    <x v="6"/>
    <n v="40"/>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x v="4"/>
    <s v="indie rock"/>
    <x v="4"/>
    <n v="28"/>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x v="4"/>
    <s v="indie rock"/>
    <x v="4"/>
    <n v="22"/>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x v="4"/>
    <s v="indie rock"/>
    <x v="7"/>
    <n v="27"/>
    <x v="1926"/>
    <d v="2010-11-02T00:26:00"/>
  </r>
  <r>
    <n v="1927"/>
    <s v="GBS Detroit Presents Hampshire"/>
    <s v="Hampshire is headed to GBS Detroit."/>
    <n v="600"/>
    <n v="620"/>
    <x v="0"/>
    <s v="US"/>
    <s v="USD"/>
    <n v="1331182740"/>
    <n v="1329856839"/>
    <b v="0"/>
    <n v="11"/>
    <b v="1"/>
    <s v="music/indie rock"/>
    <n v="1.0333333333333334"/>
    <n v="56.363636363636367"/>
    <x v="4"/>
    <x v="4"/>
    <s v="indie rock"/>
    <x v="5"/>
    <n v="15"/>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x v="4"/>
    <s v="indie rock"/>
    <x v="4"/>
    <n v="30"/>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x v="4"/>
    <s v="indie rock"/>
    <x v="6"/>
    <n v="42"/>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x v="4"/>
    <s v="indie rock"/>
    <x v="4"/>
    <n v="60"/>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x v="4"/>
    <s v="indie rock"/>
    <x v="5"/>
    <n v="13"/>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x v="4"/>
    <s v="indie rock"/>
    <x v="5"/>
    <n v="21"/>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x v="4"/>
    <s v="indie rock"/>
    <x v="3"/>
    <n v="30"/>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x v="4"/>
    <s v="indie rock"/>
    <x v="6"/>
    <n v="36"/>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x v="4"/>
    <s v="indie rock"/>
    <x v="3"/>
    <n v="37"/>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x v="4"/>
    <s v="indie rock"/>
    <x v="6"/>
    <n v="30"/>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x v="4"/>
    <s v="indie rock"/>
    <x v="5"/>
    <n v="16"/>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x v="4"/>
    <s v="indie rock"/>
    <x v="4"/>
    <n v="31"/>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x v="4"/>
    <s v="indie rock"/>
    <x v="4"/>
    <n v="30"/>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x v="4"/>
    <s v="indie rock"/>
    <x v="6"/>
    <n v="39"/>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x v="2"/>
    <s v="hardware"/>
    <x v="3"/>
    <n v="30"/>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x v="2"/>
    <s v="hardware"/>
    <x v="6"/>
    <n v="90"/>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x v="2"/>
    <s v="hardware"/>
    <x v="2"/>
    <n v="45"/>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x v="2"/>
    <s v="hardware"/>
    <x v="3"/>
    <n v="30"/>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x v="2"/>
    <s v="hardware"/>
    <x v="0"/>
    <n v="40"/>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x v="2"/>
    <s v="hardware"/>
    <x v="3"/>
    <n v="60"/>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x v="2"/>
    <s v="hardware"/>
    <x v="8"/>
    <n v="37"/>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x v="2"/>
    <s v="hardware"/>
    <x v="2"/>
    <n v="54"/>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x v="2"/>
    <s v="hardware"/>
    <x v="3"/>
    <n v="30"/>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x v="2"/>
    <s v="hardware"/>
    <x v="6"/>
    <n v="31"/>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x v="2"/>
    <s v="hardware"/>
    <x v="2"/>
    <n v="30"/>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x v="2"/>
    <s v="hardware"/>
    <x v="4"/>
    <n v="37"/>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x v="2"/>
    <s v="hardware"/>
    <x v="5"/>
    <n v="29"/>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x v="2"/>
    <s v="hardware"/>
    <x v="2"/>
    <n v="47"/>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x v="2"/>
    <s v="hardware"/>
    <x v="5"/>
    <n v="33"/>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x v="2"/>
    <s v="hardware"/>
    <x v="0"/>
    <n v="45"/>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x v="2"/>
    <s v="hardware"/>
    <x v="5"/>
    <n v="30"/>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x v="2"/>
    <s v="hardware"/>
    <x v="4"/>
    <n v="30"/>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x v="2"/>
    <s v="hardware"/>
    <x v="3"/>
    <n v="41"/>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x v="2"/>
    <s v="hardware"/>
    <x v="3"/>
    <n v="30"/>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x v="2"/>
    <s v="hardware"/>
    <x v="5"/>
    <n v="40"/>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x v="2"/>
    <s v="hardware"/>
    <x v="3"/>
    <n v="30"/>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x v="2"/>
    <s v="hardware"/>
    <x v="3"/>
    <n v="35"/>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x v="2"/>
    <s v="hardware"/>
    <x v="2"/>
    <n v="30"/>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x v="2"/>
    <s v="hardware"/>
    <x v="6"/>
    <n v="22"/>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x v="2"/>
    <s v="hardware"/>
    <x v="3"/>
    <n v="30"/>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x v="2"/>
    <s v="hardware"/>
    <x v="3"/>
    <n v="30"/>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x v="2"/>
    <s v="hardware"/>
    <x v="2"/>
    <n v="31"/>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x v="2"/>
    <s v="hardware"/>
    <x v="2"/>
    <n v="30"/>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x v="2"/>
    <s v="hardware"/>
    <x v="4"/>
    <n v="60"/>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x v="2"/>
    <s v="hardware"/>
    <x v="4"/>
    <n v="32"/>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x v="2"/>
    <s v="hardware"/>
    <x v="5"/>
    <n v="30"/>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x v="2"/>
    <s v="hardware"/>
    <x v="2"/>
    <n v="39"/>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x v="2"/>
    <s v="hardware"/>
    <x v="4"/>
    <n v="60"/>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x v="2"/>
    <s v="hardware"/>
    <x v="4"/>
    <n v="30"/>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x v="2"/>
    <s v="hardware"/>
    <x v="4"/>
    <n v="30"/>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x v="2"/>
    <s v="hardware"/>
    <x v="0"/>
    <n v="46"/>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x v="2"/>
    <s v="hardware"/>
    <x v="5"/>
    <n v="33"/>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x v="2"/>
    <s v="hardware"/>
    <x v="0"/>
    <n v="37"/>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x v="2"/>
    <s v="hardware"/>
    <x v="2"/>
    <n v="40"/>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x v="8"/>
    <s v="people"/>
    <x v="3"/>
    <n v="30"/>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x v="8"/>
    <s v="people"/>
    <x v="2"/>
    <n v="30"/>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x v="8"/>
    <s v="people"/>
    <x v="2"/>
    <n v="22"/>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x v="8"/>
    <s v="people"/>
    <x v="3"/>
    <n v="60"/>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x v="8"/>
    <s v="people"/>
    <x v="2"/>
    <n v="29"/>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x v="8"/>
    <s v="people"/>
    <x v="2"/>
    <n v="30"/>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x v="8"/>
    <s v="people"/>
    <x v="0"/>
    <n v="30"/>
    <x v="1987"/>
    <d v="2015-03-01T15:21:16"/>
  </r>
  <r>
    <n v="1988"/>
    <s v="Phillip Michael Photography"/>
    <s v="Expressing art in an image!"/>
    <n v="6000"/>
    <n v="25"/>
    <x v="2"/>
    <s v="US"/>
    <s v="USD"/>
    <n v="1440094742"/>
    <n v="1437502742"/>
    <b v="0"/>
    <n v="1"/>
    <b v="0"/>
    <s v="photography/people"/>
    <n v="4.1666666666666666E-3"/>
    <n v="25"/>
    <x v="8"/>
    <x v="8"/>
    <s v="people"/>
    <x v="0"/>
    <n v="30"/>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x v="8"/>
    <s v="people"/>
    <x v="2"/>
    <n v="30"/>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x v="8"/>
    <s v="people"/>
    <x v="2"/>
    <n v="15"/>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x v="8"/>
    <s v="people"/>
    <x v="0"/>
    <n v="21"/>
    <x v="1991"/>
    <d v="2015-07-03T21:26:26"/>
  </r>
  <r>
    <n v="1992"/>
    <s v="The Wonderful World of Princes &amp; Princesses"/>
    <s v="A complete revamp of all the Disney Princes &amp; Princesses!"/>
    <n v="1500"/>
    <n v="2"/>
    <x v="2"/>
    <s v="US"/>
    <s v="USD"/>
    <n v="1424229991"/>
    <n v="1421637991"/>
    <b v="0"/>
    <n v="2"/>
    <b v="0"/>
    <s v="photography/people"/>
    <n v="1.3333333333333333E-3"/>
    <n v="1"/>
    <x v="8"/>
    <x v="8"/>
    <s v="people"/>
    <x v="0"/>
    <n v="30"/>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x v="8"/>
    <s v="people"/>
    <x v="0"/>
    <n v="30"/>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x v="8"/>
    <s v="people"/>
    <x v="2"/>
    <n v="60"/>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x v="8"/>
    <s v="people"/>
    <x v="0"/>
    <n v="20"/>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x v="8"/>
    <s v="people"/>
    <x v="3"/>
    <n v="30"/>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x v="8"/>
    <s v="people"/>
    <x v="3"/>
    <n v="30"/>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x v="8"/>
    <s v="people"/>
    <x v="3"/>
    <n v="45"/>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x v="8"/>
    <s v="people"/>
    <x v="3"/>
    <n v="30"/>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x v="8"/>
    <s v="people"/>
    <x v="0"/>
    <n v="30"/>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x v="2"/>
    <s v="hardware"/>
    <x v="0"/>
    <n v="32"/>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x v="2"/>
    <s v="hardware"/>
    <x v="2"/>
    <n v="30"/>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x v="2"/>
    <s v="hardware"/>
    <x v="7"/>
    <n v="15"/>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x v="2"/>
    <s v="hardware"/>
    <x v="3"/>
    <n v="30"/>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x v="2"/>
    <s v="hardware"/>
    <x v="4"/>
    <n v="27"/>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x v="2"/>
    <s v="hardware"/>
    <x v="3"/>
    <n v="35"/>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x v="2"/>
    <s v="hardware"/>
    <x v="7"/>
    <n v="66"/>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x v="2"/>
    <s v="hardware"/>
    <x v="6"/>
    <n v="44"/>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x v="2"/>
    <s v="hardware"/>
    <x v="2"/>
    <n v="36"/>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x v="2"/>
    <s v="hardware"/>
    <x v="2"/>
    <n v="30"/>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x v="2"/>
    <s v="hardware"/>
    <x v="0"/>
    <n v="34"/>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x v="2"/>
    <s v="hardware"/>
    <x v="0"/>
    <n v="30"/>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x v="2"/>
    <s v="hardware"/>
    <x v="2"/>
    <n v="60"/>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x v="2"/>
    <s v="hardware"/>
    <x v="4"/>
    <n v="34"/>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x v="2"/>
    <s v="hardware"/>
    <x v="6"/>
    <n v="30"/>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x v="2"/>
    <s v="hardware"/>
    <x v="4"/>
    <n v="30"/>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x v="2"/>
    <s v="hardware"/>
    <x v="5"/>
    <n v="31"/>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x v="2"/>
    <s v="hardware"/>
    <x v="0"/>
    <n v="30"/>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x v="2"/>
    <s v="hardware"/>
    <x v="2"/>
    <n v="30"/>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x v="2"/>
    <s v="hardware"/>
    <x v="3"/>
    <n v="37"/>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x v="2"/>
    <s v="hardware"/>
    <x v="3"/>
    <n v="45"/>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x v="2"/>
    <s v="hardware"/>
    <x v="2"/>
    <n v="30"/>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x v="2"/>
    <s v="hardware"/>
    <x v="0"/>
    <n v="30"/>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x v="2"/>
    <s v="hardware"/>
    <x v="5"/>
    <n v="34"/>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x v="2"/>
    <s v="hardware"/>
    <x v="0"/>
    <n v="30"/>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x v="2"/>
    <s v="hardware"/>
    <x v="3"/>
    <n v="45"/>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x v="2"/>
    <s v="hardware"/>
    <x v="0"/>
    <n v="45"/>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x v="2"/>
    <s v="hardware"/>
    <x v="7"/>
    <n v="37"/>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x v="2"/>
    <s v="hardware"/>
    <x v="3"/>
    <n v="30"/>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x v="2"/>
    <s v="hardware"/>
    <x v="5"/>
    <n v="30"/>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x v="2"/>
    <s v="hardware"/>
    <x v="3"/>
    <n v="38"/>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x v="2"/>
    <s v="hardware"/>
    <x v="2"/>
    <n v="30"/>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x v="2"/>
    <s v="hardware"/>
    <x v="3"/>
    <n v="30"/>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x v="2"/>
    <s v="hardware"/>
    <x v="0"/>
    <n v="55"/>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x v="2"/>
    <s v="hardware"/>
    <x v="0"/>
    <n v="45"/>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x v="2"/>
    <s v="hardware"/>
    <x v="3"/>
    <n v="30"/>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x v="2"/>
    <s v="hardware"/>
    <x v="4"/>
    <n v="60"/>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x v="2"/>
    <s v="hardware"/>
    <x v="4"/>
    <n v="32"/>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x v="2"/>
    <s v="hardware"/>
    <x v="2"/>
    <n v="30"/>
    <x v="2039"/>
    <d v="2016-12-01T04:59:00"/>
  </r>
  <r>
    <n v="2040"/>
    <s v="Programmable Capacitor"/>
    <s v="4.29 Billion+ Capacitor Combinations._x000a_No Coding Required."/>
    <n v="3000"/>
    <n v="7445.14"/>
    <x v="0"/>
    <s v="US"/>
    <s v="USD"/>
    <n v="1384557303"/>
    <n v="1383257703"/>
    <b v="1"/>
    <n v="271"/>
    <b v="1"/>
    <s v="technology/hardware"/>
    <n v="2.4817133333333334"/>
    <n v="27.472841328413285"/>
    <x v="2"/>
    <x v="2"/>
    <s v="hardware"/>
    <x v="4"/>
    <n v="15"/>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x v="2"/>
    <s v="hardware"/>
    <x v="2"/>
    <n v="30"/>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x v="2"/>
    <s v="hardware"/>
    <x v="0"/>
    <n v="60"/>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x v="2"/>
    <s v="hardware"/>
    <x v="2"/>
    <n v="54"/>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x v="2"/>
    <s v="hardware"/>
    <x v="0"/>
    <n v="30"/>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x v="2"/>
    <s v="hardware"/>
    <x v="5"/>
    <n v="30"/>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x v="2"/>
    <s v="hardware"/>
    <x v="4"/>
    <n v="30"/>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x v="2"/>
    <s v="hardware"/>
    <x v="0"/>
    <n v="29"/>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x v="2"/>
    <s v="hardware"/>
    <x v="4"/>
    <n v="30"/>
    <x v="2048"/>
    <d v="2013-05-23T15:38:11"/>
  </r>
  <r>
    <n v="2049"/>
    <s v="LOCK8 - the World's First Smart Bike Lock"/>
    <s v="Keyless. Alarm secured. GPS tracking."/>
    <n v="50000"/>
    <n v="60095.35"/>
    <x v="0"/>
    <s v="GB"/>
    <s v="GBP"/>
    <n v="1386025140"/>
    <n v="1382963963"/>
    <b v="0"/>
    <n v="742"/>
    <b v="1"/>
    <s v="technology/hardware"/>
    <n v="1.2019070000000001"/>
    <n v="80.991037735849048"/>
    <x v="2"/>
    <x v="2"/>
    <s v="hardware"/>
    <x v="4"/>
    <n v="35"/>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x v="2"/>
    <s v="hardware"/>
    <x v="0"/>
    <n v="40"/>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x v="2"/>
    <s v="hardware"/>
    <x v="4"/>
    <n v="30"/>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x v="2"/>
    <s v="hardware"/>
    <x v="2"/>
    <n v="45"/>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x v="2"/>
    <s v="hardware"/>
    <x v="0"/>
    <n v="30"/>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x v="2"/>
    <s v="hardware"/>
    <x v="3"/>
    <n v="30"/>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x v="2"/>
    <s v="hardware"/>
    <x v="3"/>
    <n v="29"/>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x v="2"/>
    <s v="hardware"/>
    <x v="4"/>
    <n v="30"/>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x v="2"/>
    <s v="hardware"/>
    <x v="2"/>
    <n v="30"/>
    <x v="2057"/>
    <d v="2016-02-26T11:52:12"/>
  </r>
  <r>
    <n v="2058"/>
    <s v="Raspberry Pi Debug Clip"/>
    <s v="Making using the serial terminal on the Raspberry Pi as easy as Pi!"/>
    <n v="2560"/>
    <n v="4308"/>
    <x v="0"/>
    <s v="GB"/>
    <s v="GBP"/>
    <n v="1425326400"/>
    <n v="1421916830"/>
    <b v="0"/>
    <n v="410"/>
    <b v="1"/>
    <s v="technology/hardware"/>
    <n v="1.6828125"/>
    <n v="10.507317073170732"/>
    <x v="2"/>
    <x v="2"/>
    <s v="hardware"/>
    <x v="0"/>
    <n v="39"/>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x v="2"/>
    <s v="hardware"/>
    <x v="0"/>
    <n v="39"/>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x v="2"/>
    <s v="hardware"/>
    <x v="3"/>
    <n v="60"/>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x v="2"/>
    <s v="hardware"/>
    <x v="2"/>
    <n v="30"/>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x v="2"/>
    <s v="hardware"/>
    <x v="2"/>
    <n v="30"/>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x v="2"/>
    <s v="hardware"/>
    <x v="2"/>
    <n v="33"/>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x v="2"/>
    <s v="hardware"/>
    <x v="4"/>
    <n v="36"/>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x v="2"/>
    <s v="hardware"/>
    <x v="4"/>
    <n v="30"/>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x v="2"/>
    <s v="hardware"/>
    <x v="3"/>
    <n v="30"/>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x v="2"/>
    <s v="hardware"/>
    <x v="0"/>
    <n v="33"/>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x v="2"/>
    <s v="hardware"/>
    <x v="2"/>
    <n v="30"/>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x v="2"/>
    <s v="hardware"/>
    <x v="0"/>
    <n v="31"/>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x v="2"/>
    <s v="hardware"/>
    <x v="2"/>
    <n v="30"/>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x v="2"/>
    <s v="hardware"/>
    <x v="2"/>
    <n v="45"/>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x v="2"/>
    <s v="hardware"/>
    <x v="2"/>
    <n v="30"/>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x v="2"/>
    <s v="hardware"/>
    <x v="0"/>
    <n v="45"/>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x v="2"/>
    <s v="hardware"/>
    <x v="2"/>
    <n v="30"/>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x v="2"/>
    <s v="hardware"/>
    <x v="4"/>
    <n v="30"/>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x v="2"/>
    <s v="hardware"/>
    <x v="3"/>
    <n v="40"/>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x v="2"/>
    <s v="hardware"/>
    <x v="0"/>
    <n v="58"/>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x v="2"/>
    <s v="hardware"/>
    <x v="2"/>
    <n v="30"/>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x v="2"/>
    <s v="hardware"/>
    <x v="0"/>
    <n v="30"/>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x v="2"/>
    <s v="hardware"/>
    <x v="0"/>
    <n v="30"/>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x v="4"/>
    <s v="indie rock"/>
    <x v="5"/>
    <n v="41"/>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x v="4"/>
    <s v="indie rock"/>
    <x v="6"/>
    <n v="60"/>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x v="4"/>
    <s v="indie rock"/>
    <x v="5"/>
    <n v="30"/>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x v="4"/>
    <s v="indie rock"/>
    <x v="3"/>
    <n v="31"/>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x v="4"/>
    <s v="indie rock"/>
    <x v="5"/>
    <n v="30"/>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x v="4"/>
    <s v="indie rock"/>
    <x v="6"/>
    <n v="31"/>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x v="4"/>
    <s v="indie rock"/>
    <x v="6"/>
    <n v="30"/>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x v="4"/>
    <s v="indie rock"/>
    <x v="7"/>
    <n v="36"/>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x v="4"/>
    <s v="indie rock"/>
    <x v="4"/>
    <n v="35"/>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x v="4"/>
    <s v="indie rock"/>
    <x v="4"/>
    <n v="30"/>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x v="4"/>
    <s v="indie rock"/>
    <x v="6"/>
    <n v="49"/>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x v="4"/>
    <s v="indie rock"/>
    <x v="6"/>
    <n v="60"/>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x v="4"/>
    <s v="indie rock"/>
    <x v="5"/>
    <n v="60"/>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x v="4"/>
    <s v="indie rock"/>
    <x v="5"/>
    <n v="34"/>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x v="4"/>
    <s v="indie rock"/>
    <x v="6"/>
    <n v="60"/>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x v="4"/>
    <s v="indie rock"/>
    <x v="5"/>
    <n v="15"/>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x v="4"/>
    <s v="indie rock"/>
    <x v="6"/>
    <n v="60"/>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x v="4"/>
    <s v="indie rock"/>
    <x v="5"/>
    <n v="30"/>
    <x v="2098"/>
    <d v="2012-03-08T02:43:55"/>
  </r>
  <r>
    <n v="2099"/>
    <s v="Roosevelt Died."/>
    <s v="Our tour van died, we need help!"/>
    <n v="3000"/>
    <n v="3971"/>
    <x v="0"/>
    <s v="US"/>
    <s v="USD"/>
    <n v="1435808400"/>
    <n v="1434650084"/>
    <b v="0"/>
    <n v="63"/>
    <b v="1"/>
    <s v="music/indie rock"/>
    <n v="1.3236666666666668"/>
    <n v="63.031746031746032"/>
    <x v="4"/>
    <x v="4"/>
    <s v="indie rock"/>
    <x v="0"/>
    <n v="13"/>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x v="4"/>
    <s v="indie rock"/>
    <x v="5"/>
    <n v="15"/>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x v="4"/>
    <s v="indie rock"/>
    <x v="6"/>
    <n v="60"/>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x v="4"/>
    <s v="indie rock"/>
    <x v="6"/>
    <n v="30"/>
    <x v="2102"/>
    <d v="2011-05-05T20:50:48"/>
  </r>
  <r>
    <n v="2103"/>
    <s v="Matthew Moon's New Album"/>
    <s v="Indie rocker, Matthew Moon, has something to share with you..."/>
    <n v="7777"/>
    <n v="11364"/>
    <x v="0"/>
    <s v="US"/>
    <s v="USD"/>
    <n v="1352488027"/>
    <n v="1349892427"/>
    <b v="0"/>
    <n v="115"/>
    <b v="1"/>
    <s v="music/indie rock"/>
    <n v="1.4612318374694613"/>
    <n v="98.817391304347822"/>
    <x v="4"/>
    <x v="4"/>
    <s v="indie rock"/>
    <x v="5"/>
    <n v="30"/>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x v="4"/>
    <s v="indie rock"/>
    <x v="4"/>
    <n v="31"/>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x v="4"/>
    <s v="indie rock"/>
    <x v="3"/>
    <n v="12"/>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x v="4"/>
    <s v="indie rock"/>
    <x v="5"/>
    <n v="30"/>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x v="4"/>
    <s v="indie rock"/>
    <x v="3"/>
    <n v="21"/>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x v="4"/>
    <s v="indie rock"/>
    <x v="5"/>
    <n v="27"/>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x v="4"/>
    <s v="indie rock"/>
    <x v="0"/>
    <n v="30"/>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x v="4"/>
    <s v="indie rock"/>
    <x v="3"/>
    <n v="28"/>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x v="4"/>
    <s v="indie rock"/>
    <x v="6"/>
    <n v="67"/>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x v="4"/>
    <s v="indie rock"/>
    <x v="4"/>
    <n v="14"/>
    <x v="2112"/>
    <d v="2013-04-15T22:16:33"/>
  </r>
  <r>
    <n v="2113"/>
    <s v="Summer Underground // Honeycomb LP"/>
    <s v="Help us fund our second full-length album Honeycomb!"/>
    <n v="7000"/>
    <n v="7340"/>
    <x v="0"/>
    <s v="US"/>
    <s v="USD"/>
    <n v="1411505176"/>
    <n v="1408481176"/>
    <b v="0"/>
    <n v="107"/>
    <b v="1"/>
    <s v="music/indie rock"/>
    <n v="1.0485714285714285"/>
    <n v="68.598130841121488"/>
    <x v="4"/>
    <x v="4"/>
    <s v="indie rock"/>
    <x v="3"/>
    <n v="35"/>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x v="4"/>
    <s v="indie rock"/>
    <x v="7"/>
    <n v="62"/>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x v="4"/>
    <s v="indie rock"/>
    <x v="6"/>
    <n v="30"/>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x v="4"/>
    <s v="indie rock"/>
    <x v="5"/>
    <n v="48"/>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x v="4"/>
    <s v="indie rock"/>
    <x v="0"/>
    <n v="14"/>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x v="4"/>
    <s v="indie rock"/>
    <x v="6"/>
    <n v="30"/>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x v="4"/>
    <s v="indie rock"/>
    <x v="5"/>
    <n v="30"/>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x v="4"/>
    <s v="indie rock"/>
    <x v="4"/>
    <n v="49"/>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x v="6"/>
    <s v="video games"/>
    <x v="2"/>
    <n v="30"/>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x v="6"/>
    <s v="video games"/>
    <x v="2"/>
    <n v="30"/>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x v="6"/>
    <s v="video games"/>
    <x v="7"/>
    <n v="54"/>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x v="6"/>
    <s v="video games"/>
    <x v="7"/>
    <n v="48"/>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x v="6"/>
    <s v="video games"/>
    <x v="0"/>
    <n v="30"/>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x v="6"/>
    <s v="video games"/>
    <x v="3"/>
    <n v="30"/>
    <x v="2126"/>
    <d v="2014-12-08T23:21:27"/>
  </r>
  <r>
    <n v="2127"/>
    <s v="Three Monkeys - Part 1: Into the Abyss"/>
    <s v="Three Monkeys is an audio adventure game for PC."/>
    <n v="28000"/>
    <n v="8076"/>
    <x v="2"/>
    <s v="GB"/>
    <s v="GBP"/>
    <n v="1426158463"/>
    <n v="1423570063"/>
    <b v="0"/>
    <n v="236"/>
    <b v="0"/>
    <s v="games/video games"/>
    <n v="0.28842857142857142"/>
    <n v="34.220338983050844"/>
    <x v="6"/>
    <x v="6"/>
    <s v="video games"/>
    <x v="0"/>
    <n v="30"/>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x v="6"/>
    <s v="video games"/>
    <x v="3"/>
    <n v="60"/>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x v="6"/>
    <s v="video games"/>
    <x v="2"/>
    <n v="30"/>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x v="6"/>
    <s v="video games"/>
    <x v="3"/>
    <n v="35"/>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x v="6"/>
    <s v="video games"/>
    <x v="0"/>
    <n v="30"/>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x v="6"/>
    <s v="video games"/>
    <x v="3"/>
    <n v="30"/>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x v="6"/>
    <s v="video games"/>
    <x v="6"/>
    <n v="38"/>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x v="6"/>
    <s v="video games"/>
    <x v="4"/>
    <n v="30"/>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x v="6"/>
    <s v="video games"/>
    <x v="5"/>
    <n v="30"/>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x v="6"/>
    <s v="video games"/>
    <x v="4"/>
    <n v="30"/>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x v="6"/>
    <s v="video games"/>
    <x v="3"/>
    <n v="30"/>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x v="6"/>
    <s v="video games"/>
    <x v="4"/>
    <n v="30"/>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x v="6"/>
    <s v="video games"/>
    <x v="2"/>
    <n v="30"/>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x v="6"/>
    <s v="video games"/>
    <x v="5"/>
    <n v="30"/>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x v="6"/>
    <s v="video games"/>
    <x v="3"/>
    <n v="30"/>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x v="6"/>
    <s v="video games"/>
    <x v="0"/>
    <n v="28"/>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x v="6"/>
    <s v="video games"/>
    <x v="7"/>
    <n v="48"/>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x v="6"/>
    <s v="video games"/>
    <x v="4"/>
    <n v="32"/>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x v="6"/>
    <s v="video games"/>
    <x v="4"/>
    <n v="30"/>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x v="6"/>
    <s v="video games"/>
    <x v="2"/>
    <n v="14"/>
    <x v="2146"/>
    <d v="2016-02-11T16:18:30"/>
  </r>
  <r>
    <n v="2147"/>
    <s v="Johnny Rocketfingers 3"/>
    <s v="A Point and Click Adventure on Steroids."/>
    <n v="390000"/>
    <n v="2716"/>
    <x v="2"/>
    <s v="US"/>
    <s v="USD"/>
    <n v="1416125148"/>
    <n v="1413356748"/>
    <b v="0"/>
    <n v="55"/>
    <b v="0"/>
    <s v="games/video games"/>
    <n v="6.9641025641025639E-3"/>
    <n v="49.381818181818183"/>
    <x v="6"/>
    <x v="6"/>
    <s v="video games"/>
    <x v="3"/>
    <n v="32"/>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x v="6"/>
    <s v="video games"/>
    <x v="0"/>
    <n v="30"/>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x v="6"/>
    <s v="video games"/>
    <x v="7"/>
    <n v="35"/>
    <x v="2149"/>
    <d v="2010-07-31T00:00:00"/>
  </r>
  <r>
    <n v="2150"/>
    <s v="The Unknown Door"/>
    <s v="A pixel styled open world detective game."/>
    <n v="50000"/>
    <n v="405"/>
    <x v="2"/>
    <s v="NO"/>
    <s v="NOK"/>
    <n v="1468392599"/>
    <n v="1465800599"/>
    <b v="0"/>
    <n v="4"/>
    <b v="0"/>
    <s v="games/video games"/>
    <n v="8.0999999999999996E-3"/>
    <n v="101.25"/>
    <x v="6"/>
    <x v="6"/>
    <s v="video games"/>
    <x v="2"/>
    <n v="30"/>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x v="6"/>
    <s v="video games"/>
    <x v="2"/>
    <n v="30"/>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x v="6"/>
    <s v="video games"/>
    <x v="3"/>
    <n v="30"/>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x v="6"/>
    <s v="video games"/>
    <x v="3"/>
    <n v="39"/>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x v="6"/>
    <s v="video games"/>
    <x v="3"/>
    <n v="20"/>
    <x v="2154"/>
    <d v="2014-01-28T15:10:27"/>
  </r>
  <r>
    <n v="2155"/>
    <s v="VoxelMaze"/>
    <s v="A Level Editor, Turned up to eleven. Infinite creativity in one package, solo or with up to 16 of your friends."/>
    <n v="5000"/>
    <n v="115"/>
    <x v="2"/>
    <s v="GB"/>
    <s v="GBP"/>
    <n v="1459443385"/>
    <n v="1456854985"/>
    <b v="0"/>
    <n v="5"/>
    <b v="0"/>
    <s v="games/video games"/>
    <n v="2.3E-2"/>
    <n v="23"/>
    <x v="6"/>
    <x v="6"/>
    <s v="video games"/>
    <x v="2"/>
    <n v="30"/>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x v="6"/>
    <s v="video games"/>
    <x v="4"/>
    <n v="45"/>
    <x v="2156"/>
    <d v="2013-09-16T20:30:06"/>
  </r>
  <r>
    <n v="2157"/>
    <s v="Nin"/>
    <s v="Gamers and 90's fans unite in this small tale of epic proportions!"/>
    <n v="75000"/>
    <n v="21144"/>
    <x v="2"/>
    <s v="US"/>
    <s v="USD"/>
    <n v="1482479940"/>
    <n v="1479684783"/>
    <b v="0"/>
    <n v="57"/>
    <b v="0"/>
    <s v="games/video games"/>
    <n v="0.28192"/>
    <n v="370.94736842105266"/>
    <x v="6"/>
    <x v="6"/>
    <s v="video games"/>
    <x v="2"/>
    <n v="32"/>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x v="6"/>
    <s v="video games"/>
    <x v="5"/>
    <n v="45"/>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x v="6"/>
    <s v="video games"/>
    <x v="6"/>
    <n v="30"/>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x v="6"/>
    <s v="video games"/>
    <x v="5"/>
    <n v="30"/>
    <x v="2160"/>
    <d v="2012-05-19T17:05:05"/>
  </r>
  <r>
    <n v="2161"/>
    <s v="CallMeGhost DEBUT ALBUM preorder!"/>
    <s v="We're trying to fund hard copies of our debut album!"/>
    <n v="400"/>
    <n v="463"/>
    <x v="0"/>
    <s v="US"/>
    <s v="USD"/>
    <n v="1443040059"/>
    <n v="1440448059"/>
    <b v="0"/>
    <n v="13"/>
    <b v="1"/>
    <s v="music/rock"/>
    <n v="1.1575"/>
    <n v="35.615384615384613"/>
    <x v="4"/>
    <x v="4"/>
    <s v="rock"/>
    <x v="0"/>
    <n v="30"/>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x v="4"/>
    <s v="rock"/>
    <x v="3"/>
    <n v="31"/>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x v="4"/>
    <s v="rock"/>
    <x v="0"/>
    <n v="51"/>
    <x v="2163"/>
    <d v="2015-06-08T03:50:00"/>
  </r>
  <r>
    <n v="2164"/>
    <s v="Rosaline debut record"/>
    <s v="South Florida roots country/rock outfit's long awaited debut record"/>
    <n v="5500"/>
    <n v="5645"/>
    <x v="0"/>
    <s v="US"/>
    <s v="USD"/>
    <n v="1466827140"/>
    <n v="1464196414"/>
    <b v="0"/>
    <n v="83"/>
    <b v="1"/>
    <s v="music/rock"/>
    <n v="1.0263636363636364"/>
    <n v="68.01204819277109"/>
    <x v="4"/>
    <x v="4"/>
    <s v="rock"/>
    <x v="2"/>
    <n v="30"/>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x v="4"/>
    <s v="rock"/>
    <x v="2"/>
    <n v="30"/>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x v="4"/>
    <s v="rock"/>
    <x v="3"/>
    <n v="45"/>
    <x v="2166"/>
    <d v="2014-12-05T21:06:58"/>
  </r>
  <r>
    <n v="2167"/>
    <s v="Planes and Planets needs to get their EP finished!!"/>
    <s v="We need YOUR HELP to take one more step to this make release sound amazing!"/>
    <n v="150"/>
    <n v="180"/>
    <x v="0"/>
    <s v="US"/>
    <s v="USD"/>
    <n v="1347672937"/>
    <n v="1346463337"/>
    <b v="0"/>
    <n v="8"/>
    <b v="1"/>
    <s v="music/rock"/>
    <n v="1.2"/>
    <n v="22.5"/>
    <x v="4"/>
    <x v="4"/>
    <s v="rock"/>
    <x v="5"/>
    <n v="14"/>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x v="4"/>
    <s v="rock"/>
    <x v="1"/>
    <n v="31"/>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x v="4"/>
    <s v="rock"/>
    <x v="1"/>
    <n v="3"/>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x v="4"/>
    <s v="rock"/>
    <x v="0"/>
    <n v="40"/>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x v="4"/>
    <s v="rock"/>
    <x v="0"/>
    <n v="35"/>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x v="4"/>
    <s v="rock"/>
    <x v="0"/>
    <n v="30"/>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x v="4"/>
    <s v="rock"/>
    <x v="4"/>
    <n v="31"/>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x v="4"/>
    <s v="rock"/>
    <x v="2"/>
    <n v="30"/>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x v="4"/>
    <s v="rock"/>
    <x v="2"/>
    <n v="7"/>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x v="4"/>
    <s v="rock"/>
    <x v="0"/>
    <n v="30"/>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x v="4"/>
    <s v="rock"/>
    <x v="2"/>
    <n v="25"/>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x v="4"/>
    <s v="rock"/>
    <x v="2"/>
    <n v="30"/>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x v="4"/>
    <s v="rock"/>
    <x v="0"/>
    <n v="30"/>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x v="4"/>
    <s v="rock"/>
    <x v="0"/>
    <n v="42"/>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x v="6"/>
    <s v="tabletop games"/>
    <x v="1"/>
    <n v="14"/>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x v="6"/>
    <s v="tabletop games"/>
    <x v="3"/>
    <n v="35"/>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x v="6"/>
    <s v="tabletop games"/>
    <x v="1"/>
    <n v="30"/>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x v="6"/>
    <s v="tabletop games"/>
    <x v="2"/>
    <n v="14"/>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x v="6"/>
    <s v="tabletop games"/>
    <x v="4"/>
    <n v="40"/>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x v="6"/>
    <s v="tabletop games"/>
    <x v="2"/>
    <n v="36"/>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x v="6"/>
    <s v="tabletop games"/>
    <x v="0"/>
    <n v="29"/>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x v="6"/>
    <s v="tabletop games"/>
    <x v="2"/>
    <n v="35"/>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x v="6"/>
    <s v="tabletop games"/>
    <x v="2"/>
    <n v="14"/>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x v="6"/>
    <s v="tabletop games"/>
    <x v="2"/>
    <n v="35"/>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x v="6"/>
    <s v="tabletop games"/>
    <x v="1"/>
    <n v="12"/>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x v="6"/>
    <s v="tabletop games"/>
    <x v="2"/>
    <n v="28"/>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x v="6"/>
    <s v="tabletop games"/>
    <x v="2"/>
    <n v="31"/>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x v="6"/>
    <s v="tabletop games"/>
    <x v="2"/>
    <n v="30"/>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x v="6"/>
    <s v="tabletop games"/>
    <x v="0"/>
    <n v="30"/>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x v="6"/>
    <s v="tabletop games"/>
    <x v="2"/>
    <n v="31"/>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x v="6"/>
    <s v="tabletop games"/>
    <x v="0"/>
    <n v="30"/>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x v="6"/>
    <s v="tabletop games"/>
    <x v="0"/>
    <n v="30"/>
    <x v="2198"/>
    <d v="2015-11-14T13:20:00"/>
  </r>
  <r>
    <n v="2199"/>
    <s v="Decadolo. Flip it!"/>
    <s v="A new strategic board game designed to flip out your opponent."/>
    <n v="9000"/>
    <n v="13228"/>
    <x v="0"/>
    <s v="IE"/>
    <s v="EUR"/>
    <n v="1444903198"/>
    <n v="1442311198"/>
    <b v="1"/>
    <n v="251"/>
    <b v="1"/>
    <s v="games/tabletop games"/>
    <n v="1.4697777777777778"/>
    <n v="52.701195219123505"/>
    <x v="6"/>
    <x v="6"/>
    <s v="tabletop games"/>
    <x v="0"/>
    <n v="30"/>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x v="6"/>
    <s v="tabletop games"/>
    <x v="0"/>
    <n v="27"/>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x v="4"/>
    <s v="electronic music"/>
    <x v="4"/>
    <n v="14"/>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x v="4"/>
    <s v="electronic music"/>
    <x v="5"/>
    <n v="30"/>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x v="4"/>
    <s v="electronic music"/>
    <x v="0"/>
    <n v="30"/>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x v="4"/>
    <s v="electronic music"/>
    <x v="4"/>
    <n v="30"/>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x v="4"/>
    <s v="electronic music"/>
    <x v="5"/>
    <n v="30"/>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x v="4"/>
    <s v="electronic music"/>
    <x v="5"/>
    <n v="18"/>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x v="4"/>
    <s v="electronic music"/>
    <x v="4"/>
    <n v="30"/>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x v="4"/>
    <s v="electronic music"/>
    <x v="5"/>
    <n v="59"/>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x v="4"/>
    <s v="electronic music"/>
    <x v="3"/>
    <n v="11"/>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x v="4"/>
    <s v="electronic music"/>
    <x v="5"/>
    <n v="58"/>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x v="4"/>
    <s v="electronic music"/>
    <x v="3"/>
    <n v="23"/>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x v="4"/>
    <s v="electronic music"/>
    <x v="4"/>
    <n v="33"/>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x v="4"/>
    <s v="electronic music"/>
    <x v="0"/>
    <n v="30"/>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x v="4"/>
    <s v="electronic music"/>
    <x v="3"/>
    <n v="30"/>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x v="4"/>
    <s v="electronic music"/>
    <x v="5"/>
    <n v="23"/>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x v="4"/>
    <s v="electronic music"/>
    <x v="0"/>
    <n v="14"/>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x v="4"/>
    <s v="electronic music"/>
    <x v="0"/>
    <n v="11"/>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x v="4"/>
    <s v="electronic music"/>
    <x v="5"/>
    <n v="22"/>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x v="4"/>
    <s v="electronic music"/>
    <x v="0"/>
    <n v="30"/>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x v="4"/>
    <s v="electronic music"/>
    <x v="4"/>
    <n v="30"/>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x v="6"/>
    <s v="tabletop games"/>
    <x v="2"/>
    <n v="30"/>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x v="6"/>
    <s v="tabletop games"/>
    <x v="6"/>
    <n v="30"/>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x v="6"/>
    <s v="tabletop games"/>
    <x v="0"/>
    <n v="30"/>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x v="6"/>
    <s v="tabletop games"/>
    <x v="2"/>
    <n v="28"/>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x v="6"/>
    <s v="tabletop games"/>
    <x v="3"/>
    <n v="30"/>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x v="6"/>
    <s v="tabletop games"/>
    <x v="2"/>
    <n v="30"/>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x v="6"/>
    <s v="tabletop games"/>
    <x v="4"/>
    <n v="30"/>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x v="6"/>
    <s v="tabletop games"/>
    <x v="0"/>
    <n v="30"/>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x v="6"/>
    <s v="tabletop games"/>
    <x v="4"/>
    <n v="36"/>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x v="6"/>
    <s v="tabletop games"/>
    <x v="3"/>
    <n v="30"/>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x v="6"/>
    <s v="tabletop games"/>
    <x v="4"/>
    <n v="26"/>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x v="6"/>
    <s v="tabletop games"/>
    <x v="3"/>
    <n v="32"/>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x v="6"/>
    <s v="tabletop games"/>
    <x v="0"/>
    <n v="21"/>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x v="6"/>
    <s v="tabletop games"/>
    <x v="2"/>
    <n v="30"/>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x v="6"/>
    <s v="tabletop games"/>
    <x v="0"/>
    <n v="30"/>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x v="6"/>
    <s v="tabletop games"/>
    <x v="2"/>
    <n v="30"/>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x v="6"/>
    <s v="tabletop games"/>
    <x v="3"/>
    <n v="40"/>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x v="6"/>
    <s v="tabletop games"/>
    <x v="1"/>
    <n v="30"/>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x v="6"/>
    <s v="tabletop games"/>
    <x v="4"/>
    <n v="36"/>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x v="6"/>
    <s v="tabletop games"/>
    <x v="2"/>
    <n v="30"/>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x v="6"/>
    <s v="tabletop games"/>
    <x v="1"/>
    <n v="30"/>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x v="6"/>
    <s v="tabletop games"/>
    <x v="4"/>
    <n v="36"/>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x v="6"/>
    <s v="tabletop games"/>
    <x v="1"/>
    <n v="6"/>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x v="6"/>
    <s v="tabletop games"/>
    <x v="2"/>
    <n v="12"/>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x v="6"/>
    <s v="tabletop games"/>
    <x v="3"/>
    <n v="31"/>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x v="6"/>
    <s v="tabletop games"/>
    <x v="0"/>
    <n v="30"/>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x v="6"/>
    <s v="tabletop games"/>
    <x v="0"/>
    <n v="14"/>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x v="6"/>
    <s v="tabletop games"/>
    <x v="2"/>
    <n v="30"/>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x v="6"/>
    <s v="tabletop games"/>
    <x v="4"/>
    <n v="30"/>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x v="6"/>
    <s v="tabletop games"/>
    <x v="2"/>
    <n v="30"/>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x v="6"/>
    <s v="tabletop games"/>
    <x v="3"/>
    <n v="21"/>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x v="6"/>
    <s v="tabletop games"/>
    <x v="2"/>
    <n v="15"/>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x v="6"/>
    <s v="tabletop games"/>
    <x v="0"/>
    <n v="30"/>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x v="6"/>
    <s v="tabletop games"/>
    <x v="1"/>
    <n v="7"/>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x v="6"/>
    <s v="tabletop games"/>
    <x v="2"/>
    <n v="30"/>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x v="6"/>
    <s v="tabletop games"/>
    <x v="2"/>
    <n v="14"/>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x v="6"/>
    <s v="tabletop games"/>
    <x v="2"/>
    <n v="35"/>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x v="6"/>
    <s v="tabletop games"/>
    <x v="0"/>
    <n v="30"/>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x v="6"/>
    <s v="tabletop games"/>
    <x v="2"/>
    <n v="10"/>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x v="6"/>
    <s v="tabletop games"/>
    <x v="3"/>
    <n v="30"/>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x v="6"/>
    <s v="tabletop games"/>
    <x v="1"/>
    <n v="21"/>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x v="6"/>
    <s v="tabletop games"/>
    <x v="3"/>
    <n v="34"/>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x v="6"/>
    <s v="tabletop games"/>
    <x v="0"/>
    <n v="21"/>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x v="6"/>
    <s v="tabletop games"/>
    <x v="2"/>
    <n v="17"/>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x v="6"/>
    <s v="tabletop games"/>
    <x v="2"/>
    <n v="7"/>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x v="6"/>
    <s v="tabletop games"/>
    <x v="2"/>
    <n v="17"/>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x v="6"/>
    <s v="tabletop games"/>
    <x v="3"/>
    <n v="25"/>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x v="6"/>
    <s v="tabletop games"/>
    <x v="1"/>
    <n v="30"/>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x v="6"/>
    <s v="tabletop games"/>
    <x v="1"/>
    <n v="25"/>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x v="6"/>
    <s v="tabletop games"/>
    <x v="2"/>
    <n v="20"/>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x v="6"/>
    <s v="tabletop games"/>
    <x v="2"/>
    <n v="30"/>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x v="6"/>
    <s v="tabletop games"/>
    <x v="0"/>
    <n v="30"/>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x v="6"/>
    <s v="tabletop games"/>
    <x v="1"/>
    <n v="25"/>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x v="6"/>
    <s v="tabletop games"/>
    <x v="3"/>
    <n v="30"/>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x v="6"/>
    <s v="tabletop games"/>
    <x v="3"/>
    <n v="30"/>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x v="6"/>
    <s v="tabletop games"/>
    <x v="4"/>
    <n v="30"/>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x v="6"/>
    <s v="tabletop games"/>
    <x v="5"/>
    <n v="30"/>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x v="6"/>
    <s v="tabletop games"/>
    <x v="0"/>
    <n v="34"/>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x v="6"/>
    <s v="tabletop games"/>
    <x v="0"/>
    <n v="18"/>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x v="6"/>
    <s v="tabletop games"/>
    <x v="0"/>
    <n v="30"/>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x v="4"/>
    <s v="rock"/>
    <x v="6"/>
    <n v="62"/>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x v="4"/>
    <s v="rock"/>
    <x v="0"/>
    <n v="60"/>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x v="4"/>
    <s v="rock"/>
    <x v="5"/>
    <n v="60"/>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x v="4"/>
    <s v="rock"/>
    <x v="6"/>
    <n v="28"/>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x v="4"/>
    <s v="rock"/>
    <x v="5"/>
    <n v="30"/>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x v="4"/>
    <s v="rock"/>
    <x v="4"/>
    <n v="28"/>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x v="4"/>
    <s v="rock"/>
    <x v="3"/>
    <n v="21"/>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x v="4"/>
    <s v="rock"/>
    <x v="5"/>
    <n v="19"/>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x v="4"/>
    <s v="rock"/>
    <x v="4"/>
    <n v="43"/>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x v="4"/>
    <s v="rock"/>
    <x v="8"/>
    <n v="78"/>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x v="4"/>
    <s v="rock"/>
    <x v="5"/>
    <n v="34"/>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x v="4"/>
    <s v="rock"/>
    <x v="5"/>
    <n v="30"/>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x v="4"/>
    <s v="rock"/>
    <x v="5"/>
    <n v="25"/>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x v="4"/>
    <s v="rock"/>
    <x v="5"/>
    <n v="30"/>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x v="4"/>
    <s v="rock"/>
    <x v="5"/>
    <n v="30"/>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x v="4"/>
    <s v="rock"/>
    <x v="5"/>
    <n v="35"/>
    <x v="2296"/>
    <d v="2012-02-23T17:33:46"/>
  </r>
  <r>
    <n v="2297"/>
    <s v="Company Company: Debut EP"/>
    <s v="New Jersey Alternative Rock band COCO needs YOUR help self-releasing debut EP!"/>
    <n v="1000"/>
    <n v="1006"/>
    <x v="0"/>
    <s v="US"/>
    <s v="USD"/>
    <n v="1331697540"/>
    <n v="1328749249"/>
    <b v="0"/>
    <n v="19"/>
    <b v="1"/>
    <s v="music/rock"/>
    <n v="1.006"/>
    <n v="52.94736842105263"/>
    <x v="4"/>
    <x v="4"/>
    <s v="rock"/>
    <x v="5"/>
    <n v="34"/>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x v="4"/>
    <s v="rock"/>
    <x v="3"/>
    <n v="30"/>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x v="4"/>
    <s v="rock"/>
    <x v="6"/>
    <n v="15"/>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x v="4"/>
    <s v="rock"/>
    <x v="5"/>
    <n v="14"/>
    <x v="2300"/>
    <d v="2012-06-28T17:26:56"/>
  </r>
  <r>
    <n v="2301"/>
    <s v="Time Crash"/>
    <s v="We are America's first trock band, and we're ready to bring you our first album!"/>
    <n v="5000"/>
    <n v="6680.22"/>
    <x v="0"/>
    <s v="US"/>
    <s v="USD"/>
    <n v="1371785496"/>
    <n v="1369193496"/>
    <b v="1"/>
    <n v="211"/>
    <b v="1"/>
    <s v="music/indie rock"/>
    <n v="1.336044"/>
    <n v="31.659810426540286"/>
    <x v="4"/>
    <x v="4"/>
    <s v="indie rock"/>
    <x v="4"/>
    <n v="30"/>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x v="4"/>
    <s v="indie rock"/>
    <x v="4"/>
    <n v="33"/>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x v="4"/>
    <s v="indie rock"/>
    <x v="6"/>
    <n v="40"/>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x v="4"/>
    <s v="indie rock"/>
    <x v="7"/>
    <n v="41"/>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x v="4"/>
    <s v="indie rock"/>
    <x v="3"/>
    <n v="25"/>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x v="4"/>
    <s v="indie rock"/>
    <x v="5"/>
    <n v="30"/>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x v="4"/>
    <s v="indie rock"/>
    <x v="5"/>
    <n v="30"/>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x v="4"/>
    <s v="indie rock"/>
    <x v="3"/>
    <n v="28"/>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x v="4"/>
    <s v="indie rock"/>
    <x v="4"/>
    <n v="35"/>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x v="4"/>
    <s v="indie rock"/>
    <x v="4"/>
    <n v="30"/>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x v="4"/>
    <s v="indie rock"/>
    <x v="3"/>
    <n v="30"/>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x v="4"/>
    <s v="indie rock"/>
    <x v="3"/>
    <n v="31"/>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x v="4"/>
    <s v="indie rock"/>
    <x v="5"/>
    <n v="30"/>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x v="4"/>
    <s v="indie rock"/>
    <x v="5"/>
    <n v="30"/>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x v="4"/>
    <s v="indie rock"/>
    <x v="5"/>
    <n v="30"/>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x v="4"/>
    <s v="indie rock"/>
    <x v="8"/>
    <n v="77"/>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x v="4"/>
    <s v="indie rock"/>
    <x v="7"/>
    <n v="32"/>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x v="4"/>
    <s v="indie rock"/>
    <x v="8"/>
    <n v="32"/>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x v="4"/>
    <s v="indie rock"/>
    <x v="4"/>
    <n v="30"/>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x v="4"/>
    <s v="indie rock"/>
    <x v="3"/>
    <n v="35"/>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x v="7"/>
    <s v="small batch"/>
    <x v="1"/>
    <n v="30"/>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x v="7"/>
    <s v="small batch"/>
    <x v="1"/>
    <n v="30"/>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x v="7"/>
    <s v="small batch"/>
    <x v="1"/>
    <n v="7"/>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x v="7"/>
    <s v="small batch"/>
    <x v="1"/>
    <n v="30"/>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x v="7"/>
    <s v="small batch"/>
    <x v="1"/>
    <n v="30"/>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x v="7"/>
    <s v="small batch"/>
    <x v="1"/>
    <n v="52"/>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x v="7"/>
    <s v="small batch"/>
    <x v="3"/>
    <n v="35"/>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x v="7"/>
    <s v="small batch"/>
    <x v="0"/>
    <n v="30"/>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x v="7"/>
    <s v="small batch"/>
    <x v="3"/>
    <n v="30"/>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x v="7"/>
    <s v="small batch"/>
    <x v="0"/>
    <n v="30"/>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x v="7"/>
    <s v="small batch"/>
    <x v="3"/>
    <n v="30"/>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x v="7"/>
    <s v="small batch"/>
    <x v="0"/>
    <n v="30"/>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x v="7"/>
    <s v="small batch"/>
    <x v="3"/>
    <n v="21"/>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x v="7"/>
    <s v="small batch"/>
    <x v="3"/>
    <n v="30"/>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x v="7"/>
    <s v="small batch"/>
    <x v="3"/>
    <n v="30"/>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x v="7"/>
    <s v="small batch"/>
    <x v="3"/>
    <n v="40"/>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x v="7"/>
    <s v="small batch"/>
    <x v="3"/>
    <n v="30"/>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x v="7"/>
    <s v="small batch"/>
    <x v="3"/>
    <n v="30"/>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x v="7"/>
    <s v="small batch"/>
    <x v="2"/>
    <n v="31"/>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x v="7"/>
    <s v="small batch"/>
    <x v="2"/>
    <n v="30"/>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x v="2"/>
    <s v="web"/>
    <x v="0"/>
    <n v="30"/>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x v="2"/>
    <s v="web"/>
    <x v="3"/>
    <n v="21"/>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x v="2"/>
    <s v="web"/>
    <x v="0"/>
    <n v="50"/>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x v="2"/>
    <s v="web"/>
    <x v="2"/>
    <n v="30"/>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x v="2"/>
    <s v="web"/>
    <x v="0"/>
    <n v="35"/>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x v="2"/>
    <s v="web"/>
    <x v="2"/>
    <n v="45"/>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x v="2"/>
    <s v="web"/>
    <x v="2"/>
    <n v="30"/>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x v="2"/>
    <s v="web"/>
    <x v="0"/>
    <n v="60"/>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x v="2"/>
    <s v="web"/>
    <x v="0"/>
    <n v="29"/>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x v="2"/>
    <s v="web"/>
    <x v="2"/>
    <n v="30"/>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x v="2"/>
    <s v="web"/>
    <x v="0"/>
    <n v="30"/>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x v="2"/>
    <s v="web"/>
    <x v="0"/>
    <n v="60"/>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x v="2"/>
    <s v="web"/>
    <x v="0"/>
    <n v="12"/>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x v="2"/>
    <s v="web"/>
    <x v="3"/>
    <n v="60"/>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x v="2"/>
    <s v="web"/>
    <x v="0"/>
    <n v="30"/>
    <x v="2355"/>
    <d v="2015-05-02T22:02:16"/>
  </r>
  <r>
    <n v="2356"/>
    <s v="HardstyleUnited.com (Canceled)"/>
    <s v="HardstyleUnited.com The Global Hardstyle community. Your Hardstyle community."/>
    <n v="10000"/>
    <n v="0"/>
    <x v="1"/>
    <s v="NL"/>
    <s v="EUR"/>
    <n v="1433530104"/>
    <n v="1430938104"/>
    <b v="0"/>
    <n v="0"/>
    <b v="0"/>
    <s v="technology/web"/>
    <n v="0"/>
    <e v="#DIV/0!"/>
    <x v="2"/>
    <x v="2"/>
    <s v="web"/>
    <x v="0"/>
    <n v="30"/>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x v="2"/>
    <s v="web"/>
    <x v="0"/>
    <n v="30"/>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x v="2"/>
    <s v="web"/>
    <x v="3"/>
    <n v="56"/>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x v="2"/>
    <s v="web"/>
    <x v="0"/>
    <n v="60"/>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x v="2"/>
    <s v="web"/>
    <x v="2"/>
    <n v="30"/>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x v="2"/>
    <s v="web"/>
    <x v="2"/>
    <n v="24"/>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x v="2"/>
    <s v="web"/>
    <x v="3"/>
    <n v="30"/>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x v="2"/>
    <s v="web"/>
    <x v="0"/>
    <n v="45"/>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x v="2"/>
    <s v="web"/>
    <x v="0"/>
    <n v="55"/>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x v="2"/>
    <s v="web"/>
    <x v="0"/>
    <n v="40"/>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x v="2"/>
    <s v="web"/>
    <x v="0"/>
    <n v="30"/>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x v="2"/>
    <s v="web"/>
    <x v="2"/>
    <n v="60"/>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x v="2"/>
    <s v="web"/>
    <x v="0"/>
    <n v="45"/>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x v="2"/>
    <s v="web"/>
    <x v="2"/>
    <n v="30"/>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x v="2"/>
    <s v="web"/>
    <x v="3"/>
    <n v="30"/>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x v="2"/>
    <s v="web"/>
    <x v="0"/>
    <n v="30"/>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x v="2"/>
    <s v="web"/>
    <x v="0"/>
    <n v="30"/>
    <x v="2372"/>
    <d v="2015-04-24T01:39:31"/>
  </r>
  <r>
    <n v="2373"/>
    <s v="Cykelauktion.com (Canceled)"/>
    <s v="We want to create a safe marketplace for buying and selling bicycles."/>
    <n v="850000"/>
    <n v="50"/>
    <x v="1"/>
    <s v="SE"/>
    <s v="SEK"/>
    <n v="1440863624"/>
    <n v="1438271624"/>
    <b v="0"/>
    <n v="1"/>
    <b v="0"/>
    <s v="technology/web"/>
    <n v="5.8823529411764708E-5"/>
    <n v="50"/>
    <x v="2"/>
    <x v="2"/>
    <s v="web"/>
    <x v="0"/>
    <n v="30"/>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x v="2"/>
    <s v="web"/>
    <x v="0"/>
    <n v="30"/>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x v="2"/>
    <s v="web"/>
    <x v="2"/>
    <n v="30"/>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x v="2"/>
    <s v="web"/>
    <x v="0"/>
    <n v="30"/>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x v="2"/>
    <s v="web"/>
    <x v="2"/>
    <n v="30"/>
    <x v="2377"/>
    <d v="2016-11-25T21:53:03"/>
  </r>
  <r>
    <n v="2378"/>
    <s v="KEEPUP INC (Canceled)"/>
    <s v="KEEPUP allows you to extend your social circle by introducing you to new people via your friends."/>
    <n v="110000"/>
    <n v="0"/>
    <x v="1"/>
    <s v="US"/>
    <s v="USD"/>
    <n v="1440548330"/>
    <n v="1438042730"/>
    <b v="0"/>
    <n v="0"/>
    <b v="0"/>
    <s v="technology/web"/>
    <n v="0"/>
    <e v="#DIV/0!"/>
    <x v="2"/>
    <x v="2"/>
    <s v="web"/>
    <x v="0"/>
    <n v="29"/>
    <x v="2378"/>
    <d v="2015-08-26T00:18:50"/>
  </r>
  <r>
    <n v="2379"/>
    <s v="SelectCooks.com (Canceled)"/>
    <s v="Selectcooks.com is a community marketplace for people to list, find and hire chefs."/>
    <n v="30000"/>
    <n v="0"/>
    <x v="1"/>
    <s v="US"/>
    <s v="USD"/>
    <n v="1444004616"/>
    <n v="1440116616"/>
    <b v="0"/>
    <n v="0"/>
    <b v="0"/>
    <s v="technology/web"/>
    <n v="0"/>
    <e v="#DIV/0!"/>
    <x v="2"/>
    <x v="2"/>
    <s v="web"/>
    <x v="0"/>
    <n v="45"/>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x v="2"/>
    <s v="web"/>
    <x v="0"/>
    <n v="30"/>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x v="2"/>
    <s v="web"/>
    <x v="0"/>
    <n v="30"/>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x v="2"/>
    <s v="web"/>
    <x v="0"/>
    <n v="25"/>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x v="2"/>
    <s v="web"/>
    <x v="0"/>
    <n v="30"/>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x v="2"/>
    <s v="web"/>
    <x v="3"/>
    <n v="30"/>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x v="2"/>
    <s v="web"/>
    <x v="0"/>
    <n v="30"/>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x v="2"/>
    <s v="web"/>
    <x v="3"/>
    <n v="60"/>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x v="2"/>
    <s v="web"/>
    <x v="2"/>
    <n v="45"/>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x v="2"/>
    <s v="web"/>
    <x v="3"/>
    <n v="30"/>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x v="2"/>
    <s v="web"/>
    <x v="0"/>
    <n v="31"/>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x v="2"/>
    <s v="web"/>
    <x v="3"/>
    <n v="40"/>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x v="2"/>
    <s v="web"/>
    <x v="0"/>
    <n v="30"/>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x v="2"/>
    <s v="web"/>
    <x v="0"/>
    <n v="30"/>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x v="2"/>
    <s v="web"/>
    <x v="0"/>
    <n v="30"/>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x v="2"/>
    <s v="web"/>
    <x v="0"/>
    <n v="30"/>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x v="2"/>
    <s v="web"/>
    <x v="2"/>
    <n v="28"/>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x v="2"/>
    <s v="web"/>
    <x v="0"/>
    <n v="30"/>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x v="2"/>
    <s v="web"/>
    <x v="3"/>
    <n v="30"/>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x v="2"/>
    <s v="web"/>
    <x v="0"/>
    <n v="30"/>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x v="2"/>
    <s v="web"/>
    <x v="3"/>
    <n v="35"/>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x v="2"/>
    <s v="web"/>
    <x v="2"/>
    <n v="30"/>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x v="7"/>
    <s v="food trucks"/>
    <x v="2"/>
    <n v="60"/>
    <x v="2401"/>
    <d v="2016-03-05T19:44:56"/>
  </r>
  <r>
    <n v="2402"/>
    <s v="Cupcake Truck Unite"/>
    <s v="Small town, delicious treats, and a mobile truck"/>
    <n v="12000"/>
    <n v="52"/>
    <x v="2"/>
    <s v="US"/>
    <s v="USD"/>
    <n v="1431533931"/>
    <n v="1428941931"/>
    <b v="0"/>
    <n v="1"/>
    <b v="0"/>
    <s v="food/food trucks"/>
    <n v="4.3333333333333331E-3"/>
    <n v="52"/>
    <x v="7"/>
    <x v="7"/>
    <s v="food trucks"/>
    <x v="0"/>
    <n v="30"/>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x v="7"/>
    <s v="food trucks"/>
    <x v="2"/>
    <n v="60"/>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x v="7"/>
    <s v="food trucks"/>
    <x v="0"/>
    <n v="30"/>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x v="7"/>
    <s v="food trucks"/>
    <x v="2"/>
    <n v="21"/>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x v="7"/>
    <s v="food trucks"/>
    <x v="3"/>
    <n v="40"/>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x v="7"/>
    <s v="food trucks"/>
    <x v="0"/>
    <n v="23"/>
    <x v="2407"/>
    <d v="2015-04-11T06:00:00"/>
  </r>
  <r>
    <n v="2408"/>
    <s v="Sabroso On Wheels"/>
    <s v="A US Army Vet trying to get a Peruvian food truck going! Really good Peruvian food now mobile!"/>
    <n v="15000"/>
    <n v="30"/>
    <x v="2"/>
    <s v="US"/>
    <s v="USD"/>
    <n v="1415247757"/>
    <n v="1412652157"/>
    <b v="0"/>
    <n v="2"/>
    <b v="0"/>
    <s v="food/food trucks"/>
    <n v="2E-3"/>
    <n v="15"/>
    <x v="7"/>
    <x v="7"/>
    <s v="food trucks"/>
    <x v="3"/>
    <n v="30"/>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x v="7"/>
    <s v="food trucks"/>
    <x v="0"/>
    <n v="30"/>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x v="7"/>
    <s v="food trucks"/>
    <x v="0"/>
    <n v="30"/>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x v="7"/>
    <s v="food trucks"/>
    <x v="0"/>
    <n v="30"/>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x v="7"/>
    <s v="food trucks"/>
    <x v="2"/>
    <n v="45"/>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x v="7"/>
    <s v="food trucks"/>
    <x v="3"/>
    <n v="31"/>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x v="7"/>
    <s v="food trucks"/>
    <x v="0"/>
    <n v="39"/>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x v="7"/>
    <s v="food trucks"/>
    <x v="2"/>
    <n v="30"/>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x v="7"/>
    <s v="food trucks"/>
    <x v="0"/>
    <n v="58"/>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x v="7"/>
    <s v="food trucks"/>
    <x v="3"/>
    <n v="30"/>
    <x v="2417"/>
    <d v="2014-08-10T21:13:07"/>
  </r>
  <r>
    <n v="2418"/>
    <s v="Mexican food truck"/>
    <s v="I want to start my food truck business."/>
    <n v="25000"/>
    <n v="5"/>
    <x v="2"/>
    <s v="US"/>
    <s v="USD"/>
    <n v="1427225644"/>
    <n v="1422045244"/>
    <b v="0"/>
    <n v="5"/>
    <b v="0"/>
    <s v="food/food trucks"/>
    <n v="2.0000000000000001E-4"/>
    <n v="1"/>
    <x v="7"/>
    <x v="7"/>
    <s v="food trucks"/>
    <x v="0"/>
    <n v="60"/>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x v="7"/>
    <s v="food trucks"/>
    <x v="3"/>
    <n v="60"/>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x v="7"/>
    <s v="food trucks"/>
    <x v="3"/>
    <n v="60"/>
    <x v="2420"/>
    <d v="2014-11-10T01:41:35"/>
  </r>
  <r>
    <n v="2421"/>
    <s v="hot dog cart"/>
    <s v="help me start Merrill's first hot dog cart in this empty lot"/>
    <n v="6000"/>
    <n v="1"/>
    <x v="2"/>
    <s v="US"/>
    <s v="USD"/>
    <n v="1424536196"/>
    <n v="1421944196"/>
    <b v="0"/>
    <n v="1"/>
    <b v="0"/>
    <s v="food/food trucks"/>
    <n v="1.6666666666666666E-4"/>
    <n v="1"/>
    <x v="7"/>
    <x v="7"/>
    <s v="food trucks"/>
    <x v="0"/>
    <n v="30"/>
    <x v="2421"/>
    <d v="2015-02-21T16:29:56"/>
  </r>
  <r>
    <n v="2422"/>
    <s v="Help starting a family owned food truck"/>
    <s v="Family owned business serving BBQ and seafood to the public"/>
    <n v="500"/>
    <n v="1"/>
    <x v="2"/>
    <s v="US"/>
    <s v="USD"/>
    <n v="1426091036"/>
    <n v="1423502636"/>
    <b v="0"/>
    <n v="1"/>
    <b v="0"/>
    <s v="food/food trucks"/>
    <n v="2E-3"/>
    <n v="1"/>
    <x v="7"/>
    <x v="7"/>
    <s v="food trucks"/>
    <x v="0"/>
    <n v="30"/>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x v="7"/>
    <s v="food trucks"/>
    <x v="3"/>
    <n v="30"/>
    <x v="2423"/>
    <d v="2014-12-31T16:54:50"/>
  </r>
  <r>
    <n v="2424"/>
    <s v="Lily and Memphs"/>
    <s v="Great and creative food from the heart in the form of a sweet food truck!"/>
    <n v="25000"/>
    <n v="310"/>
    <x v="2"/>
    <s v="US"/>
    <s v="USD"/>
    <n v="1414445108"/>
    <n v="1411853108"/>
    <b v="0"/>
    <n v="9"/>
    <b v="0"/>
    <s v="food/food trucks"/>
    <n v="1.24E-2"/>
    <n v="34.444444444444443"/>
    <x v="7"/>
    <x v="7"/>
    <s v="food trucks"/>
    <x v="3"/>
    <n v="30"/>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x v="7"/>
    <s v="food trucks"/>
    <x v="2"/>
    <n v="15"/>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x v="7"/>
    <s v="food trucks"/>
    <x v="0"/>
    <n v="60"/>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x v="7"/>
    <s v="food trucks"/>
    <x v="2"/>
    <n v="40"/>
    <x v="2427"/>
    <d v="2016-03-23T06:38:53"/>
  </r>
  <r>
    <n v="2428"/>
    <s v="Premium Burgers"/>
    <s v="From Moo 2 You! We want to offer premium burgers to a taco flooded environment."/>
    <n v="35000"/>
    <n v="1"/>
    <x v="2"/>
    <s v="US"/>
    <s v="USD"/>
    <n v="1426182551"/>
    <n v="1423594151"/>
    <b v="0"/>
    <n v="1"/>
    <b v="0"/>
    <s v="food/food trucks"/>
    <n v="2.8571428571428571E-5"/>
    <n v="1"/>
    <x v="7"/>
    <x v="7"/>
    <s v="food trucks"/>
    <x v="0"/>
    <n v="30"/>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x v="7"/>
    <s v="food trucks"/>
    <x v="2"/>
    <n v="37"/>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x v="7"/>
    <s v="food trucks"/>
    <x v="2"/>
    <n v="30"/>
    <x v="2430"/>
    <d v="2016-02-12T03:08:24"/>
  </r>
  <r>
    <n v="2431"/>
    <s v="Murphy's good eatin'"/>
    <s v="Go to Colorado and run a food truck with homemade food of all kinds."/>
    <n v="100000"/>
    <n v="2"/>
    <x v="2"/>
    <s v="US"/>
    <s v="USD"/>
    <n v="1467080613"/>
    <n v="1461896613"/>
    <b v="0"/>
    <n v="2"/>
    <b v="0"/>
    <s v="food/food trucks"/>
    <n v="2.0000000000000002E-5"/>
    <n v="1"/>
    <x v="7"/>
    <x v="7"/>
    <s v="food trucks"/>
    <x v="2"/>
    <n v="60"/>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x v="7"/>
    <s v="food trucks"/>
    <x v="0"/>
    <n v="30"/>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x v="7"/>
    <s v="food trucks"/>
    <x v="2"/>
    <n v="30"/>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x v="7"/>
    <s v="food trucks"/>
    <x v="0"/>
    <n v="40"/>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x v="7"/>
    <s v="food trucks"/>
    <x v="0"/>
    <n v="30"/>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x v="7"/>
    <s v="food trucks"/>
    <x v="0"/>
    <n v="60"/>
    <x v="2436"/>
    <d v="2016-01-29T14:46:10"/>
  </r>
  <r>
    <n v="2437"/>
    <s v="Cuppa Gumbos"/>
    <s v="Homemade Gumbo, Stews and Curry to be served hot and fresh everyday at any festival or concert we can attend."/>
    <n v="8000"/>
    <n v="0"/>
    <x v="2"/>
    <s v="US"/>
    <s v="USD"/>
    <n v="1426615200"/>
    <n v="1422400188"/>
    <b v="0"/>
    <n v="0"/>
    <b v="0"/>
    <s v="food/food trucks"/>
    <n v="0"/>
    <e v="#DIV/0!"/>
    <x v="7"/>
    <x v="7"/>
    <s v="food trucks"/>
    <x v="0"/>
    <n v="49"/>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x v="7"/>
    <s v="food trucks"/>
    <x v="0"/>
    <n v="60"/>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x v="7"/>
    <s v="food trucks"/>
    <x v="0"/>
    <n v="30"/>
    <x v="2439"/>
    <d v="2015-10-18T19:38:49"/>
  </r>
  <r>
    <n v="2440"/>
    <s v="The first green Food Truck in Phnom Penh"/>
    <s v="Starting a entire clean energy food truck and set a new standard for Cambodia"/>
    <n v="5000"/>
    <n v="10"/>
    <x v="2"/>
    <s v="BE"/>
    <s v="EUR"/>
    <n v="1455399313"/>
    <n v="1452807313"/>
    <b v="0"/>
    <n v="2"/>
    <b v="0"/>
    <s v="food/food trucks"/>
    <n v="2E-3"/>
    <n v="5"/>
    <x v="7"/>
    <x v="7"/>
    <s v="food trucks"/>
    <x v="2"/>
    <n v="30"/>
    <x v="2440"/>
    <d v="2016-02-13T21:35:13"/>
  </r>
  <r>
    <n v="2441"/>
    <s v="Bring Alchemy Pops to the People!"/>
    <s v="YOU can help Alchemy Pops POP up on a street near you!"/>
    <n v="7500"/>
    <n v="8091"/>
    <x v="0"/>
    <s v="US"/>
    <s v="USD"/>
    <n v="1437627540"/>
    <n v="1435806054"/>
    <b v="0"/>
    <n v="109"/>
    <b v="1"/>
    <s v="food/small batch"/>
    <n v="1.0788"/>
    <n v="74.22935779816514"/>
    <x v="7"/>
    <x v="7"/>
    <s v="small batch"/>
    <x v="0"/>
    <n v="21"/>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x v="7"/>
    <s v="small batch"/>
    <x v="0"/>
    <n v="30"/>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x v="7"/>
    <s v="small batch"/>
    <x v="3"/>
    <n v="30"/>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x v="7"/>
    <s v="small batch"/>
    <x v="2"/>
    <n v="30"/>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x v="7"/>
    <s v="small batch"/>
    <x v="0"/>
    <n v="30"/>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x v="7"/>
    <s v="small batch"/>
    <x v="2"/>
    <n v="30"/>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x v="7"/>
    <s v="small batch"/>
    <x v="2"/>
    <n v="32"/>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x v="7"/>
    <s v="small batch"/>
    <x v="2"/>
    <n v="6"/>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x v="7"/>
    <s v="small batch"/>
    <x v="3"/>
    <n v="30"/>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x v="7"/>
    <s v="small batch"/>
    <x v="3"/>
    <n v="38"/>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x v="7"/>
    <s v="small batch"/>
    <x v="1"/>
    <n v="20"/>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x v="7"/>
    <s v="small batch"/>
    <x v="0"/>
    <n v="29"/>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x v="7"/>
    <s v="small batch"/>
    <x v="1"/>
    <n v="30"/>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x v="7"/>
    <s v="small batch"/>
    <x v="1"/>
    <n v="35"/>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x v="7"/>
    <s v="small batch"/>
    <x v="2"/>
    <n v="28"/>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x v="7"/>
    <s v="small batch"/>
    <x v="1"/>
    <n v="30"/>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x v="7"/>
    <s v="small batch"/>
    <x v="2"/>
    <n v="30"/>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x v="7"/>
    <s v="small batch"/>
    <x v="2"/>
    <n v="35"/>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x v="7"/>
    <s v="small batch"/>
    <x v="2"/>
    <n v="45"/>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x v="7"/>
    <s v="small batch"/>
    <x v="2"/>
    <n v="34"/>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x v="4"/>
    <s v="indie rock"/>
    <x v="6"/>
    <n v="33"/>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x v="4"/>
    <s v="indie rock"/>
    <x v="5"/>
    <n v="20"/>
    <x v="2462"/>
    <d v="2012-07-19T04:28:16"/>
  </r>
  <r>
    <n v="2463"/>
    <s v="Emma Ate the Lion &quot;Songs Two Count Too&quot;"/>
    <s v="Emma Ate The Lion's debut full length album"/>
    <n v="2000"/>
    <n v="2325"/>
    <x v="0"/>
    <s v="US"/>
    <s v="USD"/>
    <n v="1366138800"/>
    <n v="1362710425"/>
    <b v="0"/>
    <n v="75"/>
    <b v="1"/>
    <s v="music/indie rock"/>
    <n v="1.1625000000000001"/>
    <n v="31"/>
    <x v="4"/>
    <x v="4"/>
    <s v="indie rock"/>
    <x v="4"/>
    <n v="40"/>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x v="4"/>
    <s v="indie rock"/>
    <x v="0"/>
    <n v="29"/>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x v="4"/>
    <s v="indie rock"/>
    <x v="5"/>
    <n v="30"/>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x v="4"/>
    <s v="indie rock"/>
    <x v="4"/>
    <n v="30"/>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x v="4"/>
    <s v="indie rock"/>
    <x v="5"/>
    <n v="14"/>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x v="4"/>
    <s v="indie rock"/>
    <x v="5"/>
    <n v="36"/>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x v="4"/>
    <s v="indie rock"/>
    <x v="6"/>
    <n v="25"/>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x v="4"/>
    <s v="indie rock"/>
    <x v="5"/>
    <n v="30"/>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x v="4"/>
    <s v="indie rock"/>
    <x v="6"/>
    <n v="40"/>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x v="4"/>
    <s v="indie rock"/>
    <x v="7"/>
    <n v="71"/>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x v="4"/>
    <s v="indie rock"/>
    <x v="5"/>
    <n v="30"/>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x v="4"/>
    <s v="indie rock"/>
    <x v="7"/>
    <n v="45"/>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x v="4"/>
    <s v="indie rock"/>
    <x v="7"/>
    <n v="60"/>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x v="4"/>
    <s v="indie rock"/>
    <x v="3"/>
    <n v="33"/>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x v="4"/>
    <s v="indie rock"/>
    <x v="5"/>
    <n v="45"/>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x v="4"/>
    <s v="indie rock"/>
    <x v="5"/>
    <n v="30"/>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x v="4"/>
    <s v="indie rock"/>
    <x v="5"/>
    <n v="10"/>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x v="4"/>
    <s v="indie rock"/>
    <x v="0"/>
    <n v="60"/>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x v="4"/>
    <s v="indie rock"/>
    <x v="5"/>
    <n v="30"/>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x v="4"/>
    <s v="indie rock"/>
    <x v="6"/>
    <n v="45"/>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x v="4"/>
    <s v="indie rock"/>
    <x v="5"/>
    <n v="60"/>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x v="4"/>
    <s v="indie rock"/>
    <x v="6"/>
    <n v="30"/>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x v="4"/>
    <s v="indie rock"/>
    <x v="6"/>
    <n v="35"/>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x v="4"/>
    <s v="indie rock"/>
    <x v="5"/>
    <n v="30"/>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x v="4"/>
    <s v="indie rock"/>
    <x v="5"/>
    <n v="30"/>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x v="4"/>
    <s v="indie rock"/>
    <x v="6"/>
    <n v="30"/>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x v="4"/>
    <s v="indie rock"/>
    <x v="4"/>
    <n v="30"/>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x v="4"/>
    <s v="indie rock"/>
    <x v="5"/>
    <n v="60"/>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x v="4"/>
    <s v="indie rock"/>
    <x v="7"/>
    <n v="16"/>
    <x v="2491"/>
    <d v="2011-01-16T01:51:00"/>
  </r>
  <r>
    <n v="2492"/>
    <s v="SUPER NICE EP 2012"/>
    <s v="We're a band from Hawaii trying to produce our first EP and we need help!"/>
    <n v="600"/>
    <n v="750"/>
    <x v="0"/>
    <s v="US"/>
    <s v="USD"/>
    <n v="1339840740"/>
    <n v="1335397188"/>
    <b v="0"/>
    <n v="27"/>
    <b v="1"/>
    <s v="music/indie rock"/>
    <n v="1.25"/>
    <n v="27.777777777777779"/>
    <x v="4"/>
    <x v="4"/>
    <s v="indie rock"/>
    <x v="5"/>
    <n v="51"/>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x v="4"/>
    <s v="indie rock"/>
    <x v="4"/>
    <n v="45"/>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x v="4"/>
    <s v="indie rock"/>
    <x v="5"/>
    <n v="30"/>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x v="4"/>
    <s v="indie rock"/>
    <x v="5"/>
    <n v="30"/>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x v="4"/>
    <s v="indie rock"/>
    <x v="4"/>
    <n v="35"/>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x v="4"/>
    <s v="indie rock"/>
    <x v="6"/>
    <n v="30"/>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x v="4"/>
    <s v="indie rock"/>
    <x v="0"/>
    <n v="14"/>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x v="4"/>
    <s v="indie rock"/>
    <x v="5"/>
    <n v="48"/>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x v="4"/>
    <s v="indie rock"/>
    <x v="5"/>
    <n v="30"/>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x v="7"/>
    <s v="restaurants"/>
    <x v="0"/>
    <n v="30"/>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x v="7"/>
    <s v="restaurants"/>
    <x v="3"/>
    <n v="45"/>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x v="7"/>
    <s v="restaurants"/>
    <x v="2"/>
    <n v="30"/>
    <x v="2503"/>
    <d v="2016-06-07T21:06:00"/>
  </r>
  <r>
    <n v="2504"/>
    <s v="Halal Restaurant and Internet Cafe"/>
    <s v="Halal Restaurant and Internet Cafe 20 percent of profits will go to building masjids."/>
    <n v="35000"/>
    <n v="0"/>
    <x v="2"/>
    <s v="US"/>
    <s v="USD"/>
    <n v="1416014534"/>
    <n v="1413418934"/>
    <b v="0"/>
    <n v="0"/>
    <b v="0"/>
    <s v="food/restaurants"/>
    <n v="0"/>
    <e v="#DIV/0!"/>
    <x v="7"/>
    <x v="7"/>
    <s v="restaurants"/>
    <x v="3"/>
    <n v="30"/>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x v="7"/>
    <s v="restaurants"/>
    <x v="0"/>
    <n v="30"/>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x v="7"/>
    <s v="restaurants"/>
    <x v="0"/>
    <n v="23"/>
    <x v="2506"/>
    <d v="2015-10-03T21:00:00"/>
  </r>
  <r>
    <n v="2507"/>
    <s v="Help Cafe Talavera get a New Kitchen!"/>
    <s v="Unique dishes for a unique city!."/>
    <n v="42850"/>
    <n v="0"/>
    <x v="2"/>
    <s v="US"/>
    <s v="USD"/>
    <n v="1431308704"/>
    <n v="1428716704"/>
    <b v="0"/>
    <n v="0"/>
    <b v="0"/>
    <s v="food/restaurants"/>
    <n v="0"/>
    <e v="#DIV/0!"/>
    <x v="7"/>
    <x v="7"/>
    <s v="restaurants"/>
    <x v="0"/>
    <n v="30"/>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x v="7"/>
    <s v="restaurants"/>
    <x v="3"/>
    <n v="30"/>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x v="7"/>
    <s v="restaurants"/>
    <x v="0"/>
    <n v="56"/>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x v="7"/>
    <s v="restaurants"/>
    <x v="0"/>
    <n v="60"/>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x v="7"/>
    <s v="restaurants"/>
    <x v="2"/>
    <n v="30"/>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x v="7"/>
    <s v="restaurants"/>
    <x v="3"/>
    <n v="15"/>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x v="7"/>
    <s v="restaurants"/>
    <x v="2"/>
    <n v="60"/>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x v="7"/>
    <s v="restaurants"/>
    <x v="3"/>
    <n v="17"/>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x v="7"/>
    <s v="restaurants"/>
    <x v="0"/>
    <n v="30"/>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x v="7"/>
    <s v="restaurants"/>
    <x v="3"/>
    <n v="30"/>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x v="7"/>
    <s v="restaurants"/>
    <x v="0"/>
    <n v="30"/>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x v="7"/>
    <s v="restaurants"/>
    <x v="3"/>
    <n v="30"/>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x v="7"/>
    <s v="restaurants"/>
    <x v="3"/>
    <n v="30"/>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x v="7"/>
    <s v="restaurants"/>
    <x v="2"/>
    <n v="46"/>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x v="4"/>
    <s v="classical music"/>
    <x v="0"/>
    <n v="21"/>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x v="4"/>
    <s v="classical music"/>
    <x v="2"/>
    <n v="22"/>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x v="4"/>
    <s v="classical music"/>
    <x v="3"/>
    <n v="30"/>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x v="4"/>
    <s v="classical music"/>
    <x v="3"/>
    <n v="32"/>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x v="4"/>
    <s v="classical music"/>
    <x v="5"/>
    <n v="30"/>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x v="4"/>
    <s v="classical music"/>
    <x v="3"/>
    <n v="28"/>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x v="4"/>
    <s v="classical music"/>
    <x v="4"/>
    <n v="18"/>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x v="4"/>
    <s v="classical music"/>
    <x v="0"/>
    <n v="19"/>
    <x v="2528"/>
    <d v="2015-08-20T11:00:00"/>
  </r>
  <r>
    <n v="2529"/>
    <s v="UrbanArias is DC's Contemporary Opera Company"/>
    <s v="Opera. Short. New."/>
    <n v="6000"/>
    <n v="6257"/>
    <x v="0"/>
    <s v="US"/>
    <s v="USD"/>
    <n v="1332636975"/>
    <n v="1328752575"/>
    <b v="0"/>
    <n v="76"/>
    <b v="1"/>
    <s v="music/classical music"/>
    <n v="1.0428333333333333"/>
    <n v="82.328947368421055"/>
    <x v="4"/>
    <x v="4"/>
    <s v="classical music"/>
    <x v="5"/>
    <n v="45"/>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x v="4"/>
    <s v="classical music"/>
    <x v="0"/>
    <n v="32"/>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x v="4"/>
    <s v="classical music"/>
    <x v="0"/>
    <n v="22"/>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x v="4"/>
    <s v="classical music"/>
    <x v="5"/>
    <n v="30"/>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x v="4"/>
    <s v="classical music"/>
    <x v="4"/>
    <n v="30"/>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x v="4"/>
    <s v="classical music"/>
    <x v="8"/>
    <n v="52"/>
    <x v="2534"/>
    <d v="2010-01-01T06:00:00"/>
  </r>
  <r>
    <n v="2535"/>
    <s v="Mark Hayes Requiem Recording"/>
    <s v="Mark Hayes: Requiem Recording"/>
    <n v="20000"/>
    <n v="20755"/>
    <x v="0"/>
    <s v="US"/>
    <s v="USD"/>
    <n v="1417463945"/>
    <n v="1414781945"/>
    <b v="0"/>
    <n v="78"/>
    <b v="1"/>
    <s v="music/classical music"/>
    <n v="1.03775"/>
    <n v="266.08974358974359"/>
    <x v="4"/>
    <x v="4"/>
    <s v="classical music"/>
    <x v="3"/>
    <n v="31"/>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x v="4"/>
    <s v="classical music"/>
    <x v="4"/>
    <n v="21"/>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x v="4"/>
    <s v="classical music"/>
    <x v="6"/>
    <n v="60"/>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x v="4"/>
    <s v="classical music"/>
    <x v="4"/>
    <n v="31"/>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x v="4"/>
    <s v="classical music"/>
    <x v="3"/>
    <n v="60"/>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x v="4"/>
    <s v="classical music"/>
    <x v="6"/>
    <n v="60"/>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x v="4"/>
    <s v="classical music"/>
    <x v="4"/>
    <n v="60"/>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x v="4"/>
    <s v="classical music"/>
    <x v="4"/>
    <n v="39"/>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x v="4"/>
    <s v="classical music"/>
    <x v="7"/>
    <n v="31"/>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x v="4"/>
    <s v="classical music"/>
    <x v="5"/>
    <n v="30"/>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x v="4"/>
    <s v="classical music"/>
    <x v="0"/>
    <n v="35"/>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x v="4"/>
    <s v="classical music"/>
    <x v="4"/>
    <n v="27"/>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x v="4"/>
    <s v="classical music"/>
    <x v="5"/>
    <n v="30"/>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x v="4"/>
    <s v="classical music"/>
    <x v="2"/>
    <n v="25"/>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x v="4"/>
    <s v="classical music"/>
    <x v="4"/>
    <n v="35"/>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x v="4"/>
    <s v="classical music"/>
    <x v="0"/>
    <n v="57"/>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x v="4"/>
    <s v="classical music"/>
    <x v="5"/>
    <n v="29"/>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x v="4"/>
    <s v="classical music"/>
    <x v="1"/>
    <n v="30"/>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x v="4"/>
    <s v="classical music"/>
    <x v="5"/>
    <n v="60"/>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x v="4"/>
    <s v="classical music"/>
    <x v="0"/>
    <n v="31"/>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x v="4"/>
    <s v="classical music"/>
    <x v="5"/>
    <n v="31"/>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x v="4"/>
    <s v="classical music"/>
    <x v="5"/>
    <n v="45"/>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x v="4"/>
    <s v="classical music"/>
    <x v="3"/>
    <n v="30"/>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x v="4"/>
    <s v="classical music"/>
    <x v="0"/>
    <n v="32"/>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x v="4"/>
    <s v="classical music"/>
    <x v="6"/>
    <n v="33"/>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x v="4"/>
    <s v="classical music"/>
    <x v="0"/>
    <n v="30"/>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x v="7"/>
    <s v="food trucks"/>
    <x v="0"/>
    <n v="30"/>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x v="7"/>
    <s v="food trucks"/>
    <x v="2"/>
    <n v="60"/>
    <x v="2562"/>
    <d v="2016-10-11T12:35:39"/>
  </r>
  <r>
    <n v="2563"/>
    <s v="Phoenix Pearl Boba Tea Truck (Canceled)"/>
    <s v="Michigan based bubble tea and specialty ice cream food truck"/>
    <n v="20000"/>
    <n v="0"/>
    <x v="1"/>
    <s v="US"/>
    <s v="USD"/>
    <n v="1438226451"/>
    <n v="1433042451"/>
    <b v="0"/>
    <n v="0"/>
    <b v="0"/>
    <s v="food/food trucks"/>
    <n v="0"/>
    <e v="#DIV/0!"/>
    <x v="7"/>
    <x v="7"/>
    <s v="food trucks"/>
    <x v="0"/>
    <n v="60"/>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x v="7"/>
    <s v="food trucks"/>
    <x v="3"/>
    <n v="30"/>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x v="7"/>
    <s v="food trucks"/>
    <x v="2"/>
    <n v="59"/>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x v="7"/>
    <s v="food trucks"/>
    <x v="3"/>
    <n v="30"/>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x v="7"/>
    <s v="food trucks"/>
    <x v="0"/>
    <n v="30"/>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x v="7"/>
    <s v="food trucks"/>
    <x v="2"/>
    <n v="30"/>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x v="7"/>
    <s v="food trucks"/>
    <x v="0"/>
    <n v="30"/>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x v="7"/>
    <s v="food trucks"/>
    <x v="1"/>
    <n v="30"/>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x v="7"/>
    <s v="food trucks"/>
    <x v="2"/>
    <n v="60"/>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x v="7"/>
    <s v="food trucks"/>
    <x v="0"/>
    <n v="30"/>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x v="7"/>
    <s v="food trucks"/>
    <x v="3"/>
    <n v="45"/>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x v="7"/>
    <s v="food trucks"/>
    <x v="2"/>
    <n v="21"/>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x v="7"/>
    <s v="food trucks"/>
    <x v="3"/>
    <n v="30"/>
    <x v="2575"/>
    <d v="2015-01-12T02:36:34"/>
  </r>
  <r>
    <n v="2576"/>
    <s v="2 Go Fast Food (Canceled)"/>
    <s v="A New Twist with an American and Philippine fast food Mobile Trailer."/>
    <n v="10000"/>
    <n v="0"/>
    <x v="1"/>
    <s v="US"/>
    <s v="USD"/>
    <n v="1428707647"/>
    <n v="1424823247"/>
    <b v="0"/>
    <n v="0"/>
    <b v="0"/>
    <s v="food/food trucks"/>
    <n v="0"/>
    <e v="#DIV/0!"/>
    <x v="7"/>
    <x v="7"/>
    <s v="food trucks"/>
    <x v="0"/>
    <n v="45"/>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x v="7"/>
    <s v="food trucks"/>
    <x v="3"/>
    <n v="25"/>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x v="7"/>
    <s v="food trucks"/>
    <x v="0"/>
    <n v="49"/>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x v="7"/>
    <s v="food trucks"/>
    <x v="3"/>
    <n v="60"/>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x v="7"/>
    <s v="food trucks"/>
    <x v="0"/>
    <n v="30"/>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x v="7"/>
    <s v="food trucks"/>
    <x v="0"/>
    <n v="30"/>
    <x v="2581"/>
    <d v="2015-11-16T16:04:58"/>
  </r>
  <r>
    <n v="2582"/>
    <s v="Drunken Wings"/>
    <s v="The place where chicken meets liquor for the first time!"/>
    <n v="90000"/>
    <n v="1"/>
    <x v="2"/>
    <s v="US"/>
    <s v="USD"/>
    <n v="1477784634"/>
    <n v="1475192634"/>
    <b v="0"/>
    <n v="1"/>
    <b v="0"/>
    <s v="food/food trucks"/>
    <n v="1.1111111111111112E-5"/>
    <n v="1"/>
    <x v="7"/>
    <x v="7"/>
    <s v="food trucks"/>
    <x v="2"/>
    <n v="30"/>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x v="7"/>
    <s v="food trucks"/>
    <x v="0"/>
    <n v="60"/>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x v="7"/>
    <s v="food trucks"/>
    <x v="0"/>
    <n v="30"/>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x v="7"/>
    <s v="food trucks"/>
    <x v="3"/>
    <n v="30"/>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x v="7"/>
    <s v="food trucks"/>
    <x v="0"/>
    <n v="30"/>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x v="7"/>
    <s v="food trucks"/>
    <x v="0"/>
    <n v="30"/>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x v="7"/>
    <s v="food trucks"/>
    <x v="0"/>
    <n v="52"/>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x v="7"/>
    <s v="food trucks"/>
    <x v="2"/>
    <n v="30"/>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x v="7"/>
    <s v="food trucks"/>
    <x v="2"/>
    <n v="7"/>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x v="7"/>
    <s v="food trucks"/>
    <x v="2"/>
    <n v="60"/>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x v="7"/>
    <s v="food trucks"/>
    <x v="3"/>
    <n v="30"/>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x v="7"/>
    <s v="food trucks"/>
    <x v="0"/>
    <n v="30"/>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x v="7"/>
    <s v="food trucks"/>
    <x v="3"/>
    <n v="30"/>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x v="7"/>
    <s v="food trucks"/>
    <x v="1"/>
    <n v="30"/>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x v="7"/>
    <s v="food trucks"/>
    <x v="3"/>
    <n v="30"/>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x v="7"/>
    <s v="food trucks"/>
    <x v="2"/>
    <n v="30"/>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x v="7"/>
    <s v="food trucks"/>
    <x v="0"/>
    <n v="30"/>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x v="7"/>
    <s v="food trucks"/>
    <x v="3"/>
    <n v="45"/>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x v="7"/>
    <s v="food trucks"/>
    <x v="2"/>
    <n v="60"/>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x v="2"/>
    <s v="space exploration"/>
    <x v="5"/>
    <n v="14"/>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x v="2"/>
    <s v="space exploration"/>
    <x v="3"/>
    <n v="40"/>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x v="2"/>
    <s v="space exploration"/>
    <x v="4"/>
    <n v="14"/>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x v="2"/>
    <s v="space exploration"/>
    <x v="5"/>
    <n v="30"/>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x v="2"/>
    <s v="space exploration"/>
    <x v="2"/>
    <n v="30"/>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x v="2"/>
    <s v="space exploration"/>
    <x v="3"/>
    <n v="32"/>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x v="2"/>
    <s v="space exploration"/>
    <x v="0"/>
    <n v="43"/>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x v="2"/>
    <s v="space exploration"/>
    <x v="1"/>
    <n v="41"/>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x v="2"/>
    <s v="space exploration"/>
    <x v="5"/>
    <n v="30"/>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x v="2"/>
    <s v="space exploration"/>
    <x v="2"/>
    <n v="39"/>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x v="2"/>
    <s v="space exploration"/>
    <x v="2"/>
    <n v="34"/>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x v="2"/>
    <s v="space exploration"/>
    <x v="3"/>
    <n v="31"/>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x v="2"/>
    <s v="space exploration"/>
    <x v="5"/>
    <n v="30"/>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x v="2"/>
    <s v="space exploration"/>
    <x v="3"/>
    <n v="28"/>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x v="2"/>
    <s v="space exploration"/>
    <x v="2"/>
    <n v="37"/>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x v="2"/>
    <s v="space exploration"/>
    <x v="0"/>
    <n v="30"/>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x v="2"/>
    <s v="space exploration"/>
    <x v="3"/>
    <n v="30"/>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x v="2"/>
    <s v="space exploration"/>
    <x v="0"/>
    <n v="60"/>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x v="2"/>
    <s v="space exploration"/>
    <x v="0"/>
    <n v="27"/>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x v="2"/>
    <s v="space exploration"/>
    <x v="0"/>
    <n v="37"/>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x v="2"/>
    <s v="space exploration"/>
    <x v="0"/>
    <n v="30"/>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x v="2"/>
    <s v="space exploration"/>
    <x v="2"/>
    <n v="45"/>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x v="2"/>
    <s v="space exploration"/>
    <x v="2"/>
    <n v="14"/>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x v="2"/>
    <s v="space exploration"/>
    <x v="5"/>
    <n v="21"/>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x v="2"/>
    <s v="space exploration"/>
    <x v="2"/>
    <n v="25"/>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x v="2"/>
    <s v="space exploration"/>
    <x v="0"/>
    <n v="30"/>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x v="2"/>
    <s v="space exploration"/>
    <x v="0"/>
    <n v="30"/>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x v="2"/>
    <s v="space exploration"/>
    <x v="3"/>
    <n v="20"/>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x v="2"/>
    <s v="space exploration"/>
    <x v="0"/>
    <n v="30"/>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x v="2"/>
    <s v="space exploration"/>
    <x v="2"/>
    <n v="27"/>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x v="2"/>
    <s v="space exploration"/>
    <x v="0"/>
    <n v="28"/>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x v="2"/>
    <s v="space exploration"/>
    <x v="2"/>
    <n v="25"/>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x v="2"/>
    <s v="space exploration"/>
    <x v="3"/>
    <n v="30"/>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x v="2"/>
    <s v="space exploration"/>
    <x v="2"/>
    <n v="30"/>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x v="2"/>
    <s v="space exploration"/>
    <x v="0"/>
    <n v="35"/>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x v="2"/>
    <s v="space exploration"/>
    <x v="2"/>
    <n v="22"/>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x v="2"/>
    <s v="space exploration"/>
    <x v="2"/>
    <n v="16"/>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x v="2"/>
    <s v="space exploration"/>
    <x v="3"/>
    <n v="30"/>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x v="2"/>
    <s v="space exploration"/>
    <x v="0"/>
    <n v="30"/>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x v="2"/>
    <s v="space exploration"/>
    <x v="0"/>
    <n v="60"/>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x v="2"/>
    <s v="space exploration"/>
    <x v="3"/>
    <n v="17"/>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x v="2"/>
    <s v="space exploration"/>
    <x v="2"/>
    <n v="30"/>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x v="2"/>
    <s v="space exploration"/>
    <x v="2"/>
    <n v="36"/>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x v="2"/>
    <s v="space exploration"/>
    <x v="1"/>
    <n v="30"/>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x v="2"/>
    <s v="space exploration"/>
    <x v="3"/>
    <n v="30"/>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x v="2"/>
    <s v="space exploration"/>
    <x v="0"/>
    <n v="30"/>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x v="2"/>
    <s v="space exploration"/>
    <x v="0"/>
    <n v="30"/>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x v="2"/>
    <s v="space exploration"/>
    <x v="2"/>
    <n v="30"/>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x v="2"/>
    <s v="space exploration"/>
    <x v="0"/>
    <n v="60"/>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x v="2"/>
    <s v="space exploration"/>
    <x v="2"/>
    <n v="30"/>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x v="2"/>
    <s v="space exploration"/>
    <x v="0"/>
    <n v="28"/>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x v="2"/>
    <s v="space exploration"/>
    <x v="3"/>
    <n v="30"/>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x v="2"/>
    <s v="space exploration"/>
    <x v="3"/>
    <n v="32"/>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x v="2"/>
    <s v="space exploration"/>
    <x v="0"/>
    <n v="60"/>
    <x v="2654"/>
    <d v="2015-04-21T13:25:26"/>
  </r>
  <r>
    <n v="2655"/>
    <s v="Balloons (Canceled)"/>
    <s v="Thank you for your support!"/>
    <n v="15000"/>
    <n v="3155"/>
    <x v="1"/>
    <s v="US"/>
    <s v="USD"/>
    <n v="1455048000"/>
    <n v="1452631647"/>
    <b v="0"/>
    <n v="43"/>
    <b v="0"/>
    <s v="technology/space exploration"/>
    <n v="0.21033333333333334"/>
    <n v="73.372093023255815"/>
    <x v="2"/>
    <x v="2"/>
    <s v="space exploration"/>
    <x v="2"/>
    <n v="28"/>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x v="2"/>
    <s v="space exploration"/>
    <x v="1"/>
    <n v="39"/>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x v="2"/>
    <s v="space exploration"/>
    <x v="2"/>
    <n v="33"/>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x v="2"/>
    <s v="space exploration"/>
    <x v="2"/>
    <n v="30"/>
    <x v="2658"/>
    <d v="2016-07-30T21:13:14"/>
  </r>
  <r>
    <n v="2659"/>
    <s v="test (Canceled)"/>
    <s v="test"/>
    <n v="49000"/>
    <n v="1333"/>
    <x v="1"/>
    <s v="US"/>
    <s v="USD"/>
    <n v="1429321210"/>
    <n v="1426729210"/>
    <b v="0"/>
    <n v="10"/>
    <b v="0"/>
    <s v="technology/space exploration"/>
    <n v="2.720408163265306E-2"/>
    <n v="133.30000000000001"/>
    <x v="2"/>
    <x v="2"/>
    <s v="space exploration"/>
    <x v="0"/>
    <n v="30"/>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x v="2"/>
    <s v="space exploration"/>
    <x v="0"/>
    <n v="60"/>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x v="2"/>
    <s v="makerspaces"/>
    <x v="4"/>
    <n v="30"/>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x v="2"/>
    <s v="makerspaces"/>
    <x v="0"/>
    <n v="30"/>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x v="2"/>
    <s v="makerspaces"/>
    <x v="0"/>
    <n v="29"/>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x v="2"/>
    <s v="makerspaces"/>
    <x v="0"/>
    <n v="34"/>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x v="2"/>
    <s v="makerspaces"/>
    <x v="0"/>
    <n v="45"/>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x v="2"/>
    <s v="makerspaces"/>
    <x v="0"/>
    <n v="37"/>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x v="2"/>
    <s v="makerspaces"/>
    <x v="2"/>
    <n v="30"/>
    <x v="2667"/>
    <d v="2016-02-10T22:13:36"/>
  </r>
  <r>
    <n v="2668"/>
    <s v="UOttawa Makermobile"/>
    <s v="Creativity on the go! |_x000a_CrÃ©ativitÃ© en mouvement !"/>
    <n v="1000"/>
    <n v="1707"/>
    <x v="0"/>
    <s v="CA"/>
    <s v="CAD"/>
    <n v="1447079520"/>
    <n v="1443449265"/>
    <b v="0"/>
    <n v="28"/>
    <b v="1"/>
    <s v="technology/makerspaces"/>
    <n v="1.7070000000000001"/>
    <n v="60.964285714285715"/>
    <x v="2"/>
    <x v="2"/>
    <s v="makerspaces"/>
    <x v="0"/>
    <n v="42"/>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x v="2"/>
    <s v="makerspaces"/>
    <x v="0"/>
    <n v="60"/>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x v="2"/>
    <s v="makerspaces"/>
    <x v="3"/>
    <n v="28"/>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x v="2"/>
    <s v="makerspaces"/>
    <x v="3"/>
    <n v="30"/>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x v="2"/>
    <s v="makerspaces"/>
    <x v="0"/>
    <n v="21"/>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x v="2"/>
    <s v="makerspaces"/>
    <x v="3"/>
    <n v="29"/>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x v="2"/>
    <s v="makerspaces"/>
    <x v="2"/>
    <n v="27"/>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x v="2"/>
    <s v="makerspaces"/>
    <x v="3"/>
    <n v="30"/>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x v="2"/>
    <s v="makerspaces"/>
    <x v="2"/>
    <n v="30"/>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x v="2"/>
    <s v="makerspaces"/>
    <x v="3"/>
    <n v="30"/>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x v="2"/>
    <s v="makerspaces"/>
    <x v="0"/>
    <n v="30"/>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x v="2"/>
    <s v="makerspaces"/>
    <x v="0"/>
    <n v="30"/>
    <x v="2679"/>
    <d v="2015-02-28T00:01:34"/>
  </r>
  <r>
    <n v="2680"/>
    <s v="iHeart Pillow"/>
    <s v="iHeartPillow, Connecting loved ones"/>
    <n v="32000"/>
    <n v="276"/>
    <x v="2"/>
    <s v="ES"/>
    <s v="EUR"/>
    <n v="1459915491"/>
    <n v="1457327091"/>
    <b v="0"/>
    <n v="4"/>
    <b v="0"/>
    <s v="technology/makerspaces"/>
    <n v="8.6250000000000007E-3"/>
    <n v="69"/>
    <x v="2"/>
    <x v="2"/>
    <s v="makerspaces"/>
    <x v="2"/>
    <n v="30"/>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x v="7"/>
    <s v="food trucks"/>
    <x v="3"/>
    <n v="25"/>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x v="7"/>
    <s v="food trucks"/>
    <x v="3"/>
    <n v="32"/>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x v="7"/>
    <s v="food trucks"/>
    <x v="0"/>
    <n v="30"/>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x v="7"/>
    <s v="food trucks"/>
    <x v="3"/>
    <n v="40"/>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x v="7"/>
    <s v="food trucks"/>
    <x v="0"/>
    <n v="60"/>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x v="7"/>
    <s v="food trucks"/>
    <x v="3"/>
    <n v="20"/>
    <x v="2686"/>
    <d v="2014-09-30T23:23:43"/>
  </r>
  <r>
    <n v="2687"/>
    <s v="Munch Wagon"/>
    <s v="Your American Pizzas, Wings, Stuffed Gouda Burger, Sweet &amp; Russet Potato Fries served on a food Truck!!"/>
    <n v="15000"/>
    <n v="0"/>
    <x v="2"/>
    <s v="US"/>
    <s v="USD"/>
    <n v="1435591318"/>
    <n v="1432999318"/>
    <b v="0"/>
    <n v="0"/>
    <b v="0"/>
    <s v="food/food trucks"/>
    <n v="0"/>
    <e v="#DIV/0!"/>
    <x v="7"/>
    <x v="7"/>
    <s v="food trucks"/>
    <x v="0"/>
    <n v="30"/>
    <x v="2687"/>
    <d v="2015-06-29T15:21:58"/>
  </r>
  <r>
    <n v="2688"/>
    <s v="Mac N Cheez Food Truck"/>
    <s v="The amazing gourmet Mac N Cheez Food Truck Campaigne!"/>
    <n v="50000"/>
    <n v="74"/>
    <x v="2"/>
    <s v="US"/>
    <s v="USD"/>
    <n v="1424746800"/>
    <n v="1422067870"/>
    <b v="0"/>
    <n v="14"/>
    <b v="0"/>
    <s v="food/food trucks"/>
    <n v="1.48E-3"/>
    <n v="5.2857142857142856"/>
    <x v="7"/>
    <x v="7"/>
    <s v="food trucks"/>
    <x v="0"/>
    <n v="31"/>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x v="7"/>
    <s v="food trucks"/>
    <x v="2"/>
    <n v="30"/>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x v="7"/>
    <s v="food trucks"/>
    <x v="0"/>
    <n v="45"/>
    <x v="2690"/>
    <d v="2015-06-03T02:31:16"/>
  </r>
  <r>
    <n v="2691"/>
    <s v="Cook"/>
    <s v="A Great New local Food Truck serving up ethnic fusion inspired eats in Ottawa."/>
    <n v="65000"/>
    <n v="35"/>
    <x v="2"/>
    <s v="CA"/>
    <s v="CAD"/>
    <n v="1431278557"/>
    <n v="1427390557"/>
    <b v="0"/>
    <n v="2"/>
    <b v="0"/>
    <s v="food/food trucks"/>
    <n v="5.3846153846153844E-4"/>
    <n v="17.5"/>
    <x v="7"/>
    <x v="7"/>
    <s v="food trucks"/>
    <x v="0"/>
    <n v="45"/>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x v="7"/>
    <s v="food trucks"/>
    <x v="0"/>
    <n v="30"/>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x v="7"/>
    <s v="food trucks"/>
    <x v="3"/>
    <n v="30"/>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x v="7"/>
    <s v="food trucks"/>
    <x v="3"/>
    <n v="30"/>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x v="7"/>
    <s v="food trucks"/>
    <x v="0"/>
    <n v="60"/>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x v="7"/>
    <s v="food trucks"/>
    <x v="3"/>
    <n v="34"/>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x v="7"/>
    <s v="food trucks"/>
    <x v="0"/>
    <n v="31"/>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x v="7"/>
    <s v="food trucks"/>
    <x v="3"/>
    <n v="30"/>
    <x v="2698"/>
    <d v="2014-06-27T21:33:28"/>
  </r>
  <r>
    <n v="2699"/>
    <s v="my bakery truck"/>
    <s v="Hi, I want make my first bakery. Food truck was great, but I not have a car licence. So, help me to be my dream!"/>
    <n v="2"/>
    <n v="0"/>
    <x v="2"/>
    <s v="CA"/>
    <s v="CAD"/>
    <n v="1407533463"/>
    <n v="1404941463"/>
    <b v="0"/>
    <n v="0"/>
    <b v="0"/>
    <s v="food/food trucks"/>
    <n v="0"/>
    <e v="#DIV/0!"/>
    <x v="7"/>
    <x v="7"/>
    <s v="food trucks"/>
    <x v="3"/>
    <n v="30"/>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x v="7"/>
    <s v="food trucks"/>
    <x v="3"/>
    <n v="30"/>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x v="1"/>
    <s v="spaces"/>
    <x v="1"/>
    <n v="31"/>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x v="1"/>
    <s v="spaces"/>
    <x v="1"/>
    <n v="30"/>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x v="1"/>
    <s v="spaces"/>
    <x v="1"/>
    <n v="60"/>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x v="1"/>
    <s v="spaces"/>
    <x v="1"/>
    <n v="43"/>
    <x v="2704"/>
    <d v="2017-04-05T19:41:54"/>
  </r>
  <r>
    <n v="2705"/>
    <s v="Fischer Theatre Marquee"/>
    <s v="Help light the lights at the historic Fischer Theatre in Danville, IL."/>
    <n v="16500"/>
    <n v="1739"/>
    <x v="3"/>
    <s v="US"/>
    <s v="USD"/>
    <n v="1490389158"/>
    <n v="1486504758"/>
    <b v="0"/>
    <n v="8"/>
    <b v="0"/>
    <s v="theater/spaces"/>
    <n v="0.10539393939393939"/>
    <n v="217.375"/>
    <x v="1"/>
    <x v="1"/>
    <s v="spaces"/>
    <x v="1"/>
    <n v="45"/>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x v="1"/>
    <s v="spaces"/>
    <x v="3"/>
    <n v="29"/>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x v="1"/>
    <s v="spaces"/>
    <x v="4"/>
    <n v="30"/>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x v="1"/>
    <s v="spaces"/>
    <x v="2"/>
    <n v="60"/>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x v="1"/>
    <s v="spaces"/>
    <x v="2"/>
    <n v="35"/>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x v="1"/>
    <s v="spaces"/>
    <x v="3"/>
    <n v="32"/>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x v="1"/>
    <s v="spaces"/>
    <x v="3"/>
    <n v="30"/>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x v="1"/>
    <s v="spaces"/>
    <x v="4"/>
    <n v="37"/>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x v="1"/>
    <s v="spaces"/>
    <x v="0"/>
    <n v="40"/>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x v="1"/>
    <s v="spaces"/>
    <x v="2"/>
    <n v="28"/>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x v="1"/>
    <s v="spaces"/>
    <x v="2"/>
    <n v="34"/>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x v="1"/>
    <s v="spaces"/>
    <x v="0"/>
    <n v="30"/>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x v="1"/>
    <s v="spaces"/>
    <x v="3"/>
    <n v="45"/>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x v="1"/>
    <s v="spaces"/>
    <x v="2"/>
    <n v="28"/>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x v="1"/>
    <s v="spaces"/>
    <x v="2"/>
    <n v="60"/>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x v="1"/>
    <s v="spaces"/>
    <x v="2"/>
    <n v="30"/>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x v="2"/>
    <s v="hardware"/>
    <x v="4"/>
    <n v="30"/>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x v="2"/>
    <s v="hardware"/>
    <x v="2"/>
    <n v="60"/>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x v="2"/>
    <s v="hardware"/>
    <x v="3"/>
    <n v="60"/>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x v="2"/>
    <s v="hardware"/>
    <x v="0"/>
    <n v="32"/>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x v="2"/>
    <s v="hardware"/>
    <x v="1"/>
    <n v="50"/>
    <x v="2725"/>
    <d v="2017-03-01T17:52:15"/>
  </r>
  <r>
    <n v="2726"/>
    <s v="Krimston TWO - Dual SIM case for iPhone"/>
    <s v="Krimston TWO: iPhone Dual SIM Case"/>
    <n v="100000"/>
    <n v="105745"/>
    <x v="0"/>
    <s v="US"/>
    <s v="USD"/>
    <n v="1461333311"/>
    <n v="1458741311"/>
    <b v="0"/>
    <n v="404"/>
    <b v="1"/>
    <s v="technology/hardware"/>
    <n v="1.05745"/>
    <n v="261.74504950495049"/>
    <x v="2"/>
    <x v="2"/>
    <s v="hardware"/>
    <x v="2"/>
    <n v="30"/>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x v="2"/>
    <s v="hardware"/>
    <x v="0"/>
    <n v="25"/>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x v="2"/>
    <s v="hardware"/>
    <x v="0"/>
    <n v="35"/>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x v="2"/>
    <s v="hardware"/>
    <x v="0"/>
    <n v="30"/>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x v="2"/>
    <s v="hardware"/>
    <x v="4"/>
    <n v="35"/>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x v="2"/>
    <s v="hardware"/>
    <x v="3"/>
    <n v="58"/>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x v="2"/>
    <s v="hardware"/>
    <x v="4"/>
    <n v="32"/>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x v="2"/>
    <s v="hardware"/>
    <x v="0"/>
    <n v="60"/>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x v="2"/>
    <s v="hardware"/>
    <x v="2"/>
    <n v="30"/>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x v="2"/>
    <s v="hardware"/>
    <x v="4"/>
    <n v="31"/>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x v="2"/>
    <s v="hardware"/>
    <x v="3"/>
    <n v="30"/>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x v="2"/>
    <s v="hardware"/>
    <x v="4"/>
    <n v="43"/>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x v="2"/>
    <s v="hardware"/>
    <x v="2"/>
    <n v="60"/>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x v="2"/>
    <s v="hardware"/>
    <x v="3"/>
    <n v="45"/>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x v="2"/>
    <s v="hardware"/>
    <x v="0"/>
    <n v="30"/>
    <x v="2740"/>
    <d v="2015-03-11T23:45:52"/>
  </r>
  <r>
    <n v="2741"/>
    <s v="Mrs. Brown and Her Lost Puppy."/>
    <s v="Help me publish my 1st children's book as an aspiring author!"/>
    <n v="8000"/>
    <n v="35"/>
    <x v="2"/>
    <s v="US"/>
    <s v="USD"/>
    <n v="1413770820"/>
    <n v="1412005602"/>
    <b v="0"/>
    <n v="4"/>
    <b v="0"/>
    <s v="publishing/children's books"/>
    <n v="4.3750000000000004E-3"/>
    <n v="8.75"/>
    <x v="3"/>
    <x v="3"/>
    <s v="children's books"/>
    <x v="3"/>
    <n v="20"/>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x v="3"/>
    <s v="children's books"/>
    <x v="5"/>
    <n v="14"/>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x v="3"/>
    <s v="children's books"/>
    <x v="2"/>
    <n v="30"/>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x v="3"/>
    <s v="children's books"/>
    <x v="5"/>
    <n v="30"/>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x v="3"/>
    <s v="children's books"/>
    <x v="5"/>
    <n v="60"/>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x v="3"/>
    <s v="children's books"/>
    <x v="3"/>
    <n v="30"/>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x v="3"/>
    <s v="children's books"/>
    <x v="5"/>
    <n v="31"/>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x v="3"/>
    <s v="children's books"/>
    <x v="2"/>
    <n v="30"/>
    <x v="2748"/>
    <d v="2016-09-02T17:03:22"/>
  </r>
  <r>
    <n v="2749"/>
    <s v="A Tree is a Tree, no matter what you see.  CHILDREN'S BOOK"/>
    <s v="Self-publishing my children's book."/>
    <n v="10000"/>
    <n v="110"/>
    <x v="2"/>
    <s v="US"/>
    <s v="USD"/>
    <n v="1428171037"/>
    <n v="1425582637"/>
    <b v="0"/>
    <n v="2"/>
    <b v="0"/>
    <s v="publishing/children's books"/>
    <n v="1.0999999999999999E-2"/>
    <n v="55"/>
    <x v="3"/>
    <x v="3"/>
    <s v="children's books"/>
    <x v="0"/>
    <n v="30"/>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x v="3"/>
    <s v="children's books"/>
    <x v="5"/>
    <n v="12"/>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x v="3"/>
    <s v="children's books"/>
    <x v="3"/>
    <n v="60"/>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x v="3"/>
    <s v="children's books"/>
    <x v="6"/>
    <n v="40"/>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x v="3"/>
    <s v="children's books"/>
    <x v="5"/>
    <n v="30"/>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x v="3"/>
    <s v="children's books"/>
    <x v="3"/>
    <n v="30"/>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x v="3"/>
    <s v="children's books"/>
    <x v="0"/>
    <n v="30"/>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x v="3"/>
    <s v="children's books"/>
    <x v="4"/>
    <n v="30"/>
    <x v="2756"/>
    <d v="2014-01-11T21:36:41"/>
  </r>
  <r>
    <n v="2757"/>
    <s v="C is for Crooked"/>
    <s v="A children's letter book that Lampoons Hillary Clinton"/>
    <n v="1500"/>
    <n v="10"/>
    <x v="2"/>
    <s v="US"/>
    <s v="USD"/>
    <n v="1470498332"/>
    <n v="1469202332"/>
    <b v="0"/>
    <n v="2"/>
    <b v="0"/>
    <s v="publishing/children's books"/>
    <n v="6.6666666666666671E-3"/>
    <n v="5"/>
    <x v="3"/>
    <x v="3"/>
    <s v="children's books"/>
    <x v="2"/>
    <n v="15"/>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x v="3"/>
    <s v="children's books"/>
    <x v="2"/>
    <n v="14"/>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x v="3"/>
    <s v="children's books"/>
    <x v="2"/>
    <n v="43"/>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x v="3"/>
    <s v="children's books"/>
    <x v="4"/>
    <n v="30"/>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x v="3"/>
    <s v="children's books"/>
    <x v="5"/>
    <n v="30"/>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x v="3"/>
    <s v="children's books"/>
    <x v="5"/>
    <n v="60"/>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x v="3"/>
    <s v="children's books"/>
    <x v="4"/>
    <n v="45"/>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x v="3"/>
    <s v="children's books"/>
    <x v="5"/>
    <n v="29"/>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x v="3"/>
    <s v="children's books"/>
    <x v="5"/>
    <n v="16"/>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x v="3"/>
    <s v="children's books"/>
    <x v="6"/>
    <n v="30"/>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x v="3"/>
    <s v="children's books"/>
    <x v="0"/>
    <n v="60"/>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x v="3"/>
    <s v="children's books"/>
    <x v="5"/>
    <n v="30"/>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x v="3"/>
    <s v="children's books"/>
    <x v="3"/>
    <n v="50"/>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x v="3"/>
    <s v="children's books"/>
    <x v="3"/>
    <n v="30"/>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x v="3"/>
    <s v="children's books"/>
    <x v="5"/>
    <n v="49"/>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x v="3"/>
    <s v="children's books"/>
    <x v="4"/>
    <n v="15"/>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x v="3"/>
    <s v="children's books"/>
    <x v="2"/>
    <n v="10"/>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x v="3"/>
    <s v="children's books"/>
    <x v="4"/>
    <n v="30"/>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x v="3"/>
    <s v="children's books"/>
    <x v="6"/>
    <n v="30"/>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x v="3"/>
    <s v="children's books"/>
    <x v="0"/>
    <n v="31"/>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x v="3"/>
    <s v="children's books"/>
    <x v="0"/>
    <n v="30"/>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x v="3"/>
    <s v="children's books"/>
    <x v="3"/>
    <n v="30"/>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x v="3"/>
    <s v="children's books"/>
    <x v="0"/>
    <n v="30"/>
    <x v="2779"/>
    <d v="2015-11-22T15:03:41"/>
  </r>
  <r>
    <n v="2780"/>
    <s v="Travel with baby"/>
    <s v="Turn the World with my kids, and then write a book with the advice for traveling with baby"/>
    <n v="100000"/>
    <n v="0"/>
    <x v="2"/>
    <s v="IT"/>
    <s v="EUR"/>
    <n v="1489142688"/>
    <n v="1486550688"/>
    <b v="0"/>
    <n v="0"/>
    <b v="0"/>
    <s v="publishing/children's books"/>
    <n v="0"/>
    <e v="#DIV/0!"/>
    <x v="3"/>
    <x v="3"/>
    <s v="children's books"/>
    <x v="1"/>
    <n v="30"/>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x v="1"/>
    <s v="plays"/>
    <x v="0"/>
    <n v="28"/>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x v="1"/>
    <s v="plays"/>
    <x v="0"/>
    <n v="25"/>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x v="1"/>
    <s v="plays"/>
    <x v="0"/>
    <n v="14"/>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x v="1"/>
    <s v="plays"/>
    <x v="3"/>
    <n v="21"/>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x v="1"/>
    <s v="plays"/>
    <x v="2"/>
    <n v="30"/>
    <x v="2785"/>
    <d v="2016-08-05T21:00:00"/>
  </r>
  <r>
    <n v="2786"/>
    <s v="Fierce"/>
    <s v="A heart-melting farce about sex, art and the lovelorn lay-abouts of London-town."/>
    <n v="2500"/>
    <n v="2946"/>
    <x v="0"/>
    <s v="GB"/>
    <s v="GBP"/>
    <n v="1404913180"/>
    <n v="1403703580"/>
    <b v="0"/>
    <n v="74"/>
    <b v="1"/>
    <s v="theater/plays"/>
    <n v="1.1783999999999999"/>
    <n v="39.810810810810814"/>
    <x v="1"/>
    <x v="1"/>
    <s v="plays"/>
    <x v="3"/>
    <n v="14"/>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x v="1"/>
    <s v="plays"/>
    <x v="3"/>
    <n v="30"/>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x v="1"/>
    <s v="plays"/>
    <x v="2"/>
    <n v="30"/>
    <x v="2788"/>
    <d v="2016-07-29T16:50:43"/>
  </r>
  <r>
    <n v="2789"/>
    <s v="The Adventurers Club"/>
    <s v="BNT's Biggest Adventure So Far: Our 2015 full length production!"/>
    <n v="3000"/>
    <n v="3035"/>
    <x v="0"/>
    <s v="US"/>
    <s v="USD"/>
    <n v="1426132800"/>
    <n v="1424477934"/>
    <b v="0"/>
    <n v="24"/>
    <b v="1"/>
    <s v="theater/plays"/>
    <n v="1.0116666666666667"/>
    <n v="126.45833333333333"/>
    <x v="1"/>
    <x v="1"/>
    <s v="plays"/>
    <x v="0"/>
    <n v="19"/>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x v="1"/>
    <s v="plays"/>
    <x v="0"/>
    <n v="30"/>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x v="1"/>
    <s v="plays"/>
    <x v="2"/>
    <n v="30"/>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x v="1"/>
    <s v="plays"/>
    <x v="0"/>
    <n v="45"/>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x v="1"/>
    <s v="plays"/>
    <x v="0"/>
    <n v="30"/>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x v="1"/>
    <s v="plays"/>
    <x v="2"/>
    <n v="16"/>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x v="1"/>
    <s v="plays"/>
    <x v="3"/>
    <n v="16"/>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x v="1"/>
    <s v="plays"/>
    <x v="3"/>
    <n v="30"/>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x v="1"/>
    <s v="plays"/>
    <x v="3"/>
    <n v="30"/>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x v="1"/>
    <s v="plays"/>
    <x v="0"/>
    <n v="15"/>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x v="1"/>
    <s v="plays"/>
    <x v="2"/>
    <n v="31"/>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x v="1"/>
    <s v="plays"/>
    <x v="3"/>
    <n v="60"/>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x v="1"/>
    <s v="plays"/>
    <x v="3"/>
    <n v="22"/>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x v="1"/>
    <s v="plays"/>
    <x v="0"/>
    <n v="30"/>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x v="1"/>
    <s v="plays"/>
    <x v="0"/>
    <n v="43"/>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x v="1"/>
    <s v="plays"/>
    <x v="3"/>
    <n v="30"/>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x v="1"/>
    <s v="plays"/>
    <x v="0"/>
    <n v="25"/>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x v="1"/>
    <s v="plays"/>
    <x v="0"/>
    <n v="36"/>
    <x v="2806"/>
    <d v="2015-08-05T11:00:00"/>
  </r>
  <r>
    <n v="2807"/>
    <s v="The Commission Theatre Co."/>
    <s v="Bringing Shakespeare back to the Playwrights"/>
    <n v="5000"/>
    <n v="6300"/>
    <x v="0"/>
    <s v="US"/>
    <s v="USD"/>
    <n v="1435611438"/>
    <n v="1433019438"/>
    <b v="0"/>
    <n v="93"/>
    <b v="1"/>
    <s v="theater/plays"/>
    <n v="1.26"/>
    <n v="67.741935483870961"/>
    <x v="1"/>
    <x v="1"/>
    <s v="plays"/>
    <x v="0"/>
    <n v="30"/>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x v="1"/>
    <s v="plays"/>
    <x v="0"/>
    <n v="30"/>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x v="1"/>
    <s v="plays"/>
    <x v="2"/>
    <n v="8"/>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x v="1"/>
    <s v="plays"/>
    <x v="3"/>
    <n v="32"/>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x v="1"/>
    <s v="plays"/>
    <x v="0"/>
    <n v="30"/>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x v="1"/>
    <s v="plays"/>
    <x v="0"/>
    <n v="45"/>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x v="1"/>
    <s v="plays"/>
    <x v="2"/>
    <n v="25"/>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x v="1"/>
    <s v="plays"/>
    <x v="0"/>
    <n v="30"/>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x v="1"/>
    <s v="plays"/>
    <x v="2"/>
    <n v="30"/>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x v="1"/>
    <s v="plays"/>
    <x v="0"/>
    <n v="30"/>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x v="1"/>
    <s v="plays"/>
    <x v="0"/>
    <n v="40"/>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x v="1"/>
    <s v="plays"/>
    <x v="0"/>
    <n v="20"/>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x v="1"/>
    <s v="plays"/>
    <x v="0"/>
    <n v="30"/>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x v="1"/>
    <s v="plays"/>
    <x v="2"/>
    <n v="24"/>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x v="1"/>
    <s v="plays"/>
    <x v="3"/>
    <n v="30"/>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x v="1"/>
    <s v="plays"/>
    <x v="0"/>
    <n v="30"/>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x v="1"/>
    <s v="plays"/>
    <x v="0"/>
    <n v="28"/>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x v="1"/>
    <s v="plays"/>
    <x v="0"/>
    <n v="32"/>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x v="1"/>
    <s v="plays"/>
    <x v="0"/>
    <n v="30"/>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x v="1"/>
    <s v="plays"/>
    <x v="0"/>
    <n v="24"/>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x v="1"/>
    <s v="plays"/>
    <x v="2"/>
    <n v="30"/>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x v="1"/>
    <s v="plays"/>
    <x v="0"/>
    <n v="26"/>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x v="1"/>
    <s v="plays"/>
    <x v="2"/>
    <n v="28"/>
    <x v="2829"/>
    <d v="2016-06-02T10:25:18"/>
  </r>
  <r>
    <n v="2830"/>
    <s v="Nakhtik and Avalon"/>
    <s v="Avalon is a new South African Township play and Nakhtik is a  danced political lecture."/>
    <n v="3000"/>
    <n v="3000"/>
    <x v="0"/>
    <s v="US"/>
    <s v="USD"/>
    <n v="1399867140"/>
    <n v="1398802148"/>
    <b v="0"/>
    <n v="11"/>
    <b v="1"/>
    <s v="theater/plays"/>
    <n v="1"/>
    <n v="272.72727272727275"/>
    <x v="1"/>
    <x v="1"/>
    <s v="plays"/>
    <x v="3"/>
    <n v="12"/>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x v="1"/>
    <s v="plays"/>
    <x v="0"/>
    <n v="30"/>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x v="1"/>
    <s v="plays"/>
    <x v="3"/>
    <n v="28"/>
    <x v="2832"/>
    <d v="2014-11-23T22:00:00"/>
  </r>
  <r>
    <n v="2833"/>
    <s v="Star Man Rocket Man"/>
    <s v="A new play about exploring outer space"/>
    <n v="2700"/>
    <n v="2923"/>
    <x v="0"/>
    <s v="US"/>
    <s v="USD"/>
    <n v="1444528800"/>
    <n v="1442804633"/>
    <b v="0"/>
    <n v="35"/>
    <b v="1"/>
    <s v="theater/plays"/>
    <n v="1.0825925925925926"/>
    <n v="83.51428571428572"/>
    <x v="1"/>
    <x v="1"/>
    <s v="plays"/>
    <x v="0"/>
    <n v="20"/>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x v="1"/>
    <s v="plays"/>
    <x v="0"/>
    <n v="15"/>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x v="1"/>
    <s v="plays"/>
    <x v="0"/>
    <n v="29"/>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x v="1"/>
    <s v="plays"/>
    <x v="1"/>
    <n v="38"/>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x v="1"/>
    <s v="plays"/>
    <x v="0"/>
    <n v="40"/>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x v="1"/>
    <s v="plays"/>
    <x v="3"/>
    <n v="22"/>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x v="1"/>
    <s v="plays"/>
    <x v="3"/>
    <n v="23"/>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x v="1"/>
    <s v="plays"/>
    <x v="0"/>
    <n v="22"/>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x v="1"/>
    <s v="plays"/>
    <x v="0"/>
    <n v="60"/>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x v="1"/>
    <s v="plays"/>
    <x v="3"/>
    <n v="27"/>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x v="1"/>
    <s v="plays"/>
    <x v="2"/>
    <n v="41"/>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x v="1"/>
    <s v="plays"/>
    <x v="2"/>
    <n v="30"/>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x v="1"/>
    <s v="plays"/>
    <x v="0"/>
    <n v="60"/>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x v="1"/>
    <s v="plays"/>
    <x v="0"/>
    <n v="45"/>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x v="1"/>
    <s v="plays"/>
    <x v="2"/>
    <n v="60"/>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x v="1"/>
    <s v="plays"/>
    <x v="0"/>
    <n v="30"/>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x v="1"/>
    <s v="plays"/>
    <x v="2"/>
    <n v="30"/>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x v="1"/>
    <s v="plays"/>
    <x v="3"/>
    <n v="30"/>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x v="1"/>
    <s v="plays"/>
    <x v="2"/>
    <n v="9"/>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x v="1"/>
    <s v="plays"/>
    <x v="3"/>
    <n v="30"/>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x v="1"/>
    <s v="plays"/>
    <x v="3"/>
    <n v="60"/>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x v="1"/>
    <s v="plays"/>
    <x v="0"/>
    <n v="20"/>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x v="1"/>
    <s v="plays"/>
    <x v="2"/>
    <n v="29"/>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x v="1"/>
    <s v="plays"/>
    <x v="0"/>
    <n v="60"/>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x v="1"/>
    <s v="plays"/>
    <x v="2"/>
    <n v="60"/>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x v="1"/>
    <s v="plays"/>
    <x v="3"/>
    <n v="24"/>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x v="1"/>
    <s v="plays"/>
    <x v="0"/>
    <n v="60"/>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x v="1"/>
    <s v="plays"/>
    <x v="2"/>
    <n v="60"/>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x v="1"/>
    <s v="plays"/>
    <x v="0"/>
    <n v="14"/>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x v="1"/>
    <s v="plays"/>
    <x v="3"/>
    <n v="30"/>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x v="1"/>
    <s v="plays"/>
    <x v="3"/>
    <n v="60"/>
    <x v="2863"/>
    <d v="2014-09-09T16:12:03"/>
  </r>
  <r>
    <n v="2864"/>
    <s v="'Haunting Julia' by Alan Ayckbourn"/>
    <s v="Accessible, original theatre for all!"/>
    <n v="2500"/>
    <n v="40"/>
    <x v="2"/>
    <s v="GB"/>
    <s v="GBP"/>
    <n v="1437139080"/>
    <n v="1434552207"/>
    <b v="0"/>
    <n v="3"/>
    <b v="0"/>
    <s v="theater/plays"/>
    <n v="1.6E-2"/>
    <n v="13.333333333333334"/>
    <x v="1"/>
    <x v="1"/>
    <s v="plays"/>
    <x v="0"/>
    <n v="30"/>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x v="1"/>
    <s v="plays"/>
    <x v="3"/>
    <n v="60"/>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x v="1"/>
    <s v="plays"/>
    <x v="2"/>
    <n v="30"/>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x v="1"/>
    <s v="plays"/>
    <x v="2"/>
    <n v="24"/>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x v="1"/>
    <s v="plays"/>
    <x v="2"/>
    <n v="30"/>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x v="1"/>
    <s v="plays"/>
    <x v="2"/>
    <n v="30"/>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x v="1"/>
    <s v="plays"/>
    <x v="3"/>
    <n v="30"/>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x v="1"/>
    <s v="plays"/>
    <x v="3"/>
    <n v="20"/>
    <x v="2871"/>
    <d v="2014-12-21T17:43:33"/>
  </r>
  <r>
    <n v="2872"/>
    <s v="Loud Arts"/>
    <s v="Local Theatre group in Loudoun County, Virginia. Looking for funds to start producing shows!"/>
    <n v="3000"/>
    <n v="0"/>
    <x v="2"/>
    <s v="US"/>
    <s v="USD"/>
    <n v="1434768438"/>
    <n v="1429584438"/>
    <b v="0"/>
    <n v="0"/>
    <b v="0"/>
    <s v="theater/plays"/>
    <n v="0"/>
    <e v="#DIV/0!"/>
    <x v="1"/>
    <x v="1"/>
    <s v="plays"/>
    <x v="0"/>
    <n v="60"/>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x v="1"/>
    <s v="plays"/>
    <x v="3"/>
    <n v="30"/>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x v="1"/>
    <s v="plays"/>
    <x v="2"/>
    <n v="30"/>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x v="1"/>
    <s v="plays"/>
    <x v="2"/>
    <n v="30"/>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x v="1"/>
    <s v="plays"/>
    <x v="0"/>
    <n v="30"/>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x v="1"/>
    <s v="plays"/>
    <x v="2"/>
    <n v="32"/>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x v="1"/>
    <s v="plays"/>
    <x v="0"/>
    <n v="60"/>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x v="1"/>
    <s v="plays"/>
    <x v="0"/>
    <n v="30"/>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x v="1"/>
    <s v="plays"/>
    <x v="0"/>
    <n v="44"/>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x v="1"/>
    <s v="plays"/>
    <x v="3"/>
    <n v="60"/>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x v="1"/>
    <s v="plays"/>
    <x v="2"/>
    <n v="30"/>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x v="1"/>
    <s v="plays"/>
    <x v="2"/>
    <n v="35"/>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x v="1"/>
    <s v="plays"/>
    <x v="3"/>
    <n v="30"/>
    <x v="2884"/>
    <d v="2014-12-05T17:27:15"/>
  </r>
  <r>
    <n v="2885"/>
    <s v="The Wedding"/>
    <s v="An historic and proud work of Polish nationalistic literature performed on stage."/>
    <n v="400"/>
    <n v="130"/>
    <x v="2"/>
    <s v="US"/>
    <s v="USD"/>
    <n v="1426294201"/>
    <n v="1423705801"/>
    <b v="0"/>
    <n v="5"/>
    <b v="0"/>
    <s v="theater/plays"/>
    <n v="0.32500000000000001"/>
    <n v="26"/>
    <x v="1"/>
    <x v="1"/>
    <s v="plays"/>
    <x v="0"/>
    <n v="30"/>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x v="1"/>
    <s v="plays"/>
    <x v="0"/>
    <n v="5"/>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x v="1"/>
    <s v="plays"/>
    <x v="3"/>
    <n v="30"/>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x v="1"/>
    <s v="plays"/>
    <x v="3"/>
    <n v="8"/>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x v="1"/>
    <s v="plays"/>
    <x v="3"/>
    <n v="30"/>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x v="1"/>
    <s v="plays"/>
    <x v="3"/>
    <n v="28"/>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x v="1"/>
    <s v="plays"/>
    <x v="2"/>
    <n v="60"/>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x v="1"/>
    <s v="plays"/>
    <x v="3"/>
    <n v="7"/>
    <x v="2892"/>
    <d v="2014-08-25T21:00:00"/>
  </r>
  <r>
    <n v="2893"/>
    <s v="REDISCOVERING KIA THE PLAY"/>
    <s v="Fundraising for REDISCOVERING KIA THE PLAY"/>
    <n v="5000"/>
    <n v="25"/>
    <x v="2"/>
    <s v="US"/>
    <s v="USD"/>
    <n v="1420768800"/>
    <n v="1415644395"/>
    <b v="0"/>
    <n v="2"/>
    <b v="0"/>
    <s v="theater/plays"/>
    <n v="5.0000000000000001E-3"/>
    <n v="12.5"/>
    <x v="1"/>
    <x v="1"/>
    <s v="plays"/>
    <x v="3"/>
    <n v="59"/>
    <x v="2893"/>
    <d v="2015-01-09T02:00:00"/>
  </r>
  <r>
    <n v="2894"/>
    <s v="How Could You Do This To Me (The Stage Play)"/>
    <s v="This Is A Story About A Woman A Man And A Woman"/>
    <n v="50000"/>
    <n v="0"/>
    <x v="2"/>
    <s v="US"/>
    <s v="USD"/>
    <n v="1428100815"/>
    <n v="1422920415"/>
    <b v="0"/>
    <n v="0"/>
    <b v="0"/>
    <s v="theater/plays"/>
    <n v="0"/>
    <e v="#DIV/0!"/>
    <x v="1"/>
    <x v="1"/>
    <s v="plays"/>
    <x v="0"/>
    <n v="60"/>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x v="1"/>
    <s v="plays"/>
    <x v="3"/>
    <n v="1"/>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x v="1"/>
    <s v="plays"/>
    <x v="2"/>
    <n v="14"/>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x v="1"/>
    <s v="plays"/>
    <x v="0"/>
    <n v="30"/>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x v="1"/>
    <s v="plays"/>
    <x v="0"/>
    <n v="30"/>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x v="1"/>
    <s v="plays"/>
    <x v="2"/>
    <n v="60"/>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x v="1"/>
    <s v="plays"/>
    <x v="3"/>
    <n v="30"/>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x v="1"/>
    <s v="plays"/>
    <x v="3"/>
    <n v="60"/>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x v="1"/>
    <s v="plays"/>
    <x v="0"/>
    <n v="30"/>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x v="1"/>
    <s v="plays"/>
    <x v="0"/>
    <n v="60"/>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x v="1"/>
    <s v="plays"/>
    <x v="3"/>
    <n v="12"/>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x v="1"/>
    <s v="plays"/>
    <x v="2"/>
    <n v="14"/>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x v="1"/>
    <s v="plays"/>
    <x v="0"/>
    <n v="17"/>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x v="1"/>
    <s v="plays"/>
    <x v="2"/>
    <n v="60"/>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x v="1"/>
    <s v="plays"/>
    <x v="2"/>
    <n v="30"/>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x v="1"/>
    <s v="plays"/>
    <x v="3"/>
    <n v="40"/>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x v="1"/>
    <s v="plays"/>
    <x v="0"/>
    <n v="60"/>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x v="1"/>
    <s v="plays"/>
    <x v="0"/>
    <n v="40"/>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x v="1"/>
    <s v="plays"/>
    <x v="0"/>
    <n v="30"/>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x v="1"/>
    <s v="plays"/>
    <x v="3"/>
    <n v="60"/>
    <x v="2913"/>
    <d v="2014-09-06T22:08:59"/>
  </r>
  <r>
    <n v="2914"/>
    <s v="Hercules the Panto"/>
    <s v="Hercules must complete four challenges in order to meet the father he never knew"/>
    <n v="25000"/>
    <n v="1"/>
    <x v="2"/>
    <s v="GB"/>
    <s v="GBP"/>
    <n v="1426365994"/>
    <n v="1421185594"/>
    <b v="0"/>
    <n v="1"/>
    <b v="0"/>
    <s v="theater/plays"/>
    <n v="4.0000000000000003E-5"/>
    <n v="1"/>
    <x v="1"/>
    <x v="1"/>
    <s v="plays"/>
    <x v="0"/>
    <n v="60"/>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x v="1"/>
    <s v="plays"/>
    <x v="2"/>
    <n v="30"/>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x v="1"/>
    <s v="plays"/>
    <x v="3"/>
    <n v="23"/>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x v="1"/>
    <s v="plays"/>
    <x v="0"/>
    <n v="18"/>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x v="1"/>
    <s v="plays"/>
    <x v="0"/>
    <n v="28"/>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x v="1"/>
    <s v="plays"/>
    <x v="3"/>
    <n v="30"/>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x v="1"/>
    <s v="plays"/>
    <x v="0"/>
    <n v="30"/>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x v="1"/>
    <s v="musical"/>
    <x v="3"/>
    <n v="30"/>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x v="1"/>
    <s v="musical"/>
    <x v="0"/>
    <n v="45"/>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x v="1"/>
    <s v="musical"/>
    <x v="0"/>
    <n v="15"/>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x v="1"/>
    <s v="musical"/>
    <x v="0"/>
    <n v="30"/>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x v="1"/>
    <s v="musical"/>
    <x v="3"/>
    <n v="30"/>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x v="1"/>
    <s v="musical"/>
    <x v="0"/>
    <n v="14"/>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x v="1"/>
    <s v="musical"/>
    <x v="3"/>
    <n v="29"/>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x v="1"/>
    <s v="musical"/>
    <x v="2"/>
    <n v="30"/>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x v="1"/>
    <s v="musical"/>
    <x v="3"/>
    <n v="30"/>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x v="1"/>
    <s v="musical"/>
    <x v="0"/>
    <n v="30"/>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x v="1"/>
    <s v="musical"/>
    <x v="3"/>
    <n v="25"/>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x v="1"/>
    <s v="musical"/>
    <x v="0"/>
    <n v="31"/>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x v="1"/>
    <s v="musical"/>
    <x v="2"/>
    <n v="30"/>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x v="1"/>
    <s v="musical"/>
    <x v="3"/>
    <n v="30"/>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x v="1"/>
    <s v="musical"/>
    <x v="2"/>
    <n v="58"/>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x v="1"/>
    <s v="musical"/>
    <x v="3"/>
    <n v="13"/>
    <x v="2936"/>
    <d v="2014-10-13T04:59:00"/>
  </r>
  <r>
    <n v="2937"/>
    <s v="UCAS"/>
    <s v="UCAS is a new British musical premiering at the Edinburgh Fringe Festival 2014."/>
    <n v="1500"/>
    <n v="2000"/>
    <x v="0"/>
    <s v="GB"/>
    <s v="GBP"/>
    <n v="1405249113"/>
    <n v="1402657113"/>
    <b v="0"/>
    <n v="55"/>
    <b v="1"/>
    <s v="theater/musical"/>
    <n v="1.3333333333333333"/>
    <n v="36.363636363636367"/>
    <x v="1"/>
    <x v="1"/>
    <s v="musical"/>
    <x v="3"/>
    <n v="30"/>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x v="1"/>
    <s v="musical"/>
    <x v="3"/>
    <n v="30"/>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x v="1"/>
    <s v="musical"/>
    <x v="3"/>
    <n v="33"/>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x v="1"/>
    <s v="musical"/>
    <x v="3"/>
    <n v="40"/>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x v="1"/>
    <s v="spaces"/>
    <x v="0"/>
    <n v="30"/>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x v="1"/>
    <s v="spaces"/>
    <x v="0"/>
    <n v="20"/>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x v="1"/>
    <s v="spaces"/>
    <x v="0"/>
    <n v="30"/>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x v="1"/>
    <s v="spaces"/>
    <x v="0"/>
    <n v="30"/>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x v="1"/>
    <s v="spaces"/>
    <x v="0"/>
    <n v="30"/>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x v="1"/>
    <s v="spaces"/>
    <x v="2"/>
    <n v="30"/>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x v="1"/>
    <s v="spaces"/>
    <x v="2"/>
    <n v="49"/>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x v="1"/>
    <s v="spaces"/>
    <x v="0"/>
    <n v="60"/>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x v="1"/>
    <s v="spaces"/>
    <x v="0"/>
    <n v="30"/>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x v="1"/>
    <s v="spaces"/>
    <x v="0"/>
    <n v="30"/>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x v="1"/>
    <s v="spaces"/>
    <x v="3"/>
    <n v="45"/>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x v="1"/>
    <s v="spaces"/>
    <x v="2"/>
    <n v="31"/>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x v="1"/>
    <s v="spaces"/>
    <x v="0"/>
    <n v="30"/>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x v="1"/>
    <s v="spaces"/>
    <x v="1"/>
    <n v="20"/>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x v="1"/>
    <s v="spaces"/>
    <x v="0"/>
    <n v="30"/>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x v="1"/>
    <s v="spaces"/>
    <x v="2"/>
    <n v="30"/>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x v="1"/>
    <s v="spaces"/>
    <x v="0"/>
    <n v="60"/>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x v="1"/>
    <s v="spaces"/>
    <x v="2"/>
    <n v="60"/>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x v="1"/>
    <s v="spaces"/>
    <x v="2"/>
    <n v="30"/>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x v="1"/>
    <s v="spaces"/>
    <x v="3"/>
    <n v="30"/>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x v="1"/>
    <s v="plays"/>
    <x v="0"/>
    <n v="28"/>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x v="1"/>
    <s v="plays"/>
    <x v="0"/>
    <n v="28"/>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x v="1"/>
    <s v="plays"/>
    <x v="0"/>
    <n v="30"/>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x v="1"/>
    <s v="plays"/>
    <x v="3"/>
    <n v="30"/>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x v="1"/>
    <s v="plays"/>
    <x v="0"/>
    <n v="30"/>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x v="1"/>
    <s v="plays"/>
    <x v="0"/>
    <n v="30"/>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x v="1"/>
    <s v="plays"/>
    <x v="0"/>
    <n v="30"/>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x v="1"/>
    <s v="plays"/>
    <x v="2"/>
    <n v="14"/>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x v="1"/>
    <s v="plays"/>
    <x v="0"/>
    <n v="30"/>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x v="1"/>
    <s v="plays"/>
    <x v="3"/>
    <n v="30"/>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x v="1"/>
    <s v="plays"/>
    <x v="3"/>
    <n v="30"/>
    <x v="2971"/>
    <d v="2014-08-31T15:47:58"/>
  </r>
  <r>
    <n v="2972"/>
    <s v="A Bad Plan"/>
    <s v="A group of artists. A mythical art piece. A harrowing quest. And some margaritas."/>
    <n v="2000"/>
    <n v="2107"/>
    <x v="0"/>
    <s v="US"/>
    <s v="USD"/>
    <n v="1480899600"/>
    <n v="1479609520"/>
    <b v="0"/>
    <n v="17"/>
    <b v="1"/>
    <s v="theater/plays"/>
    <n v="1.0535000000000001"/>
    <n v="123.94117647058823"/>
    <x v="1"/>
    <x v="1"/>
    <s v="plays"/>
    <x v="2"/>
    <n v="15"/>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x v="1"/>
    <s v="plays"/>
    <x v="0"/>
    <n v="28"/>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x v="1"/>
    <s v="plays"/>
    <x v="3"/>
    <n v="28"/>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x v="1"/>
    <s v="plays"/>
    <x v="3"/>
    <n v="28"/>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x v="1"/>
    <s v="plays"/>
    <x v="2"/>
    <n v="17"/>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x v="1"/>
    <s v="plays"/>
    <x v="0"/>
    <n v="59"/>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x v="1"/>
    <s v="plays"/>
    <x v="3"/>
    <n v="10"/>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x v="1"/>
    <s v="plays"/>
    <x v="3"/>
    <n v="16"/>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x v="1"/>
    <s v="plays"/>
    <x v="0"/>
    <n v="20"/>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x v="1"/>
    <s v="spaces"/>
    <x v="0"/>
    <n v="45"/>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x v="1"/>
    <s v="spaces"/>
    <x v="2"/>
    <n v="30"/>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x v="1"/>
    <s v="spaces"/>
    <x v="3"/>
    <n v="60"/>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x v="1"/>
    <s v="spaces"/>
    <x v="2"/>
    <n v="30"/>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x v="1"/>
    <s v="spaces"/>
    <x v="2"/>
    <n v="19"/>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x v="1"/>
    <s v="spaces"/>
    <x v="2"/>
    <n v="60"/>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x v="1"/>
    <s v="spaces"/>
    <x v="2"/>
    <n v="29"/>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x v="1"/>
    <s v="spaces"/>
    <x v="2"/>
    <n v="30"/>
    <x v="2988"/>
    <d v="2016-06-20T08:41:21"/>
  </r>
  <r>
    <n v="2989"/>
    <s v="Let's Light Up The Gem!"/>
    <s v="Bring the movies back to Bethel, Maine."/>
    <n v="20000"/>
    <n v="35307"/>
    <x v="0"/>
    <s v="US"/>
    <s v="USD"/>
    <n v="1450673940"/>
    <n v="1448756962"/>
    <b v="0"/>
    <n v="364"/>
    <b v="1"/>
    <s v="theater/spaces"/>
    <n v="1.76535"/>
    <n v="96.997252747252745"/>
    <x v="1"/>
    <x v="1"/>
    <s v="spaces"/>
    <x v="0"/>
    <n v="22"/>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x v="1"/>
    <s v="spaces"/>
    <x v="0"/>
    <n v="35"/>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x v="1"/>
    <s v="spaces"/>
    <x v="1"/>
    <n v="22"/>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x v="1"/>
    <s v="spaces"/>
    <x v="2"/>
    <n v="30"/>
    <x v="2992"/>
    <d v="2016-10-09T18:25:10"/>
  </r>
  <r>
    <n v="2993"/>
    <s v="TRUE WEST: Think, Dog! Productions"/>
    <s v="Help us build the Kitchen from Hell!"/>
    <n v="1000"/>
    <n v="1003"/>
    <x v="0"/>
    <s v="US"/>
    <s v="USD"/>
    <n v="1455998867"/>
    <n v="1453406867"/>
    <b v="0"/>
    <n v="22"/>
    <b v="1"/>
    <s v="theater/spaces"/>
    <n v="1.0029999999999999"/>
    <n v="45.590909090909093"/>
    <x v="1"/>
    <x v="1"/>
    <s v="spaces"/>
    <x v="2"/>
    <n v="30"/>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x v="1"/>
    <s v="spaces"/>
    <x v="3"/>
    <n v="30"/>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x v="1"/>
    <s v="spaces"/>
    <x v="2"/>
    <n v="30"/>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x v="1"/>
    <s v="spaces"/>
    <x v="0"/>
    <n v="60"/>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x v="1"/>
    <s v="spaces"/>
    <x v="1"/>
    <n v="17"/>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x v="1"/>
    <s v="spaces"/>
    <x v="3"/>
    <n v="28"/>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x v="1"/>
    <s v="spaces"/>
    <x v="1"/>
    <n v="14"/>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x v="1"/>
    <s v="spaces"/>
    <x v="1"/>
    <n v="14"/>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x v="1"/>
    <s v="spaces"/>
    <x v="2"/>
    <n v="30"/>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x v="1"/>
    <s v="spaces"/>
    <x v="5"/>
    <n v="30"/>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x v="1"/>
    <s v="spaces"/>
    <x v="2"/>
    <n v="31"/>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x v="1"/>
    <s v="spaces"/>
    <x v="3"/>
    <n v="30"/>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x v="1"/>
    <s v="spaces"/>
    <x v="3"/>
    <n v="30"/>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x v="1"/>
    <s v="spaces"/>
    <x v="3"/>
    <n v="30"/>
    <x v="3006"/>
    <d v="2014-12-14T18:09:51"/>
  </r>
  <r>
    <n v="3007"/>
    <s v="Bethlem"/>
    <s v="Consuite for 2015 CoreCon.  An adventure into insanity."/>
    <n v="600"/>
    <n v="1080"/>
    <x v="0"/>
    <s v="US"/>
    <s v="USD"/>
    <n v="1429938683"/>
    <n v="1428124283"/>
    <b v="0"/>
    <n v="20"/>
    <b v="1"/>
    <s v="theater/spaces"/>
    <n v="1.8"/>
    <n v="54"/>
    <x v="1"/>
    <x v="1"/>
    <s v="spaces"/>
    <x v="0"/>
    <n v="21"/>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x v="1"/>
    <s v="spaces"/>
    <x v="0"/>
    <n v="30"/>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x v="1"/>
    <s v="spaces"/>
    <x v="3"/>
    <n v="30"/>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x v="1"/>
    <s v="spaces"/>
    <x v="3"/>
    <n v="60"/>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x v="1"/>
    <s v="spaces"/>
    <x v="0"/>
    <n v="27"/>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x v="1"/>
    <s v="spaces"/>
    <x v="0"/>
    <n v="21"/>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x v="1"/>
    <s v="spaces"/>
    <x v="0"/>
    <n v="30"/>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x v="1"/>
    <s v="spaces"/>
    <x v="3"/>
    <n v="28"/>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x v="1"/>
    <s v="spaces"/>
    <x v="3"/>
    <n v="15"/>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x v="1"/>
    <s v="spaces"/>
    <x v="3"/>
    <n v="60"/>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x v="1"/>
    <s v="spaces"/>
    <x v="3"/>
    <n v="30"/>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x v="1"/>
    <s v="spaces"/>
    <x v="0"/>
    <n v="43"/>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x v="1"/>
    <s v="spaces"/>
    <x v="3"/>
    <n v="27"/>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x v="1"/>
    <s v="spaces"/>
    <x v="0"/>
    <n v="60"/>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x v="1"/>
    <s v="spaces"/>
    <x v="2"/>
    <n v="36"/>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x v="1"/>
    <s v="spaces"/>
    <x v="2"/>
    <n v="45"/>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x v="1"/>
    <s v="spaces"/>
    <x v="0"/>
    <n v="45"/>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x v="1"/>
    <s v="spaces"/>
    <x v="5"/>
    <n v="30"/>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x v="1"/>
    <s v="spaces"/>
    <x v="3"/>
    <n v="28"/>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x v="1"/>
    <s v="spaces"/>
    <x v="1"/>
    <n v="14"/>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x v="1"/>
    <s v="spaces"/>
    <x v="0"/>
    <n v="30"/>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x v="1"/>
    <s v="spaces"/>
    <x v="2"/>
    <n v="30"/>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x v="1"/>
    <s v="spaces"/>
    <x v="3"/>
    <n v="28"/>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x v="1"/>
    <s v="spaces"/>
    <x v="0"/>
    <n v="30"/>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x v="1"/>
    <s v="spaces"/>
    <x v="2"/>
    <n v="60"/>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x v="1"/>
    <s v="spaces"/>
    <x v="0"/>
    <n v="30"/>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x v="1"/>
    <s v="spaces"/>
    <x v="2"/>
    <n v="30"/>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x v="1"/>
    <s v="spaces"/>
    <x v="2"/>
    <n v="31"/>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x v="1"/>
    <s v="spaces"/>
    <x v="4"/>
    <n v="30"/>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x v="1"/>
    <s v="spaces"/>
    <x v="4"/>
    <n v="36"/>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x v="1"/>
    <s v="spaces"/>
    <x v="7"/>
    <n v="74"/>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x v="1"/>
    <s v="spaces"/>
    <x v="2"/>
    <n v="60"/>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x v="1"/>
    <s v="spaces"/>
    <x v="4"/>
    <n v="27"/>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x v="1"/>
    <s v="spaces"/>
    <x v="0"/>
    <n v="4"/>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x v="1"/>
    <s v="spaces"/>
    <x v="0"/>
    <n v="30"/>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x v="1"/>
    <s v="spaces"/>
    <x v="0"/>
    <n v="30"/>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x v="1"/>
    <s v="spaces"/>
    <x v="0"/>
    <n v="27"/>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x v="1"/>
    <s v="spaces"/>
    <x v="2"/>
    <n v="15"/>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x v="1"/>
    <s v="spaces"/>
    <x v="3"/>
    <n v="30"/>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x v="1"/>
    <s v="spaces"/>
    <x v="3"/>
    <n v="29"/>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x v="1"/>
    <s v="spaces"/>
    <x v="2"/>
    <n v="44"/>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x v="1"/>
    <s v="spaces"/>
    <x v="3"/>
    <n v="29"/>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x v="1"/>
    <s v="spaces"/>
    <x v="0"/>
    <n v="30"/>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x v="1"/>
    <s v="spaces"/>
    <x v="2"/>
    <n v="30"/>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x v="1"/>
    <s v="spaces"/>
    <x v="1"/>
    <n v="30"/>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x v="1"/>
    <s v="spaces"/>
    <x v="0"/>
    <n v="30"/>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x v="1"/>
    <s v="spaces"/>
    <x v="3"/>
    <n v="51"/>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x v="1"/>
    <s v="spaces"/>
    <x v="0"/>
    <n v="37"/>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x v="1"/>
    <s v="spaces"/>
    <x v="3"/>
    <n v="60"/>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x v="1"/>
    <s v="spaces"/>
    <x v="3"/>
    <n v="60"/>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x v="1"/>
    <s v="spaces"/>
    <x v="2"/>
    <n v="30"/>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x v="1"/>
    <s v="spaces"/>
    <x v="2"/>
    <n v="50"/>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x v="1"/>
    <s v="spaces"/>
    <x v="3"/>
    <n v="30"/>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x v="1"/>
    <s v="spaces"/>
    <x v="0"/>
    <n v="30"/>
    <x v="3060"/>
    <d v="2015-09-28T06:35:34"/>
  </r>
  <r>
    <n v="3061"/>
    <s v="Help Save Parkway Cinemas!"/>
    <s v="Save a historic Local theater."/>
    <n v="1000000"/>
    <n v="0"/>
    <x v="2"/>
    <s v="US"/>
    <s v="USD"/>
    <n v="1407955748"/>
    <n v="1405363748"/>
    <b v="0"/>
    <n v="0"/>
    <b v="0"/>
    <s v="theater/spaces"/>
    <n v="0"/>
    <e v="#DIV/0!"/>
    <x v="1"/>
    <x v="1"/>
    <s v="spaces"/>
    <x v="3"/>
    <n v="30"/>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x v="1"/>
    <s v="spaces"/>
    <x v="0"/>
    <n v="29"/>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x v="1"/>
    <s v="spaces"/>
    <x v="2"/>
    <n v="35"/>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x v="1"/>
    <s v="spaces"/>
    <x v="0"/>
    <n v="31"/>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x v="1"/>
    <s v="spaces"/>
    <x v="3"/>
    <n v="25"/>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x v="1"/>
    <s v="spaces"/>
    <x v="2"/>
    <n v="30"/>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x v="1"/>
    <s v="spaces"/>
    <x v="0"/>
    <n v="30"/>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x v="1"/>
    <s v="spaces"/>
    <x v="0"/>
    <n v="30"/>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x v="1"/>
    <s v="spaces"/>
    <x v="3"/>
    <n v="30"/>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x v="1"/>
    <s v="spaces"/>
    <x v="2"/>
    <n v="21"/>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x v="1"/>
    <s v="spaces"/>
    <x v="0"/>
    <n v="18"/>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x v="1"/>
    <s v="spaces"/>
    <x v="2"/>
    <n v="14"/>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x v="1"/>
    <s v="spaces"/>
    <x v="0"/>
    <n v="58"/>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x v="1"/>
    <s v="spaces"/>
    <x v="2"/>
    <n v="30"/>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x v="1"/>
    <s v="spaces"/>
    <x v="2"/>
    <n v="50"/>
    <x v="3075"/>
    <d v="2016-08-19T02:27:20"/>
  </r>
  <r>
    <n v="3076"/>
    <s v="10,000 Hours"/>
    <s v="Helping female comedians get in their 10,000 Hours of practice!"/>
    <n v="10000"/>
    <n v="1506"/>
    <x v="2"/>
    <s v="US"/>
    <s v="USD"/>
    <n v="1444405123"/>
    <n v="1439221123"/>
    <b v="0"/>
    <n v="50"/>
    <b v="0"/>
    <s v="theater/spaces"/>
    <n v="0.15060000000000001"/>
    <n v="30.12"/>
    <x v="1"/>
    <x v="1"/>
    <s v="spaces"/>
    <x v="0"/>
    <n v="60"/>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x v="1"/>
    <s v="spaces"/>
    <x v="1"/>
    <n v="30"/>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x v="1"/>
    <s v="spaces"/>
    <x v="0"/>
    <n v="30"/>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x v="1"/>
    <s v="spaces"/>
    <x v="0"/>
    <n v="30"/>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x v="1"/>
    <s v="spaces"/>
    <x v="3"/>
    <n v="60"/>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x v="1"/>
    <s v="spaces"/>
    <x v="0"/>
    <n v="30"/>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x v="1"/>
    <s v="spaces"/>
    <x v="0"/>
    <n v="30"/>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x v="1"/>
    <s v="spaces"/>
    <x v="3"/>
    <n v="30"/>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x v="1"/>
    <s v="spaces"/>
    <x v="0"/>
    <n v="29"/>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x v="1"/>
    <s v="spaces"/>
    <x v="0"/>
    <n v="30"/>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x v="1"/>
    <s v="spaces"/>
    <x v="0"/>
    <n v="60"/>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x v="1"/>
    <s v="spaces"/>
    <x v="2"/>
    <n v="60"/>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x v="1"/>
    <s v="spaces"/>
    <x v="3"/>
    <n v="31"/>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x v="1"/>
    <s v="spaces"/>
    <x v="2"/>
    <n v="32"/>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x v="1"/>
    <s v="spaces"/>
    <x v="0"/>
    <n v="60"/>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x v="1"/>
    <s v="spaces"/>
    <x v="2"/>
    <n v="30"/>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x v="1"/>
    <s v="spaces"/>
    <x v="0"/>
    <n v="37"/>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x v="1"/>
    <s v="spaces"/>
    <x v="3"/>
    <n v="30"/>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x v="1"/>
    <s v="spaces"/>
    <x v="0"/>
    <n v="60"/>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x v="1"/>
    <s v="spaces"/>
    <x v="2"/>
    <n v="60"/>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x v="1"/>
    <s v="spaces"/>
    <x v="0"/>
    <n v="30"/>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x v="1"/>
    <s v="spaces"/>
    <x v="2"/>
    <n v="21"/>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x v="1"/>
    <s v="spaces"/>
    <x v="0"/>
    <n v="48"/>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x v="1"/>
    <s v="spaces"/>
    <x v="2"/>
    <n v="30"/>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x v="1"/>
    <s v="spaces"/>
    <x v="3"/>
    <n v="30"/>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x v="1"/>
    <s v="spaces"/>
    <x v="0"/>
    <n v="30"/>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x v="1"/>
    <s v="spaces"/>
    <x v="2"/>
    <n v="50"/>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x v="1"/>
    <s v="spaces"/>
    <x v="0"/>
    <n v="60"/>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x v="1"/>
    <s v="spaces"/>
    <x v="0"/>
    <n v="31"/>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x v="1"/>
    <s v="spaces"/>
    <x v="3"/>
    <n v="54"/>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x v="1"/>
    <s v="spaces"/>
    <x v="0"/>
    <n v="22"/>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x v="1"/>
    <s v="spaces"/>
    <x v="0"/>
    <n v="7"/>
    <x v="3107"/>
    <d v="2015-05-11T19:32:31"/>
  </r>
  <r>
    <n v="3108"/>
    <s v="Funding a home for our Children's Theater"/>
    <s v="We need a permanent home for the theater!"/>
    <n v="50000"/>
    <n v="26"/>
    <x v="2"/>
    <s v="US"/>
    <s v="USD"/>
    <n v="1430234394"/>
    <n v="1425053994"/>
    <b v="0"/>
    <n v="2"/>
    <b v="0"/>
    <s v="theater/spaces"/>
    <n v="5.1999999999999995E-4"/>
    <n v="13"/>
    <x v="1"/>
    <x v="1"/>
    <s v="spaces"/>
    <x v="0"/>
    <n v="60"/>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x v="1"/>
    <s v="spaces"/>
    <x v="3"/>
    <n v="35"/>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x v="1"/>
    <s v="spaces"/>
    <x v="1"/>
    <n v="40"/>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x v="1"/>
    <s v="spaces"/>
    <x v="3"/>
    <n v="31"/>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x v="1"/>
    <s v="spaces"/>
    <x v="2"/>
    <n v="60"/>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x v="1"/>
    <s v="spaces"/>
    <x v="0"/>
    <n v="30"/>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x v="1"/>
    <s v="spaces"/>
    <x v="3"/>
    <n v="60"/>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x v="1"/>
    <s v="spaces"/>
    <x v="2"/>
    <n v="30"/>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x v="1"/>
    <s v="spaces"/>
    <x v="0"/>
    <n v="14"/>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x v="1"/>
    <s v="spaces"/>
    <x v="2"/>
    <n v="8"/>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x v="1"/>
    <s v="spaces"/>
    <x v="2"/>
    <n v="19"/>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x v="1"/>
    <s v="spaces"/>
    <x v="0"/>
    <n v="30"/>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x v="1"/>
    <s v="spaces"/>
    <x v="2"/>
    <n v="60"/>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x v="1"/>
    <s v="spaces"/>
    <x v="3"/>
    <n v="60"/>
    <x v="3121"/>
    <d v="2014-09-26T16:18:55"/>
  </r>
  <r>
    <n v="3122"/>
    <s v="be back soon (Canceled)"/>
    <s v="cancelled until further notice"/>
    <n v="199"/>
    <n v="116"/>
    <x v="1"/>
    <s v="US"/>
    <s v="USD"/>
    <n v="1478733732"/>
    <n v="1478298132"/>
    <b v="0"/>
    <n v="2"/>
    <b v="0"/>
    <s v="theater/spaces"/>
    <n v="0.58291457286432158"/>
    <n v="58"/>
    <x v="1"/>
    <x v="1"/>
    <s v="spaces"/>
    <x v="2"/>
    <n v="5"/>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x v="1"/>
    <s v="spaces"/>
    <x v="2"/>
    <n v="30"/>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x v="1"/>
    <s v="spaces"/>
    <x v="3"/>
    <n v="60"/>
    <x v="3124"/>
    <d v="2015-02-02T18:43:21"/>
  </r>
  <r>
    <n v="3125"/>
    <s v="N/A (Canceled)"/>
    <s v="N/A"/>
    <n v="1500000"/>
    <n v="0"/>
    <x v="1"/>
    <s v="US"/>
    <s v="USD"/>
    <n v="1452142672"/>
    <n v="1449550672"/>
    <b v="0"/>
    <n v="0"/>
    <b v="0"/>
    <s v="theater/spaces"/>
    <n v="0"/>
    <e v="#DIV/0!"/>
    <x v="1"/>
    <x v="1"/>
    <s v="spaces"/>
    <x v="0"/>
    <n v="30"/>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x v="1"/>
    <s v="spaces"/>
    <x v="2"/>
    <n v="30"/>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x v="1"/>
    <s v="spaces"/>
    <x v="0"/>
    <n v="30"/>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x v="1"/>
    <s v="plays"/>
    <x v="1"/>
    <n v="30"/>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x v="1"/>
    <s v="plays"/>
    <x v="1"/>
    <n v="40"/>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x v="1"/>
    <s v="plays"/>
    <x v="1"/>
    <n v="31"/>
    <x v="3130"/>
    <d v="2017-04-14T04:59:00"/>
  </r>
  <r>
    <n v="3131"/>
    <s v="SNAKE EYES"/>
    <s v="A Staged Reading of &quot;Snake Eyes,&quot; a new play by Alex Rafala"/>
    <n v="4100"/>
    <n v="645"/>
    <x v="3"/>
    <s v="US"/>
    <s v="USD"/>
    <n v="1491656045"/>
    <n v="1489067645"/>
    <b v="0"/>
    <n v="12"/>
    <b v="0"/>
    <s v="theater/plays"/>
    <n v="0.15731707317073171"/>
    <n v="53.75"/>
    <x v="1"/>
    <x v="1"/>
    <s v="plays"/>
    <x v="1"/>
    <n v="30"/>
    <x v="3131"/>
    <d v="2017-04-08T12:54:05"/>
  </r>
  <r>
    <n v="3132"/>
    <s v="A Bite of a Snake Play"/>
    <s v="Smells Like Money, Drips Like Honey, Taste Like Mocha, Better Run AWAY"/>
    <n v="30000"/>
    <n v="10"/>
    <x v="3"/>
    <s v="US"/>
    <s v="USD"/>
    <n v="1492759460"/>
    <n v="1487579060"/>
    <b v="0"/>
    <n v="1"/>
    <b v="0"/>
    <s v="theater/plays"/>
    <n v="3.3333333333333332E-4"/>
    <n v="10"/>
    <x v="1"/>
    <x v="1"/>
    <s v="plays"/>
    <x v="1"/>
    <n v="60"/>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x v="1"/>
    <s v="plays"/>
    <x v="1"/>
    <n v="30"/>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x v="1"/>
    <s v="plays"/>
    <x v="1"/>
    <n v="21"/>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x v="1"/>
    <s v="plays"/>
    <x v="1"/>
    <n v="22"/>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x v="1"/>
    <s v="plays"/>
    <x v="1"/>
    <n v="36"/>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x v="1"/>
    <s v="plays"/>
    <x v="1"/>
    <n v="51"/>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x v="1"/>
    <s v="plays"/>
    <x v="1"/>
    <n v="19"/>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x v="1"/>
    <s v="plays"/>
    <x v="1"/>
    <n v="34"/>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x v="1"/>
    <s v="plays"/>
    <x v="1"/>
    <n v="30"/>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x v="1"/>
    <s v="plays"/>
    <x v="1"/>
    <n v="41"/>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x v="1"/>
    <s v="plays"/>
    <x v="1"/>
    <n v="30"/>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x v="1"/>
    <s v="plays"/>
    <x v="1"/>
    <n v="26"/>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x v="1"/>
    <s v="plays"/>
    <x v="1"/>
    <n v="17"/>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x v="1"/>
    <s v="plays"/>
    <x v="1"/>
    <n v="60"/>
    <x v="3145"/>
    <d v="2017-03-27T23:58:54"/>
  </r>
  <r>
    <n v="3146"/>
    <s v="SoÃ±Ã© una ciudad amurallada"/>
    <s v="Somos... Podemos... Amamos... Nuestra muralla, nuestra utopÃ­a. Que el amor sea el lÃ­mite"/>
    <n v="50000"/>
    <n v="5250"/>
    <x v="3"/>
    <s v="MX"/>
    <s v="MXN"/>
    <n v="1492356166"/>
    <n v="1488471766"/>
    <b v="0"/>
    <n v="12"/>
    <b v="0"/>
    <s v="theater/plays"/>
    <n v="0.105"/>
    <n v="437.5"/>
    <x v="1"/>
    <x v="1"/>
    <s v="plays"/>
    <x v="1"/>
    <n v="45"/>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x v="1"/>
    <s v="plays"/>
    <x v="3"/>
    <n v="40"/>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x v="1"/>
    <s v="plays"/>
    <x v="3"/>
    <n v="22"/>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x v="1"/>
    <s v="plays"/>
    <x v="5"/>
    <n v="24"/>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x v="1"/>
    <s v="plays"/>
    <x v="7"/>
    <n v="90"/>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x v="1"/>
    <s v="plays"/>
    <x v="3"/>
    <n v="30"/>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x v="1"/>
    <s v="plays"/>
    <x v="4"/>
    <n v="30"/>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x v="1"/>
    <s v="plays"/>
    <x v="6"/>
    <n v="31"/>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x v="1"/>
    <s v="plays"/>
    <x v="5"/>
    <n v="30"/>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x v="1"/>
    <s v="plays"/>
    <x v="5"/>
    <n v="30"/>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x v="1"/>
    <s v="plays"/>
    <x v="5"/>
    <n v="35"/>
    <x v="3156"/>
    <d v="2012-06-01T22:52:24"/>
  </r>
  <r>
    <n v="3157"/>
    <s v="Summer FourPlay"/>
    <s v="Four Directors.  Four One Acts.  Four Genres.  For You."/>
    <n v="4000"/>
    <n v="4040"/>
    <x v="0"/>
    <s v="US"/>
    <s v="USD"/>
    <n v="1405746000"/>
    <n v="1404932105"/>
    <b v="1"/>
    <n v="41"/>
    <b v="1"/>
    <s v="theater/plays"/>
    <n v="1.01"/>
    <n v="98.536585365853654"/>
    <x v="1"/>
    <x v="1"/>
    <s v="plays"/>
    <x v="3"/>
    <n v="9"/>
    <x v="3157"/>
    <d v="2014-07-19T05:00:00"/>
  </r>
  <r>
    <n v="3158"/>
    <s v="Nursery Crimes"/>
    <s v="A 40s crime-noir play using nursery rhyme characters."/>
    <n v="5000"/>
    <n v="5700"/>
    <x v="0"/>
    <s v="US"/>
    <s v="USD"/>
    <n v="1374523752"/>
    <n v="1371931752"/>
    <b v="1"/>
    <n v="69"/>
    <b v="1"/>
    <s v="theater/plays"/>
    <n v="1.1399999999999999"/>
    <n v="82.608695652173907"/>
    <x v="1"/>
    <x v="1"/>
    <s v="plays"/>
    <x v="4"/>
    <n v="30"/>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x v="1"/>
    <s v="plays"/>
    <x v="6"/>
    <n v="43"/>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x v="1"/>
    <s v="plays"/>
    <x v="3"/>
    <n v="23"/>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x v="1"/>
    <s v="plays"/>
    <x v="3"/>
    <n v="30"/>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x v="1"/>
    <s v="plays"/>
    <x v="3"/>
    <n v="27"/>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x v="1"/>
    <s v="plays"/>
    <x v="3"/>
    <n v="30"/>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x v="1"/>
    <s v="plays"/>
    <x v="3"/>
    <n v="33"/>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x v="1"/>
    <s v="plays"/>
    <x v="6"/>
    <n v="22"/>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x v="1"/>
    <s v="plays"/>
    <x v="3"/>
    <n v="29"/>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x v="1"/>
    <s v="plays"/>
    <x v="3"/>
    <n v="14"/>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x v="1"/>
    <s v="plays"/>
    <x v="3"/>
    <n v="32"/>
    <x v="3168"/>
    <d v="2014-06-13T22:00:00"/>
  </r>
  <r>
    <n v="3169"/>
    <s v="The Window"/>
    <s v="We're bringing The Window to the Cherry Lane Theater in January 2014."/>
    <n v="8000"/>
    <n v="8241"/>
    <x v="0"/>
    <s v="US"/>
    <s v="USD"/>
    <n v="1386910740"/>
    <n v="1384364561"/>
    <b v="1"/>
    <n v="82"/>
    <b v="1"/>
    <s v="theater/plays"/>
    <n v="1.030125"/>
    <n v="100.5"/>
    <x v="1"/>
    <x v="1"/>
    <s v="plays"/>
    <x v="4"/>
    <n v="29"/>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x v="1"/>
    <s v="plays"/>
    <x v="3"/>
    <n v="33"/>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x v="1"/>
    <s v="plays"/>
    <x v="2"/>
    <n v="30"/>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x v="1"/>
    <s v="plays"/>
    <x v="5"/>
    <n v="30"/>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x v="1"/>
    <s v="plays"/>
    <x v="3"/>
    <n v="30"/>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x v="1"/>
    <s v="plays"/>
    <x v="3"/>
    <n v="14"/>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x v="1"/>
    <s v="plays"/>
    <x v="7"/>
    <n v="60"/>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x v="1"/>
    <s v="plays"/>
    <x v="4"/>
    <n v="27"/>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x v="1"/>
    <s v="plays"/>
    <x v="3"/>
    <n v="30"/>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x v="1"/>
    <s v="plays"/>
    <x v="3"/>
    <n v="30"/>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x v="1"/>
    <s v="plays"/>
    <x v="4"/>
    <n v="25"/>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x v="1"/>
    <s v="plays"/>
    <x v="3"/>
    <n v="30"/>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x v="1"/>
    <s v="plays"/>
    <x v="3"/>
    <n v="26"/>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x v="1"/>
    <s v="plays"/>
    <x v="6"/>
    <n v="56"/>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x v="1"/>
    <s v="plays"/>
    <x v="4"/>
    <n v="18"/>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x v="1"/>
    <s v="plays"/>
    <x v="3"/>
    <n v="30"/>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x v="1"/>
    <s v="plays"/>
    <x v="3"/>
    <n v="7"/>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x v="1"/>
    <s v="plays"/>
    <x v="3"/>
    <n v="30"/>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x v="1"/>
    <s v="plays"/>
    <x v="3"/>
    <n v="20"/>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x v="1"/>
    <s v="musical"/>
    <x v="0"/>
    <n v="21"/>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x v="1"/>
    <s v="musical"/>
    <x v="0"/>
    <n v="30"/>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x v="1"/>
    <s v="musical"/>
    <x v="2"/>
    <n v="30"/>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x v="1"/>
    <s v="musical"/>
    <x v="2"/>
    <n v="60"/>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x v="1"/>
    <s v="musical"/>
    <x v="0"/>
    <n v="45"/>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x v="1"/>
    <s v="musical"/>
    <x v="0"/>
    <n v="45"/>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x v="1"/>
    <s v="musical"/>
    <x v="0"/>
    <n v="30"/>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x v="1"/>
    <s v="musical"/>
    <x v="0"/>
    <n v="30"/>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x v="1"/>
    <s v="musical"/>
    <x v="0"/>
    <n v="60"/>
    <x v="3196"/>
    <d v="2015-08-01T14:00:00"/>
  </r>
  <r>
    <n v="3197"/>
    <s v="Mirror, mirror on the wall"/>
    <s v="This years most important stage project for young artists in our region. www.ungespor.no"/>
    <n v="10000"/>
    <n v="1145"/>
    <x v="2"/>
    <s v="NO"/>
    <s v="NOK"/>
    <n v="1423050618"/>
    <n v="1420458618"/>
    <b v="0"/>
    <n v="4"/>
    <b v="0"/>
    <s v="theater/musical"/>
    <n v="0.1145"/>
    <n v="286.25"/>
    <x v="1"/>
    <x v="1"/>
    <s v="musical"/>
    <x v="0"/>
    <n v="30"/>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x v="1"/>
    <s v="musical"/>
    <x v="0"/>
    <n v="38"/>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x v="1"/>
    <s v="musical"/>
    <x v="3"/>
    <n v="30"/>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x v="1"/>
    <s v="musical"/>
    <x v="2"/>
    <n v="30"/>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x v="1"/>
    <s v="musical"/>
    <x v="3"/>
    <n v="21"/>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x v="1"/>
    <s v="musical"/>
    <x v="0"/>
    <n v="58"/>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x v="1"/>
    <s v="musical"/>
    <x v="0"/>
    <n v="30"/>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x v="1"/>
    <s v="musical"/>
    <x v="0"/>
    <n v="30"/>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x v="1"/>
    <s v="musical"/>
    <x v="0"/>
    <n v="30"/>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x v="1"/>
    <s v="musical"/>
    <x v="0"/>
    <n v="30"/>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x v="1"/>
    <s v="musical"/>
    <x v="0"/>
    <n v="60"/>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x v="1"/>
    <s v="plays"/>
    <x v="3"/>
    <n v="21"/>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x v="1"/>
    <s v="plays"/>
    <x v="3"/>
    <n v="32"/>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x v="1"/>
    <s v="plays"/>
    <x v="5"/>
    <n v="47"/>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x v="1"/>
    <s v="plays"/>
    <x v="3"/>
    <n v="31"/>
    <x v="3211"/>
    <d v="2014-08-15T02:00:00"/>
  </r>
  <r>
    <n v="3212"/>
    <s v="Campo Maldito"/>
    <s v="Help us bring our production of Campo Maldito to New York AND San Francisco!"/>
    <n v="4000"/>
    <n v="5050"/>
    <x v="0"/>
    <s v="US"/>
    <s v="USD"/>
    <n v="1407524751"/>
    <n v="1404932751"/>
    <b v="1"/>
    <n v="94"/>
    <b v="1"/>
    <s v="theater/plays"/>
    <n v="1.2625"/>
    <n v="53.723404255319146"/>
    <x v="1"/>
    <x v="1"/>
    <s v="plays"/>
    <x v="3"/>
    <n v="30"/>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x v="1"/>
    <s v="plays"/>
    <x v="0"/>
    <n v="40"/>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x v="1"/>
    <s v="plays"/>
    <x v="0"/>
    <n v="37"/>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x v="1"/>
    <s v="plays"/>
    <x v="0"/>
    <n v="38"/>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x v="1"/>
    <s v="plays"/>
    <x v="0"/>
    <n v="31"/>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x v="1"/>
    <s v="plays"/>
    <x v="2"/>
    <n v="30"/>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x v="1"/>
    <s v="plays"/>
    <x v="3"/>
    <n v="33"/>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x v="1"/>
    <s v="plays"/>
    <x v="0"/>
    <n v="35"/>
    <x v="3219"/>
    <d v="2015-03-22T22:35:47"/>
  </r>
  <r>
    <n v="3220"/>
    <s v="Burners"/>
    <s v="A sci-fi thriller for the stage opening March 10 in Los Angeles."/>
    <n v="15000"/>
    <n v="15126"/>
    <x v="0"/>
    <s v="US"/>
    <s v="USD"/>
    <n v="1489352400"/>
    <n v="1486411204"/>
    <b v="1"/>
    <n v="59"/>
    <b v="1"/>
    <s v="theater/plays"/>
    <n v="1.0084"/>
    <n v="256.37288135593218"/>
    <x v="1"/>
    <x v="1"/>
    <s v="plays"/>
    <x v="1"/>
    <n v="34"/>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x v="1"/>
    <s v="plays"/>
    <x v="0"/>
    <n v="35"/>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x v="1"/>
    <s v="plays"/>
    <x v="0"/>
    <n v="31"/>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x v="1"/>
    <s v="plays"/>
    <x v="0"/>
    <n v="30"/>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x v="1"/>
    <s v="plays"/>
    <x v="2"/>
    <n v="47"/>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x v="1"/>
    <s v="plays"/>
    <x v="2"/>
    <n v="21"/>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x v="1"/>
    <s v="plays"/>
    <x v="0"/>
    <n v="30"/>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x v="1"/>
    <s v="plays"/>
    <x v="2"/>
    <n v="30"/>
    <x v="3227"/>
    <d v="2017-01-17T21:10:36"/>
  </r>
  <r>
    <n v="3228"/>
    <s v="Hear Me Roar: A Season of Powerful Women"/>
    <s v="A Season of Powerful Women. A Season of Defiance."/>
    <n v="7000"/>
    <n v="7164"/>
    <x v="0"/>
    <s v="US"/>
    <s v="USD"/>
    <n v="1450328340"/>
    <n v="1447606884"/>
    <b v="1"/>
    <n v="37"/>
    <b v="1"/>
    <s v="theater/plays"/>
    <n v="1.0234285714285714"/>
    <n v="193.62162162162161"/>
    <x v="1"/>
    <x v="1"/>
    <s v="plays"/>
    <x v="0"/>
    <n v="31"/>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x v="1"/>
    <s v="plays"/>
    <x v="3"/>
    <n v="30"/>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x v="1"/>
    <s v="plays"/>
    <x v="3"/>
    <n v="15"/>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x v="1"/>
    <s v="plays"/>
    <x v="2"/>
    <n v="30"/>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x v="1"/>
    <s v="plays"/>
    <x v="2"/>
    <n v="30"/>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x v="1"/>
    <s v="plays"/>
    <x v="1"/>
    <n v="30"/>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x v="1"/>
    <s v="plays"/>
    <x v="2"/>
    <n v="33"/>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x v="1"/>
    <s v="plays"/>
    <x v="2"/>
    <n v="30"/>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x v="1"/>
    <s v="plays"/>
    <x v="2"/>
    <n v="30"/>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x v="1"/>
    <s v="plays"/>
    <x v="0"/>
    <n v="24"/>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x v="1"/>
    <s v="plays"/>
    <x v="0"/>
    <n v="30"/>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x v="1"/>
    <s v="plays"/>
    <x v="0"/>
    <n v="25"/>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x v="1"/>
    <s v="plays"/>
    <x v="1"/>
    <n v="28"/>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x v="1"/>
    <s v="plays"/>
    <x v="3"/>
    <n v="33"/>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x v="1"/>
    <s v="plays"/>
    <x v="3"/>
    <n v="30"/>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x v="1"/>
    <s v="plays"/>
    <x v="0"/>
    <n v="24"/>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x v="1"/>
    <s v="plays"/>
    <x v="2"/>
    <n v="30"/>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x v="1"/>
    <s v="plays"/>
    <x v="0"/>
    <n v="31"/>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x v="1"/>
    <s v="plays"/>
    <x v="0"/>
    <n v="29"/>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x v="1"/>
    <s v="plays"/>
    <x v="0"/>
    <n v="30"/>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x v="1"/>
    <s v="plays"/>
    <x v="0"/>
    <n v="30"/>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x v="1"/>
    <s v="plays"/>
    <x v="0"/>
    <n v="30"/>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x v="1"/>
    <s v="plays"/>
    <x v="3"/>
    <n v="30"/>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x v="1"/>
    <s v="plays"/>
    <x v="0"/>
    <n v="30"/>
    <x v="3251"/>
    <d v="2015-06-21T17:32:46"/>
  </r>
  <r>
    <n v="3252"/>
    <s v="Modern Love"/>
    <s v="How do we navigate the boundaries between friendship, sexual intimacy and obsessive desire?"/>
    <n v="2250"/>
    <n v="2876"/>
    <x v="0"/>
    <s v="GB"/>
    <s v="GBP"/>
    <n v="1473247240"/>
    <n v="1470655240"/>
    <b v="1"/>
    <n v="50"/>
    <b v="1"/>
    <s v="theater/plays"/>
    <n v="1.2782222222222221"/>
    <n v="57.52"/>
    <x v="1"/>
    <x v="1"/>
    <s v="plays"/>
    <x v="2"/>
    <n v="30"/>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x v="1"/>
    <s v="plays"/>
    <x v="2"/>
    <n v="19"/>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x v="1"/>
    <s v="plays"/>
    <x v="0"/>
    <n v="30"/>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x v="1"/>
    <s v="plays"/>
    <x v="3"/>
    <n v="30"/>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x v="1"/>
    <s v="plays"/>
    <x v="0"/>
    <n v="22"/>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x v="1"/>
    <s v="plays"/>
    <x v="1"/>
    <n v="30"/>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x v="1"/>
    <s v="plays"/>
    <x v="3"/>
    <n v="30"/>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x v="1"/>
    <s v="plays"/>
    <x v="2"/>
    <n v="29"/>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x v="1"/>
    <s v="plays"/>
    <x v="0"/>
    <n v="35"/>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x v="1"/>
    <s v="plays"/>
    <x v="0"/>
    <n v="30"/>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x v="1"/>
    <s v="plays"/>
    <x v="3"/>
    <n v="31"/>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x v="1"/>
    <s v="plays"/>
    <x v="0"/>
    <n v="23"/>
    <x v="3263"/>
    <d v="2015-10-30T21:00:00"/>
  </r>
  <r>
    <n v="3264"/>
    <s v="Kapow-i GoGo at The PIT"/>
    <s v="The three part comedic saga of Kapow-i GoGo, who saves the world.  Again.  And again."/>
    <n v="2500"/>
    <n v="2575"/>
    <x v="0"/>
    <s v="US"/>
    <s v="USD"/>
    <n v="1422482400"/>
    <n v="1421089938"/>
    <b v="1"/>
    <n v="49"/>
    <b v="1"/>
    <s v="theater/plays"/>
    <n v="1.03"/>
    <n v="52.551020408163268"/>
    <x v="1"/>
    <x v="1"/>
    <s v="plays"/>
    <x v="0"/>
    <n v="16"/>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x v="1"/>
    <s v="plays"/>
    <x v="0"/>
    <n v="30"/>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x v="1"/>
    <s v="plays"/>
    <x v="0"/>
    <n v="31"/>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x v="1"/>
    <s v="plays"/>
    <x v="0"/>
    <n v="30"/>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x v="1"/>
    <s v="plays"/>
    <x v="2"/>
    <n v="16"/>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x v="1"/>
    <s v="plays"/>
    <x v="0"/>
    <n v="34"/>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x v="1"/>
    <s v="plays"/>
    <x v="0"/>
    <n v="30"/>
    <x v="3270"/>
    <d v="2015-07-12T12:47:45"/>
  </r>
  <r>
    <n v="3271"/>
    <s v="Saxon Court at Southwark Playhouse"/>
    <s v="A razor sharp satire to darken your Christmas."/>
    <n v="1500"/>
    <n v="1950"/>
    <x v="0"/>
    <s v="GB"/>
    <s v="GBP"/>
    <n v="1414927775"/>
    <n v="1412332175"/>
    <b v="1"/>
    <n v="51"/>
    <b v="1"/>
    <s v="theater/plays"/>
    <n v="1.3"/>
    <n v="38.235294117647058"/>
    <x v="1"/>
    <x v="1"/>
    <s v="plays"/>
    <x v="3"/>
    <n v="30"/>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x v="1"/>
    <s v="plays"/>
    <x v="0"/>
    <n v="30"/>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x v="1"/>
    <s v="plays"/>
    <x v="2"/>
    <n v="16"/>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x v="1"/>
    <s v="plays"/>
    <x v="2"/>
    <n v="44"/>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x v="1"/>
    <s v="plays"/>
    <x v="0"/>
    <n v="26"/>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x v="1"/>
    <s v="plays"/>
    <x v="2"/>
    <n v="34"/>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x v="1"/>
    <s v="plays"/>
    <x v="3"/>
    <n v="30"/>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x v="1"/>
    <s v="plays"/>
    <x v="0"/>
    <n v="30"/>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x v="1"/>
    <s v="plays"/>
    <x v="2"/>
    <n v="30"/>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x v="1"/>
    <s v="plays"/>
    <x v="0"/>
    <n v="34"/>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x v="1"/>
    <s v="plays"/>
    <x v="0"/>
    <n v="30"/>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x v="1"/>
    <s v="plays"/>
    <x v="2"/>
    <n v="44"/>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x v="1"/>
    <s v="plays"/>
    <x v="2"/>
    <n v="31"/>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x v="1"/>
    <s v="plays"/>
    <x v="2"/>
    <n v="17"/>
    <x v="3284"/>
    <d v="2016-01-29T05:59:00"/>
  </r>
  <r>
    <n v="3285"/>
    <s v="By Morning"/>
    <s v="A new play by Matthew Gasda"/>
    <n v="4999"/>
    <n v="5604"/>
    <x v="0"/>
    <s v="US"/>
    <s v="USD"/>
    <n v="1488258000"/>
    <n v="1485556626"/>
    <b v="0"/>
    <n v="81"/>
    <b v="1"/>
    <s v="theater/plays"/>
    <n v="1.1210242048409682"/>
    <n v="69.18518518518519"/>
    <x v="1"/>
    <x v="1"/>
    <s v="plays"/>
    <x v="1"/>
    <n v="31"/>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x v="1"/>
    <s v="plays"/>
    <x v="2"/>
    <n v="30"/>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x v="1"/>
    <s v="plays"/>
    <x v="0"/>
    <n v="25"/>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x v="1"/>
    <s v="plays"/>
    <x v="2"/>
    <n v="36"/>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x v="1"/>
    <s v="plays"/>
    <x v="1"/>
    <n v="28"/>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x v="1"/>
    <s v="plays"/>
    <x v="1"/>
    <n v="30"/>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x v="1"/>
    <s v="plays"/>
    <x v="0"/>
    <n v="31"/>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x v="1"/>
    <s v="plays"/>
    <x v="0"/>
    <n v="60"/>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x v="1"/>
    <s v="plays"/>
    <x v="1"/>
    <n v="30"/>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x v="1"/>
    <s v="plays"/>
    <x v="0"/>
    <n v="30"/>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x v="1"/>
    <s v="plays"/>
    <x v="2"/>
    <n v="30"/>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x v="1"/>
    <s v="plays"/>
    <x v="0"/>
    <n v="21"/>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x v="1"/>
    <s v="plays"/>
    <x v="0"/>
    <n v="19"/>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x v="1"/>
    <s v="plays"/>
    <x v="0"/>
    <n v="20"/>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x v="1"/>
    <s v="plays"/>
    <x v="0"/>
    <n v="30"/>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x v="1"/>
    <s v="plays"/>
    <x v="0"/>
    <n v="21"/>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x v="1"/>
    <s v="plays"/>
    <x v="2"/>
    <n v="45"/>
    <x v="3301"/>
    <d v="2016-08-01T06:59:00"/>
  </r>
  <r>
    <n v="3302"/>
    <s v="El muro de BorÃ­s KiÃ©n"/>
    <s v="FilosofÃ­a de los anÃ³nimos"/>
    <n v="8400"/>
    <n v="8685"/>
    <x v="0"/>
    <s v="ES"/>
    <s v="EUR"/>
    <n v="1481099176"/>
    <n v="1478507176"/>
    <b v="0"/>
    <n v="50"/>
    <b v="1"/>
    <s v="theater/plays"/>
    <n v="1.0339285714285715"/>
    <n v="173.7"/>
    <x v="1"/>
    <x v="1"/>
    <s v="plays"/>
    <x v="2"/>
    <n v="30"/>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x v="1"/>
    <s v="plays"/>
    <x v="0"/>
    <n v="35"/>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x v="1"/>
    <s v="plays"/>
    <x v="2"/>
    <n v="30"/>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x v="1"/>
    <s v="plays"/>
    <x v="0"/>
    <n v="30"/>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x v="1"/>
    <s v="plays"/>
    <x v="2"/>
    <n v="38"/>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x v="1"/>
    <s v="plays"/>
    <x v="2"/>
    <n v="30"/>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x v="1"/>
    <s v="plays"/>
    <x v="2"/>
    <n v="21"/>
    <x v="3308"/>
    <d v="2016-04-13T21:02:45"/>
  </r>
  <r>
    <n v="3309"/>
    <s v="Collision Course"/>
    <s v="Two unlikely friends, a garage, tinned beans &amp; the end of the world."/>
    <n v="350"/>
    <n v="558"/>
    <x v="0"/>
    <s v="GB"/>
    <s v="GBP"/>
    <n v="1476632178"/>
    <n v="1473953778"/>
    <b v="0"/>
    <n v="31"/>
    <b v="1"/>
    <s v="theater/plays"/>
    <n v="1.5942857142857143"/>
    <n v="18"/>
    <x v="1"/>
    <x v="1"/>
    <s v="plays"/>
    <x v="2"/>
    <n v="31"/>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x v="1"/>
    <s v="plays"/>
    <x v="0"/>
    <n v="30"/>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x v="1"/>
    <s v="plays"/>
    <x v="0"/>
    <n v="30"/>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x v="1"/>
    <s v="plays"/>
    <x v="2"/>
    <n v="21"/>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x v="1"/>
    <s v="plays"/>
    <x v="2"/>
    <n v="14"/>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x v="1"/>
    <s v="plays"/>
    <x v="0"/>
    <n v="28"/>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x v="1"/>
    <s v="plays"/>
    <x v="2"/>
    <n v="30"/>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x v="1"/>
    <s v="plays"/>
    <x v="3"/>
    <n v="33"/>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x v="1"/>
    <s v="plays"/>
    <x v="2"/>
    <n v="30"/>
    <x v="3317"/>
    <d v="2016-06-08T00:57:04"/>
  </r>
  <r>
    <n v="3318"/>
    <s v="ROOMIES - Atlantic Canada Tour 2016-17"/>
    <s v="Help us strengthen and inspire disability arts in Atlantic Canada"/>
    <n v="2000"/>
    <n v="2512"/>
    <x v="0"/>
    <s v="CA"/>
    <s v="CAD"/>
    <n v="1460341800"/>
    <n v="1456902893"/>
    <b v="0"/>
    <n v="32"/>
    <b v="1"/>
    <s v="theater/plays"/>
    <n v="1.256"/>
    <n v="78.5"/>
    <x v="1"/>
    <x v="1"/>
    <s v="plays"/>
    <x v="2"/>
    <n v="40"/>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x v="1"/>
    <s v="plays"/>
    <x v="3"/>
    <n v="45"/>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x v="1"/>
    <s v="plays"/>
    <x v="2"/>
    <n v="30"/>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x v="1"/>
    <s v="plays"/>
    <x v="3"/>
    <n v="14"/>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x v="1"/>
    <s v="plays"/>
    <x v="2"/>
    <n v="22"/>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x v="1"/>
    <s v="plays"/>
    <x v="2"/>
    <n v="30"/>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x v="1"/>
    <s v="plays"/>
    <x v="2"/>
    <n v="14"/>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x v="1"/>
    <s v="plays"/>
    <x v="0"/>
    <n v="35"/>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x v="1"/>
    <s v="plays"/>
    <x v="0"/>
    <n v="30"/>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x v="1"/>
    <s v="plays"/>
    <x v="2"/>
    <n v="30"/>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x v="1"/>
    <s v="plays"/>
    <x v="3"/>
    <n v="2"/>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x v="1"/>
    <s v="plays"/>
    <x v="3"/>
    <n v="11"/>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x v="1"/>
    <s v="plays"/>
    <x v="0"/>
    <n v="30"/>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x v="1"/>
    <s v="plays"/>
    <x v="0"/>
    <n v="35"/>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x v="1"/>
    <s v="plays"/>
    <x v="3"/>
    <n v="30"/>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x v="1"/>
    <s v="plays"/>
    <x v="0"/>
    <n v="22"/>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x v="1"/>
    <s v="plays"/>
    <x v="0"/>
    <n v="30"/>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x v="1"/>
    <s v="plays"/>
    <x v="3"/>
    <n v="27"/>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x v="1"/>
    <s v="plays"/>
    <x v="2"/>
    <n v="28"/>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x v="1"/>
    <s v="plays"/>
    <x v="3"/>
    <n v="22"/>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x v="1"/>
    <s v="plays"/>
    <x v="1"/>
    <n v="21"/>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x v="1"/>
    <s v="plays"/>
    <x v="2"/>
    <n v="30"/>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x v="1"/>
    <s v="plays"/>
    <x v="2"/>
    <n v="25"/>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x v="1"/>
    <s v="plays"/>
    <x v="2"/>
    <n v="23"/>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x v="1"/>
    <s v="plays"/>
    <x v="0"/>
    <n v="33"/>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x v="1"/>
    <s v="plays"/>
    <x v="2"/>
    <n v="21"/>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x v="1"/>
    <s v="plays"/>
    <x v="3"/>
    <n v="30"/>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x v="1"/>
    <s v="plays"/>
    <x v="0"/>
    <n v="59"/>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x v="1"/>
    <s v="plays"/>
    <x v="0"/>
    <n v="7"/>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x v="1"/>
    <s v="plays"/>
    <x v="2"/>
    <n v="14"/>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x v="1"/>
    <s v="plays"/>
    <x v="2"/>
    <n v="24"/>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x v="1"/>
    <s v="plays"/>
    <x v="2"/>
    <n v="22"/>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x v="1"/>
    <s v="plays"/>
    <x v="0"/>
    <n v="35"/>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x v="1"/>
    <s v="plays"/>
    <x v="3"/>
    <n v="37"/>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x v="1"/>
    <s v="plays"/>
    <x v="2"/>
    <n v="57"/>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x v="1"/>
    <s v="plays"/>
    <x v="2"/>
    <n v="14"/>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x v="1"/>
    <s v="plays"/>
    <x v="0"/>
    <n v="35"/>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x v="1"/>
    <s v="plays"/>
    <x v="2"/>
    <n v="11"/>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x v="1"/>
    <s v="plays"/>
    <x v="2"/>
    <n v="30"/>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x v="1"/>
    <s v="plays"/>
    <x v="3"/>
    <n v="30"/>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x v="1"/>
    <s v="plays"/>
    <x v="3"/>
    <n v="30"/>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x v="1"/>
    <s v="plays"/>
    <x v="1"/>
    <n v="45"/>
    <x v="3359"/>
    <d v="2017-02-25T01:22:14"/>
  </r>
  <r>
    <n v="3360"/>
    <s v="Pretty Butch"/>
    <s v="World Premiere, an M1 Singapore Fringe Festival 2017 commission."/>
    <n v="9000"/>
    <n v="9124"/>
    <x v="0"/>
    <s v="SG"/>
    <s v="SGD"/>
    <n v="1481731140"/>
    <n v="1479866343"/>
    <b v="0"/>
    <n v="72"/>
    <b v="1"/>
    <s v="theater/plays"/>
    <n v="1.0137777777777779"/>
    <n v="126.72222222222223"/>
    <x v="1"/>
    <x v="1"/>
    <s v="plays"/>
    <x v="2"/>
    <n v="22"/>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x v="1"/>
    <s v="plays"/>
    <x v="3"/>
    <n v="18"/>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x v="1"/>
    <s v="plays"/>
    <x v="0"/>
    <n v="14"/>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x v="1"/>
    <s v="plays"/>
    <x v="3"/>
    <n v="19"/>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x v="1"/>
    <s v="plays"/>
    <x v="2"/>
    <n v="22"/>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x v="1"/>
    <s v="plays"/>
    <x v="0"/>
    <n v="30"/>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x v="1"/>
    <s v="plays"/>
    <x v="0"/>
    <n v="30"/>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x v="1"/>
    <s v="plays"/>
    <x v="0"/>
    <n v="25"/>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x v="1"/>
    <s v="plays"/>
    <x v="3"/>
    <n v="36"/>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x v="1"/>
    <s v="plays"/>
    <x v="2"/>
    <n v="60"/>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x v="1"/>
    <s v="plays"/>
    <x v="2"/>
    <n v="31"/>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x v="1"/>
    <s v="plays"/>
    <x v="0"/>
    <n v="28"/>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x v="1"/>
    <s v="plays"/>
    <x v="3"/>
    <n v="21"/>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x v="1"/>
    <s v="plays"/>
    <x v="0"/>
    <n v="24"/>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x v="1"/>
    <s v="plays"/>
    <x v="0"/>
    <n v="30"/>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x v="1"/>
    <s v="plays"/>
    <x v="3"/>
    <n v="12"/>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x v="1"/>
    <s v="plays"/>
    <x v="0"/>
    <n v="60"/>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x v="1"/>
    <s v="plays"/>
    <x v="0"/>
    <n v="30"/>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x v="1"/>
    <s v="plays"/>
    <x v="3"/>
    <n v="24"/>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x v="1"/>
    <s v="plays"/>
    <x v="0"/>
    <n v="17"/>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x v="1"/>
    <s v="plays"/>
    <x v="3"/>
    <n v="35"/>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x v="1"/>
    <s v="plays"/>
    <x v="0"/>
    <n v="30"/>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x v="1"/>
    <s v="plays"/>
    <x v="2"/>
    <n v="25"/>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x v="1"/>
    <s v="plays"/>
    <x v="2"/>
    <n v="20"/>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x v="1"/>
    <s v="plays"/>
    <x v="0"/>
    <n v="37"/>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x v="1"/>
    <s v="plays"/>
    <x v="3"/>
    <n v="30"/>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x v="1"/>
    <s v="plays"/>
    <x v="3"/>
    <n v="30"/>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x v="1"/>
    <s v="plays"/>
    <x v="3"/>
    <n v="40"/>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x v="1"/>
    <s v="plays"/>
    <x v="0"/>
    <n v="30"/>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x v="1"/>
    <s v="plays"/>
    <x v="2"/>
    <n v="30"/>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x v="1"/>
    <s v="plays"/>
    <x v="3"/>
    <n v="15"/>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x v="1"/>
    <s v="plays"/>
    <x v="3"/>
    <n v="29"/>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x v="1"/>
    <s v="plays"/>
    <x v="2"/>
    <n v="50"/>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x v="1"/>
    <s v="plays"/>
    <x v="3"/>
    <n v="25"/>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x v="1"/>
    <s v="plays"/>
    <x v="3"/>
    <n v="30"/>
    <x v="3394"/>
    <d v="2014-07-27T14:17:25"/>
  </r>
  <r>
    <n v="3395"/>
    <s v="MIRAMAR"/>
    <s v="Miramar is a a darkly funny play exploring what it is we call â€˜homeâ€™."/>
    <n v="500"/>
    <n v="920"/>
    <x v="0"/>
    <s v="GB"/>
    <s v="GBP"/>
    <n v="1433009400"/>
    <n v="1431795944"/>
    <b v="0"/>
    <n v="38"/>
    <b v="1"/>
    <s v="theater/plays"/>
    <n v="1.84"/>
    <n v="24.210526315789473"/>
    <x v="1"/>
    <x v="1"/>
    <s v="plays"/>
    <x v="0"/>
    <n v="14"/>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x v="1"/>
    <s v="plays"/>
    <x v="3"/>
    <n v="27"/>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x v="1"/>
    <s v="plays"/>
    <x v="2"/>
    <n v="40"/>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x v="1"/>
    <s v="plays"/>
    <x v="3"/>
    <n v="23"/>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x v="1"/>
    <s v="plays"/>
    <x v="0"/>
    <n v="30"/>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x v="1"/>
    <s v="plays"/>
    <x v="3"/>
    <n v="45"/>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x v="1"/>
    <s v="plays"/>
    <x v="0"/>
    <n v="30"/>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x v="1"/>
    <s v="plays"/>
    <x v="0"/>
    <n v="29"/>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x v="1"/>
    <s v="plays"/>
    <x v="0"/>
    <n v="30"/>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x v="1"/>
    <s v="plays"/>
    <x v="0"/>
    <n v="20"/>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x v="1"/>
    <s v="plays"/>
    <x v="2"/>
    <n v="21"/>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x v="1"/>
    <s v="plays"/>
    <x v="3"/>
    <n v="45"/>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x v="1"/>
    <s v="plays"/>
    <x v="3"/>
    <n v="30"/>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x v="1"/>
    <s v="plays"/>
    <x v="3"/>
    <n v="30"/>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x v="1"/>
    <s v="plays"/>
    <x v="2"/>
    <n v="38"/>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x v="1"/>
    <s v="plays"/>
    <x v="2"/>
    <n v="27"/>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x v="1"/>
    <s v="plays"/>
    <x v="0"/>
    <n v="20"/>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x v="1"/>
    <s v="plays"/>
    <x v="3"/>
    <n v="30"/>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x v="1"/>
    <s v="plays"/>
    <x v="0"/>
    <n v="9"/>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x v="1"/>
    <s v="plays"/>
    <x v="2"/>
    <n v="30"/>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x v="1"/>
    <s v="plays"/>
    <x v="2"/>
    <n v="11"/>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x v="1"/>
    <s v="plays"/>
    <x v="0"/>
    <n v="28"/>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x v="1"/>
    <s v="plays"/>
    <x v="3"/>
    <n v="43"/>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x v="1"/>
    <s v="plays"/>
    <x v="3"/>
    <n v="30"/>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x v="1"/>
    <s v="plays"/>
    <x v="2"/>
    <n v="18"/>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x v="1"/>
    <s v="plays"/>
    <x v="2"/>
    <n v="9"/>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x v="1"/>
    <s v="plays"/>
    <x v="0"/>
    <n v="30"/>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x v="1"/>
    <s v="plays"/>
    <x v="0"/>
    <n v="28"/>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x v="1"/>
    <s v="plays"/>
    <x v="0"/>
    <n v="30"/>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x v="1"/>
    <s v="plays"/>
    <x v="0"/>
    <n v="22"/>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x v="1"/>
    <s v="plays"/>
    <x v="3"/>
    <n v="32"/>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x v="1"/>
    <s v="plays"/>
    <x v="3"/>
    <n v="19"/>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x v="1"/>
    <s v="plays"/>
    <x v="3"/>
    <n v="30"/>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x v="1"/>
    <s v="plays"/>
    <x v="0"/>
    <n v="25"/>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x v="1"/>
    <s v="plays"/>
    <x v="2"/>
    <n v="14"/>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x v="1"/>
    <s v="plays"/>
    <x v="3"/>
    <n v="30"/>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x v="1"/>
    <s v="plays"/>
    <x v="3"/>
    <n v="30"/>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x v="1"/>
    <s v="plays"/>
    <x v="2"/>
    <n v="25"/>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x v="1"/>
    <s v="plays"/>
    <x v="3"/>
    <n v="31"/>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x v="1"/>
    <s v="plays"/>
    <x v="3"/>
    <n v="30"/>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x v="1"/>
    <s v="plays"/>
    <x v="2"/>
    <n v="17"/>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x v="1"/>
    <s v="plays"/>
    <x v="3"/>
    <n v="21"/>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x v="1"/>
    <s v="plays"/>
    <x v="0"/>
    <n v="30"/>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x v="1"/>
    <s v="plays"/>
    <x v="0"/>
    <n v="26"/>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x v="1"/>
    <s v="plays"/>
    <x v="2"/>
    <n v="13"/>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x v="1"/>
    <s v="plays"/>
    <x v="3"/>
    <n v="23"/>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x v="1"/>
    <s v="plays"/>
    <x v="0"/>
    <n v="27"/>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x v="1"/>
    <s v="plays"/>
    <x v="0"/>
    <n v="30"/>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x v="1"/>
    <s v="plays"/>
    <x v="3"/>
    <n v="30"/>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x v="1"/>
    <s v="plays"/>
    <x v="2"/>
    <n v="8"/>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x v="1"/>
    <s v="plays"/>
    <x v="0"/>
    <n v="28"/>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x v="1"/>
    <s v="plays"/>
    <x v="0"/>
    <n v="24"/>
    <x v="3446"/>
    <d v="2015-02-05T12:20:00"/>
  </r>
  <r>
    <n v="3447"/>
    <s v="The Vagabond Halfback"/>
    <s v="&quot;He was a poet, a vagrant, a philosopher, a lady's man and a hard drinker&quot;"/>
    <n v="1000"/>
    <n v="1078"/>
    <x v="0"/>
    <s v="US"/>
    <s v="USD"/>
    <n v="1458332412"/>
    <n v="1454448012"/>
    <b v="0"/>
    <n v="14"/>
    <b v="1"/>
    <s v="theater/plays"/>
    <n v="1.0780000000000001"/>
    <n v="77"/>
    <x v="1"/>
    <x v="1"/>
    <s v="plays"/>
    <x v="2"/>
    <n v="45"/>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x v="1"/>
    <s v="plays"/>
    <x v="3"/>
    <n v="30"/>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x v="1"/>
    <s v="plays"/>
    <x v="2"/>
    <n v="28"/>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x v="1"/>
    <s v="plays"/>
    <x v="0"/>
    <n v="60"/>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x v="1"/>
    <s v="plays"/>
    <x v="0"/>
    <n v="27"/>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x v="1"/>
    <s v="plays"/>
    <x v="3"/>
    <n v="23"/>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x v="1"/>
    <s v="plays"/>
    <x v="2"/>
    <n v="60"/>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x v="1"/>
    <s v="plays"/>
    <x v="3"/>
    <n v="30"/>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x v="1"/>
    <s v="plays"/>
    <x v="2"/>
    <n v="30"/>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x v="1"/>
    <s v="plays"/>
    <x v="3"/>
    <n v="31"/>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x v="1"/>
    <s v="plays"/>
    <x v="0"/>
    <n v="31"/>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x v="1"/>
    <s v="plays"/>
    <x v="0"/>
    <n v="27"/>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x v="1"/>
    <s v="plays"/>
    <x v="2"/>
    <n v="30"/>
    <x v="3459"/>
    <d v="2016-05-20T11:31:00"/>
  </r>
  <r>
    <n v="3460"/>
    <s v="Pushers"/>
    <s v="'Pushers' is an exciting new play and the first project for brand new theatre company, Ain't Got No Home Productions."/>
    <n v="500"/>
    <n v="950"/>
    <x v="0"/>
    <s v="GB"/>
    <s v="GBP"/>
    <n v="1408106352"/>
    <n v="1406896752"/>
    <b v="0"/>
    <n v="19"/>
    <b v="1"/>
    <s v="theater/plays"/>
    <n v="1.9"/>
    <n v="50"/>
    <x v="1"/>
    <x v="1"/>
    <s v="plays"/>
    <x v="3"/>
    <n v="14"/>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x v="1"/>
    <s v="plays"/>
    <x v="2"/>
    <n v="28"/>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x v="1"/>
    <s v="plays"/>
    <x v="0"/>
    <n v="16"/>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x v="1"/>
    <s v="plays"/>
    <x v="2"/>
    <n v="41"/>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x v="1"/>
    <s v="plays"/>
    <x v="2"/>
    <n v="30"/>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x v="1"/>
    <s v="plays"/>
    <x v="0"/>
    <n v="25"/>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x v="1"/>
    <s v="plays"/>
    <x v="2"/>
    <n v="60"/>
    <x v="3466"/>
    <d v="2016-04-19T23:27:30"/>
  </r>
  <r>
    <n v="3467"/>
    <s v="Venus in Fur, Los Angeles."/>
    <s v="Venus in Fur, By David Ives."/>
    <n v="3000"/>
    <n v="3030"/>
    <x v="0"/>
    <s v="US"/>
    <s v="USD"/>
    <n v="1426864032"/>
    <n v="1424275632"/>
    <b v="0"/>
    <n v="47"/>
    <b v="1"/>
    <s v="theater/plays"/>
    <n v="1.01"/>
    <n v="64.468085106382972"/>
    <x v="1"/>
    <x v="1"/>
    <s v="plays"/>
    <x v="0"/>
    <n v="30"/>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x v="1"/>
    <s v="plays"/>
    <x v="2"/>
    <n v="28"/>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x v="1"/>
    <s v="plays"/>
    <x v="2"/>
    <n v="30"/>
    <x v="3469"/>
    <d v="2016-04-28T15:24:05"/>
  </r>
  <r>
    <n v="3470"/>
    <s v="She Kills Monsters"/>
    <s v="The New Artist's Circle is a theatre company dedicated to bringing the arts to young people."/>
    <n v="250"/>
    <n v="375"/>
    <x v="0"/>
    <s v="US"/>
    <s v="USD"/>
    <n v="1468618680"/>
    <n v="1465345902"/>
    <b v="0"/>
    <n v="9"/>
    <b v="1"/>
    <s v="theater/plays"/>
    <n v="1.5"/>
    <n v="41.666666666666664"/>
    <x v="1"/>
    <x v="1"/>
    <s v="plays"/>
    <x v="2"/>
    <n v="38"/>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x v="1"/>
    <s v="plays"/>
    <x v="3"/>
    <n v="41"/>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x v="1"/>
    <s v="plays"/>
    <x v="3"/>
    <n v="21"/>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x v="1"/>
    <s v="plays"/>
    <x v="0"/>
    <n v="21"/>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x v="1"/>
    <s v="plays"/>
    <x v="2"/>
    <n v="30"/>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x v="1"/>
    <s v="plays"/>
    <x v="3"/>
    <n v="27"/>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x v="1"/>
    <s v="plays"/>
    <x v="3"/>
    <n v="18"/>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x v="1"/>
    <s v="plays"/>
    <x v="0"/>
    <n v="12"/>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x v="1"/>
    <s v="plays"/>
    <x v="0"/>
    <n v="26"/>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x v="1"/>
    <s v="plays"/>
    <x v="3"/>
    <n v="30"/>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x v="1"/>
    <s v="plays"/>
    <x v="0"/>
    <n v="25"/>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x v="1"/>
    <s v="plays"/>
    <x v="3"/>
    <n v="17"/>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x v="1"/>
    <s v="plays"/>
    <x v="3"/>
    <n v="30"/>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x v="1"/>
    <s v="plays"/>
    <x v="3"/>
    <n v="30"/>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x v="1"/>
    <s v="plays"/>
    <x v="2"/>
    <n v="30"/>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x v="1"/>
    <s v="plays"/>
    <x v="2"/>
    <n v="30"/>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x v="1"/>
    <s v="plays"/>
    <x v="0"/>
    <n v="31"/>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x v="1"/>
    <s v="plays"/>
    <x v="0"/>
    <n v="30"/>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x v="1"/>
    <s v="plays"/>
    <x v="0"/>
    <n v="24"/>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x v="1"/>
    <s v="plays"/>
    <x v="3"/>
    <n v="30"/>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x v="1"/>
    <s v="plays"/>
    <x v="2"/>
    <n v="30"/>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x v="1"/>
    <s v="plays"/>
    <x v="0"/>
    <n v="21"/>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x v="1"/>
    <s v="plays"/>
    <x v="0"/>
    <n v="35"/>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x v="1"/>
    <s v="plays"/>
    <x v="3"/>
    <n v="19"/>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x v="1"/>
    <s v="plays"/>
    <x v="2"/>
    <n v="11"/>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x v="1"/>
    <s v="plays"/>
    <x v="3"/>
    <n v="29"/>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x v="1"/>
    <s v="plays"/>
    <x v="2"/>
    <n v="40"/>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x v="1"/>
    <s v="plays"/>
    <x v="2"/>
    <n v="12"/>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x v="1"/>
    <s v="plays"/>
    <x v="2"/>
    <n v="60"/>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x v="1"/>
    <s v="plays"/>
    <x v="0"/>
    <n v="54"/>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x v="1"/>
    <s v="plays"/>
    <x v="2"/>
    <n v="16"/>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x v="1"/>
    <s v="plays"/>
    <x v="0"/>
    <n v="25"/>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x v="1"/>
    <s v="plays"/>
    <x v="2"/>
    <n v="14"/>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x v="1"/>
    <s v="plays"/>
    <x v="2"/>
    <n v="30"/>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x v="1"/>
    <s v="plays"/>
    <x v="0"/>
    <n v="30"/>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x v="1"/>
    <s v="plays"/>
    <x v="3"/>
    <n v="11"/>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x v="1"/>
    <s v="plays"/>
    <x v="3"/>
    <n v="45"/>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x v="1"/>
    <s v="plays"/>
    <x v="2"/>
    <n v="30"/>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x v="1"/>
    <s v="plays"/>
    <x v="2"/>
    <n v="23"/>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x v="1"/>
    <s v="plays"/>
    <x v="3"/>
    <n v="13"/>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x v="1"/>
    <s v="plays"/>
    <x v="3"/>
    <n v="20"/>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x v="1"/>
    <s v="plays"/>
    <x v="3"/>
    <n v="23"/>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x v="1"/>
    <s v="plays"/>
    <x v="0"/>
    <n v="60"/>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x v="1"/>
    <s v="plays"/>
    <x v="3"/>
    <n v="13"/>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x v="1"/>
    <s v="plays"/>
    <x v="0"/>
    <n v="16"/>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x v="1"/>
    <s v="plays"/>
    <x v="0"/>
    <n v="30"/>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x v="1"/>
    <s v="plays"/>
    <x v="3"/>
    <n v="34"/>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x v="1"/>
    <s v="plays"/>
    <x v="3"/>
    <n v="30"/>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x v="1"/>
    <s v="plays"/>
    <x v="3"/>
    <n v="21"/>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x v="1"/>
    <s v="plays"/>
    <x v="0"/>
    <n v="30"/>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x v="1"/>
    <s v="plays"/>
    <x v="0"/>
    <n v="26"/>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x v="1"/>
    <s v="plays"/>
    <x v="3"/>
    <n v="30"/>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x v="1"/>
    <s v="plays"/>
    <x v="0"/>
    <n v="28"/>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x v="1"/>
    <s v="plays"/>
    <x v="2"/>
    <n v="58"/>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x v="1"/>
    <s v="plays"/>
    <x v="3"/>
    <n v="14"/>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x v="1"/>
    <s v="plays"/>
    <x v="0"/>
    <n v="11"/>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x v="1"/>
    <s v="plays"/>
    <x v="2"/>
    <n v="28"/>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x v="1"/>
    <s v="plays"/>
    <x v="0"/>
    <n v="29"/>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x v="1"/>
    <s v="plays"/>
    <x v="2"/>
    <n v="20"/>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x v="1"/>
    <s v="plays"/>
    <x v="0"/>
    <n v="20"/>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x v="1"/>
    <s v="plays"/>
    <x v="2"/>
    <n v="28"/>
    <x v="3530"/>
    <d v="2016-04-10T20:00:00"/>
  </r>
  <r>
    <n v="3531"/>
    <s v="The Reinvention of Lily Johnson"/>
    <s v="A political comedy for a crazy election year"/>
    <n v="1000"/>
    <n v="1280"/>
    <x v="0"/>
    <s v="US"/>
    <s v="USD"/>
    <n v="1467301334"/>
    <n v="1464709334"/>
    <b v="0"/>
    <n v="26"/>
    <b v="1"/>
    <s v="theater/plays"/>
    <n v="1.28"/>
    <n v="49.230769230769234"/>
    <x v="1"/>
    <x v="1"/>
    <s v="plays"/>
    <x v="2"/>
    <n v="30"/>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x v="1"/>
    <s v="plays"/>
    <x v="3"/>
    <n v="16"/>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x v="1"/>
    <s v="plays"/>
    <x v="0"/>
    <n v="30"/>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x v="1"/>
    <s v="plays"/>
    <x v="0"/>
    <n v="35"/>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x v="1"/>
    <s v="plays"/>
    <x v="0"/>
    <n v="31"/>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x v="1"/>
    <s v="plays"/>
    <x v="0"/>
    <n v="30"/>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x v="1"/>
    <s v="plays"/>
    <x v="3"/>
    <n v="37"/>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x v="1"/>
    <s v="plays"/>
    <x v="2"/>
    <n v="28"/>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x v="1"/>
    <s v="plays"/>
    <x v="2"/>
    <n v="21"/>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x v="1"/>
    <s v="plays"/>
    <x v="2"/>
    <n v="30"/>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x v="1"/>
    <s v="plays"/>
    <x v="0"/>
    <n v="25"/>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x v="1"/>
    <s v="plays"/>
    <x v="3"/>
    <n v="60"/>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x v="1"/>
    <s v="plays"/>
    <x v="0"/>
    <n v="30"/>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x v="1"/>
    <s v="plays"/>
    <x v="0"/>
    <n v="30"/>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x v="1"/>
    <s v="plays"/>
    <x v="0"/>
    <n v="30"/>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x v="1"/>
    <s v="plays"/>
    <x v="0"/>
    <n v="22"/>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x v="1"/>
    <s v="plays"/>
    <x v="2"/>
    <n v="24"/>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x v="1"/>
    <s v="plays"/>
    <x v="2"/>
    <n v="22"/>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x v="1"/>
    <s v="plays"/>
    <x v="0"/>
    <n v="28"/>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x v="1"/>
    <s v="plays"/>
    <x v="2"/>
    <n v="30"/>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x v="1"/>
    <s v="plays"/>
    <x v="3"/>
    <n v="28"/>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x v="1"/>
    <s v="plays"/>
    <x v="3"/>
    <n v="30"/>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x v="1"/>
    <s v="plays"/>
    <x v="0"/>
    <n v="32"/>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x v="1"/>
    <s v="plays"/>
    <x v="0"/>
    <n v="31"/>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x v="1"/>
    <s v="plays"/>
    <x v="2"/>
    <n v="30"/>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x v="1"/>
    <s v="plays"/>
    <x v="3"/>
    <n v="60"/>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x v="1"/>
    <s v="plays"/>
    <x v="3"/>
    <n v="34"/>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x v="1"/>
    <s v="plays"/>
    <x v="0"/>
    <n v="42"/>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x v="1"/>
    <s v="plays"/>
    <x v="0"/>
    <n v="22"/>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x v="1"/>
    <s v="plays"/>
    <x v="0"/>
    <n v="35"/>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x v="1"/>
    <s v="plays"/>
    <x v="0"/>
    <n v="18"/>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x v="1"/>
    <s v="plays"/>
    <x v="2"/>
    <n v="9"/>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x v="1"/>
    <s v="plays"/>
    <x v="2"/>
    <n v="28"/>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x v="1"/>
    <s v="plays"/>
    <x v="0"/>
    <n v="46"/>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x v="1"/>
    <s v="plays"/>
    <x v="3"/>
    <n v="30"/>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x v="1"/>
    <s v="plays"/>
    <x v="3"/>
    <n v="30"/>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x v="1"/>
    <s v="plays"/>
    <x v="0"/>
    <n v="30"/>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x v="1"/>
    <s v="plays"/>
    <x v="3"/>
    <n v="30"/>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x v="1"/>
    <s v="plays"/>
    <x v="3"/>
    <n v="30"/>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x v="1"/>
    <s v="plays"/>
    <x v="3"/>
    <n v="28"/>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x v="1"/>
    <s v="plays"/>
    <x v="3"/>
    <n v="30"/>
    <x v="3571"/>
    <d v="2014-10-30T20:36:53"/>
  </r>
  <r>
    <n v="3572"/>
    <s v="Monster"/>
    <s v="A darkly comic one woman show by Abram Rooney as part of The Camden Fringe 2015."/>
    <n v="500"/>
    <n v="500"/>
    <x v="0"/>
    <s v="GB"/>
    <s v="GBP"/>
    <n v="1434894082"/>
    <n v="1432302082"/>
    <b v="0"/>
    <n v="9"/>
    <b v="1"/>
    <s v="theater/plays"/>
    <n v="1"/>
    <n v="55.555555555555557"/>
    <x v="1"/>
    <x v="1"/>
    <s v="plays"/>
    <x v="0"/>
    <n v="30"/>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x v="1"/>
    <s v="plays"/>
    <x v="3"/>
    <n v="30"/>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x v="1"/>
    <s v="plays"/>
    <x v="3"/>
    <n v="30"/>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x v="1"/>
    <s v="plays"/>
    <x v="2"/>
    <n v="31"/>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x v="1"/>
    <s v="plays"/>
    <x v="2"/>
    <n v="60"/>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x v="1"/>
    <s v="plays"/>
    <x v="0"/>
    <n v="26"/>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x v="1"/>
    <s v="plays"/>
    <x v="2"/>
    <n v="30"/>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x v="1"/>
    <s v="plays"/>
    <x v="2"/>
    <n v="30"/>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x v="1"/>
    <s v="plays"/>
    <x v="0"/>
    <n v="38"/>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x v="1"/>
    <s v="plays"/>
    <x v="3"/>
    <n v="14"/>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x v="1"/>
    <s v="plays"/>
    <x v="2"/>
    <n v="14"/>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x v="1"/>
    <s v="plays"/>
    <x v="2"/>
    <n v="60"/>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x v="1"/>
    <s v="plays"/>
    <x v="0"/>
    <n v="30"/>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x v="1"/>
    <s v="plays"/>
    <x v="3"/>
    <n v="30"/>
    <x v="3585"/>
    <d v="2014-12-21T17:11:30"/>
  </r>
  <r>
    <n v="3586"/>
    <s v="Actors &amp; Musicians who are Blind or Autistic"/>
    <s v="See Theatre In A New Light"/>
    <n v="7500"/>
    <n v="8207"/>
    <x v="0"/>
    <s v="US"/>
    <s v="USD"/>
    <n v="1474649070"/>
    <n v="1469465070"/>
    <b v="0"/>
    <n v="54"/>
    <b v="1"/>
    <s v="theater/plays"/>
    <n v="1.0942666666666667"/>
    <n v="151.9814814814815"/>
    <x v="1"/>
    <x v="1"/>
    <s v="plays"/>
    <x v="2"/>
    <n v="60"/>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x v="1"/>
    <s v="plays"/>
    <x v="2"/>
    <n v="45"/>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x v="1"/>
    <s v="plays"/>
    <x v="0"/>
    <n v="22"/>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x v="1"/>
    <s v="plays"/>
    <x v="0"/>
    <n v="25"/>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x v="1"/>
    <s v="plays"/>
    <x v="3"/>
    <n v="30"/>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x v="1"/>
    <s v="plays"/>
    <x v="3"/>
    <n v="24"/>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x v="1"/>
    <s v="plays"/>
    <x v="3"/>
    <n v="57"/>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x v="1"/>
    <s v="plays"/>
    <x v="3"/>
    <n v="35"/>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x v="1"/>
    <s v="plays"/>
    <x v="2"/>
    <n v="25"/>
    <x v="3594"/>
    <d v="2016-09-04T01:36:22"/>
  </r>
  <r>
    <n v="3595"/>
    <s v="The Flu Season"/>
    <s v="A new theatre company staging Will Eno's The Flu Season in Seattle"/>
    <n v="2600"/>
    <n v="3081"/>
    <x v="0"/>
    <s v="US"/>
    <s v="USD"/>
    <n v="1426229940"/>
    <n v="1423959123"/>
    <b v="0"/>
    <n v="62"/>
    <b v="1"/>
    <s v="theater/plays"/>
    <n v="1.1850000000000001"/>
    <n v="49.693548387096776"/>
    <x v="1"/>
    <x v="1"/>
    <s v="plays"/>
    <x v="0"/>
    <n v="26"/>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x v="1"/>
    <s v="plays"/>
    <x v="3"/>
    <n v="21"/>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x v="1"/>
    <s v="plays"/>
    <x v="2"/>
    <n v="15"/>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x v="1"/>
    <s v="plays"/>
    <x v="3"/>
    <n v="18"/>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x v="1"/>
    <s v="plays"/>
    <x v="0"/>
    <n v="25"/>
    <x v="3599"/>
    <d v="2015-08-30T00:00:00"/>
  </r>
  <r>
    <n v="3600"/>
    <s v="Pariah"/>
    <s v="The First Play From The Man Who Brought You The Black James Bond!"/>
    <n v="10"/>
    <n v="13"/>
    <x v="0"/>
    <s v="US"/>
    <s v="USD"/>
    <n v="1476390164"/>
    <n v="1473970964"/>
    <b v="0"/>
    <n v="4"/>
    <b v="1"/>
    <s v="theater/plays"/>
    <n v="1.3"/>
    <n v="3.25"/>
    <x v="1"/>
    <x v="1"/>
    <s v="plays"/>
    <x v="2"/>
    <n v="28"/>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x v="1"/>
    <s v="plays"/>
    <x v="3"/>
    <n v="30"/>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x v="1"/>
    <s v="plays"/>
    <x v="2"/>
    <n v="60"/>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x v="1"/>
    <s v="plays"/>
    <x v="0"/>
    <n v="30"/>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x v="1"/>
    <s v="plays"/>
    <x v="2"/>
    <n v="6"/>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x v="1"/>
    <s v="plays"/>
    <x v="2"/>
    <n v="30"/>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x v="1"/>
    <s v="plays"/>
    <x v="2"/>
    <n v="30"/>
    <x v="3606"/>
    <d v="2016-08-14T14:30:57"/>
  </r>
  <r>
    <n v="3607"/>
    <s v="E15 at The Pleasance and CPT"/>
    <s v="'E15' is a verbatim project that looks at the story of the Focus E15 Campaign"/>
    <n v="550"/>
    <n v="580"/>
    <x v="0"/>
    <s v="GB"/>
    <s v="GBP"/>
    <n v="1450137600"/>
    <n v="1448924882"/>
    <b v="0"/>
    <n v="20"/>
    <b v="1"/>
    <s v="theater/plays"/>
    <n v="1.0545454545454545"/>
    <n v="29"/>
    <x v="1"/>
    <x v="1"/>
    <s v="plays"/>
    <x v="0"/>
    <n v="14"/>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x v="1"/>
    <s v="plays"/>
    <x v="2"/>
    <n v="32"/>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x v="1"/>
    <s v="plays"/>
    <x v="2"/>
    <n v="30"/>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x v="1"/>
    <s v="plays"/>
    <x v="0"/>
    <n v="30"/>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x v="1"/>
    <s v="plays"/>
    <x v="0"/>
    <n v="30"/>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x v="1"/>
    <s v="plays"/>
    <x v="3"/>
    <n v="10"/>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x v="1"/>
    <s v="plays"/>
    <x v="3"/>
    <n v="30"/>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x v="1"/>
    <s v="plays"/>
    <x v="0"/>
    <n v="30"/>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x v="1"/>
    <s v="plays"/>
    <x v="0"/>
    <n v="30"/>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x v="1"/>
    <s v="plays"/>
    <x v="0"/>
    <n v="30"/>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x v="1"/>
    <s v="plays"/>
    <x v="1"/>
    <n v="14"/>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x v="1"/>
    <s v="plays"/>
    <x v="0"/>
    <n v="30"/>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x v="1"/>
    <s v="plays"/>
    <x v="2"/>
    <n v="33"/>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x v="1"/>
    <s v="plays"/>
    <x v="0"/>
    <n v="30"/>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x v="1"/>
    <s v="plays"/>
    <x v="2"/>
    <n v="24"/>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x v="1"/>
    <s v="plays"/>
    <x v="3"/>
    <n v="33"/>
    <x v="3622"/>
    <d v="2014-09-28T03:23:00"/>
  </r>
  <r>
    <n v="3623"/>
    <s v="Since I've Been Here"/>
    <s v="An original play exploring the complications of romantic relationships in all forms."/>
    <n v="2500"/>
    <n v="3000"/>
    <x v="0"/>
    <s v="US"/>
    <s v="USD"/>
    <n v="1406358000"/>
    <n v="1404841270"/>
    <b v="0"/>
    <n v="34"/>
    <b v="1"/>
    <s v="theater/plays"/>
    <n v="1.2"/>
    <n v="88.235294117647058"/>
    <x v="1"/>
    <x v="1"/>
    <s v="plays"/>
    <x v="3"/>
    <n v="18"/>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x v="1"/>
    <s v="plays"/>
    <x v="2"/>
    <n v="60"/>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x v="1"/>
    <s v="plays"/>
    <x v="0"/>
    <n v="30"/>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x v="1"/>
    <s v="plays"/>
    <x v="3"/>
    <n v="21"/>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x v="1"/>
    <s v="plays"/>
    <x v="2"/>
    <n v="50"/>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x v="1"/>
    <s v="musical"/>
    <x v="0"/>
    <n v="60"/>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x v="1"/>
    <s v="musical"/>
    <x v="2"/>
    <n v="59"/>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x v="1"/>
    <s v="musical"/>
    <x v="3"/>
    <n v="30"/>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x v="1"/>
    <s v="musical"/>
    <x v="3"/>
    <n v="24"/>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x v="1"/>
    <s v="musical"/>
    <x v="3"/>
    <n v="20"/>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x v="1"/>
    <s v="musical"/>
    <x v="2"/>
    <n v="43"/>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x v="1"/>
    <s v="musical"/>
    <x v="2"/>
    <n v="48"/>
    <x v="3634"/>
    <d v="2017-01-14T03:59:00"/>
  </r>
  <r>
    <n v="3635"/>
    <s v="Mary's Son"/>
    <s v="Mary's Son is a pop opera about Jesus and the hope he brings to all people."/>
    <n v="3500"/>
    <n v="1276"/>
    <x v="2"/>
    <s v="US"/>
    <s v="USD"/>
    <n v="1461186676"/>
    <n v="1458594676"/>
    <b v="0"/>
    <n v="10"/>
    <b v="0"/>
    <s v="theater/musical"/>
    <n v="0.36457142857142855"/>
    <n v="127.6"/>
    <x v="1"/>
    <x v="1"/>
    <s v="musical"/>
    <x v="2"/>
    <n v="30"/>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x v="1"/>
    <s v="musical"/>
    <x v="0"/>
    <n v="35"/>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x v="1"/>
    <s v="musical"/>
    <x v="3"/>
    <n v="30"/>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x v="1"/>
    <s v="musical"/>
    <x v="0"/>
    <n v="60"/>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x v="1"/>
    <s v="musical"/>
    <x v="2"/>
    <n v="60"/>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x v="1"/>
    <s v="musical"/>
    <x v="0"/>
    <n v="30"/>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x v="1"/>
    <s v="musical"/>
    <x v="3"/>
    <n v="18"/>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x v="1"/>
    <s v="musical"/>
    <x v="0"/>
    <n v="41"/>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x v="1"/>
    <s v="musical"/>
    <x v="0"/>
    <n v="40"/>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x v="1"/>
    <s v="musical"/>
    <x v="2"/>
    <n v="28"/>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x v="1"/>
    <s v="musical"/>
    <x v="2"/>
    <n v="30"/>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x v="1"/>
    <s v="musical"/>
    <x v="0"/>
    <n v="32"/>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x v="1"/>
    <s v="musical"/>
    <x v="2"/>
    <n v="45"/>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x v="1"/>
    <s v="plays"/>
    <x v="3"/>
    <n v="30"/>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x v="1"/>
    <s v="plays"/>
    <x v="3"/>
    <n v="26"/>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x v="1"/>
    <s v="plays"/>
    <x v="2"/>
    <n v="21"/>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x v="1"/>
    <s v="plays"/>
    <x v="3"/>
    <n v="33"/>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x v="1"/>
    <s v="plays"/>
    <x v="2"/>
    <n v="11"/>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x v="1"/>
    <s v="plays"/>
    <x v="0"/>
    <n v="30"/>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x v="1"/>
    <s v="plays"/>
    <x v="2"/>
    <n v="23"/>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x v="1"/>
    <s v="plays"/>
    <x v="0"/>
    <n v="29"/>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x v="1"/>
    <s v="plays"/>
    <x v="1"/>
    <n v="30"/>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x v="1"/>
    <s v="plays"/>
    <x v="2"/>
    <n v="23"/>
    <x v="3657"/>
    <d v="2016-06-01T21:42:00"/>
  </r>
  <r>
    <n v="3658"/>
    <s v="Mr. Marmalade"/>
    <s v="Life is hard when your own imaginary friend can't make time for you."/>
    <n v="1500"/>
    <n v="1510"/>
    <x v="0"/>
    <s v="US"/>
    <s v="USD"/>
    <n v="1404273540"/>
    <n v="1400272580"/>
    <b v="0"/>
    <n v="20"/>
    <b v="1"/>
    <s v="theater/plays"/>
    <n v="1.0066666666666666"/>
    <n v="75.5"/>
    <x v="1"/>
    <x v="1"/>
    <s v="plays"/>
    <x v="3"/>
    <n v="46"/>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x v="1"/>
    <s v="plays"/>
    <x v="0"/>
    <n v="27"/>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x v="1"/>
    <s v="plays"/>
    <x v="3"/>
    <n v="25"/>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x v="1"/>
    <s v="plays"/>
    <x v="2"/>
    <n v="22"/>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x v="1"/>
    <s v="plays"/>
    <x v="0"/>
    <n v="30"/>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x v="1"/>
    <s v="plays"/>
    <x v="2"/>
    <n v="60"/>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x v="1"/>
    <s v="plays"/>
    <x v="2"/>
    <n v="14"/>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x v="1"/>
    <s v="plays"/>
    <x v="0"/>
    <n v="11"/>
    <x v="3665"/>
    <d v="2015-10-28T19:54:00"/>
  </r>
  <r>
    <n v="3666"/>
    <s v="Israel LÃ³pez @ Ojai Playwrights Conference"/>
    <s v="Artistic Internship @ Ojai Playwrights Conference"/>
    <n v="1200"/>
    <n v="1200"/>
    <x v="0"/>
    <s v="US"/>
    <s v="USD"/>
    <n v="1406185200"/>
    <n v="1404337382"/>
    <b v="0"/>
    <n v="38"/>
    <b v="1"/>
    <s v="theater/plays"/>
    <n v="1"/>
    <n v="31.578947368421051"/>
    <x v="1"/>
    <x v="1"/>
    <s v="plays"/>
    <x v="3"/>
    <n v="21"/>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x v="1"/>
    <s v="plays"/>
    <x v="0"/>
    <n v="30"/>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x v="1"/>
    <s v="plays"/>
    <x v="0"/>
    <n v="23"/>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x v="1"/>
    <s v="plays"/>
    <x v="0"/>
    <n v="30"/>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x v="1"/>
    <s v="plays"/>
    <x v="0"/>
    <n v="13"/>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x v="1"/>
    <s v="plays"/>
    <x v="3"/>
    <n v="21"/>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x v="1"/>
    <s v="plays"/>
    <x v="3"/>
    <n v="30"/>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x v="1"/>
    <s v="plays"/>
    <x v="3"/>
    <n v="34"/>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x v="1"/>
    <s v="plays"/>
    <x v="2"/>
    <n v="60"/>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x v="1"/>
    <s v="plays"/>
    <x v="2"/>
    <n v="12"/>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x v="1"/>
    <s v="plays"/>
    <x v="3"/>
    <n v="18"/>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x v="1"/>
    <s v="plays"/>
    <x v="3"/>
    <n v="21"/>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x v="1"/>
    <s v="plays"/>
    <x v="0"/>
    <n v="35"/>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x v="1"/>
    <s v="plays"/>
    <x v="3"/>
    <n v="34"/>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x v="1"/>
    <s v="plays"/>
    <x v="2"/>
    <n v="21"/>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x v="1"/>
    <s v="plays"/>
    <x v="2"/>
    <n v="10"/>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x v="1"/>
    <s v="plays"/>
    <x v="3"/>
    <n v="34"/>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x v="1"/>
    <s v="plays"/>
    <x v="2"/>
    <n v="30"/>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x v="1"/>
    <s v="plays"/>
    <x v="0"/>
    <n v="30"/>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x v="1"/>
    <s v="plays"/>
    <x v="3"/>
    <n v="25"/>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x v="1"/>
    <s v="plays"/>
    <x v="0"/>
    <n v="15"/>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x v="1"/>
    <s v="plays"/>
    <x v="3"/>
    <n v="30"/>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x v="1"/>
    <s v="plays"/>
    <x v="3"/>
    <n v="30"/>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x v="1"/>
    <s v="plays"/>
    <x v="0"/>
    <n v="29"/>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x v="1"/>
    <s v="plays"/>
    <x v="3"/>
    <n v="30"/>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x v="1"/>
    <s v="plays"/>
    <x v="0"/>
    <n v="45"/>
    <x v="3691"/>
    <d v="2015-03-02T04:59:00"/>
  </r>
  <r>
    <n v="3692"/>
    <s v="An Evening With Durang"/>
    <s v="Help us independently produce two great comedies by Christopher Durang."/>
    <n v="1000"/>
    <n v="1260"/>
    <x v="0"/>
    <s v="US"/>
    <s v="USD"/>
    <n v="1411084800"/>
    <n v="1410304179"/>
    <b v="0"/>
    <n v="17"/>
    <b v="1"/>
    <s v="theater/plays"/>
    <n v="1.26"/>
    <n v="74.117647058823536"/>
    <x v="1"/>
    <x v="1"/>
    <s v="plays"/>
    <x v="3"/>
    <n v="9"/>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x v="1"/>
    <s v="plays"/>
    <x v="0"/>
    <n v="30"/>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x v="1"/>
    <s v="plays"/>
    <x v="2"/>
    <n v="37"/>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x v="1"/>
    <s v="plays"/>
    <x v="3"/>
    <n v="20"/>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x v="1"/>
    <s v="plays"/>
    <x v="3"/>
    <n v="60"/>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x v="1"/>
    <s v="plays"/>
    <x v="2"/>
    <n v="21"/>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x v="1"/>
    <s v="plays"/>
    <x v="2"/>
    <n v="30"/>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x v="1"/>
    <s v="plays"/>
    <x v="3"/>
    <n v="30"/>
    <x v="3699"/>
    <d v="2014-10-15T14:26:56"/>
  </r>
  <r>
    <n v="3700"/>
    <s v="Generations (Senior Project)"/>
    <s v="Help me produce the play I have written for my senior project!"/>
    <n v="500"/>
    <n v="606"/>
    <x v="0"/>
    <s v="US"/>
    <s v="USD"/>
    <n v="1412092800"/>
    <n v="1409493800"/>
    <b v="0"/>
    <n v="18"/>
    <b v="1"/>
    <s v="theater/plays"/>
    <n v="1.212"/>
    <n v="33.666666666666664"/>
    <x v="1"/>
    <x v="1"/>
    <s v="plays"/>
    <x v="3"/>
    <n v="30"/>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x v="1"/>
    <s v="plays"/>
    <x v="0"/>
    <n v="30"/>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x v="1"/>
    <s v="plays"/>
    <x v="2"/>
    <n v="37"/>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x v="1"/>
    <s v="plays"/>
    <x v="2"/>
    <n v="39"/>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x v="1"/>
    <s v="plays"/>
    <x v="2"/>
    <n v="60"/>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x v="1"/>
    <s v="plays"/>
    <x v="3"/>
    <n v="21"/>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x v="1"/>
    <s v="plays"/>
    <x v="3"/>
    <n v="15"/>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x v="1"/>
    <s v="plays"/>
    <x v="2"/>
    <n v="21"/>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x v="1"/>
    <s v="plays"/>
    <x v="3"/>
    <n v="14"/>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x v="1"/>
    <s v="plays"/>
    <x v="3"/>
    <n v="30"/>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x v="1"/>
    <s v="plays"/>
    <x v="0"/>
    <n v="25"/>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x v="1"/>
    <s v="plays"/>
    <x v="3"/>
    <n v="26"/>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x v="1"/>
    <s v="plays"/>
    <x v="0"/>
    <n v="21"/>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x v="1"/>
    <s v="plays"/>
    <x v="2"/>
    <n v="20"/>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x v="1"/>
    <s v="plays"/>
    <x v="0"/>
    <n v="32"/>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x v="1"/>
    <s v="plays"/>
    <x v="0"/>
    <n v="58"/>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x v="1"/>
    <s v="plays"/>
    <x v="0"/>
    <n v="30"/>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x v="1"/>
    <s v="plays"/>
    <x v="0"/>
    <n v="31"/>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x v="1"/>
    <s v="plays"/>
    <x v="0"/>
    <n v="30"/>
    <x v="3718"/>
    <d v="2015-02-27T17:11:15"/>
  </r>
  <r>
    <n v="3719"/>
    <s v="Corium"/>
    <s v="A new piece of physical theatre about love, regret and longing."/>
    <n v="200"/>
    <n v="420"/>
    <x v="0"/>
    <s v="GB"/>
    <s v="GBP"/>
    <n v="1434994266"/>
    <n v="1432402266"/>
    <b v="0"/>
    <n v="4"/>
    <b v="1"/>
    <s v="theater/plays"/>
    <n v="2.1"/>
    <n v="105"/>
    <x v="1"/>
    <x v="1"/>
    <s v="plays"/>
    <x v="0"/>
    <n v="30"/>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x v="1"/>
    <s v="plays"/>
    <x v="0"/>
    <n v="22"/>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x v="1"/>
    <s v="plays"/>
    <x v="3"/>
    <n v="21"/>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x v="1"/>
    <s v="plays"/>
    <x v="2"/>
    <n v="30"/>
    <x v="3722"/>
    <d v="2016-02-11T22:59:00"/>
  </r>
  <r>
    <n v="3723"/>
    <s v="Beauty and the Beast"/>
    <s v="Saltmine Theatre Company present Beauty and the Beast:"/>
    <n v="4500"/>
    <n v="4592"/>
    <x v="0"/>
    <s v="GB"/>
    <s v="GBP"/>
    <n v="1417374262"/>
    <n v="1414778662"/>
    <b v="0"/>
    <n v="63"/>
    <b v="1"/>
    <s v="theater/plays"/>
    <n v="1.0204444444444445"/>
    <n v="72.888888888888886"/>
    <x v="1"/>
    <x v="1"/>
    <s v="plays"/>
    <x v="3"/>
    <n v="30"/>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x v="1"/>
    <s v="plays"/>
    <x v="2"/>
    <n v="29"/>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x v="1"/>
    <s v="plays"/>
    <x v="2"/>
    <n v="17"/>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x v="1"/>
    <s v="plays"/>
    <x v="2"/>
    <n v="28"/>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x v="1"/>
    <s v="plays"/>
    <x v="2"/>
    <n v="31"/>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x v="1"/>
    <s v="plays"/>
    <x v="0"/>
    <n v="30"/>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x v="1"/>
    <s v="plays"/>
    <x v="0"/>
    <n v="45"/>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x v="1"/>
    <s v="plays"/>
    <x v="0"/>
    <n v="30"/>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x v="1"/>
    <s v="plays"/>
    <x v="3"/>
    <n v="30"/>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x v="1"/>
    <s v="plays"/>
    <x v="3"/>
    <n v="60"/>
    <x v="3732"/>
    <d v="2015-01-24T12:00:00"/>
  </r>
  <r>
    <n v="3733"/>
    <s v="laughter in the hood"/>
    <s v="want to donate tickets to residents who live in the community that cant afford the 35.00 price of ticket"/>
    <n v="1500"/>
    <n v="0"/>
    <x v="2"/>
    <s v="US"/>
    <s v="USD"/>
    <n v="1429396200"/>
    <n v="1428539708"/>
    <b v="0"/>
    <n v="0"/>
    <b v="0"/>
    <s v="theater/plays"/>
    <n v="0"/>
    <e v="#DIV/0!"/>
    <x v="1"/>
    <x v="1"/>
    <s v="plays"/>
    <x v="0"/>
    <n v="10"/>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x v="1"/>
    <s v="plays"/>
    <x v="0"/>
    <n v="60"/>
    <x v="3734"/>
    <d v="2015-05-25T21:38:16"/>
  </r>
  <r>
    <n v="3735"/>
    <s v="Women Beware Women"/>
    <s v="Young Actor's taking on a Jacobean tragedy. Family, betrayal, love, lust, sex and death."/>
    <n v="150"/>
    <n v="20"/>
    <x v="2"/>
    <s v="GB"/>
    <s v="GBP"/>
    <n v="1432831089"/>
    <n v="1430239089"/>
    <b v="0"/>
    <n v="2"/>
    <b v="0"/>
    <s v="theater/plays"/>
    <n v="0.13333333333333333"/>
    <n v="10"/>
    <x v="1"/>
    <x v="1"/>
    <s v="plays"/>
    <x v="0"/>
    <n v="30"/>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x v="1"/>
    <s v="plays"/>
    <x v="0"/>
    <n v="38"/>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x v="1"/>
    <s v="plays"/>
    <x v="0"/>
    <n v="23"/>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x v="1"/>
    <s v="plays"/>
    <x v="3"/>
    <n v="22"/>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x v="1"/>
    <s v="plays"/>
    <x v="2"/>
    <n v="20"/>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x v="1"/>
    <s v="plays"/>
    <x v="3"/>
    <n v="30"/>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x v="1"/>
    <s v="plays"/>
    <x v="0"/>
    <n v="30"/>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x v="1"/>
    <s v="plays"/>
    <x v="3"/>
    <n v="30"/>
    <x v="3742"/>
    <d v="2014-09-06T05:09:04"/>
  </r>
  <r>
    <n v="3743"/>
    <s v="Down the Mississippi"/>
    <s v="I'm taking the Adventures of Huckleberry Finn puppet show down the Mississippi River!"/>
    <n v="2200"/>
    <n v="0"/>
    <x v="2"/>
    <s v="US"/>
    <s v="USD"/>
    <n v="1404406964"/>
    <n v="1401814964"/>
    <b v="0"/>
    <n v="0"/>
    <b v="0"/>
    <s v="theater/plays"/>
    <n v="0"/>
    <e v="#DIV/0!"/>
    <x v="1"/>
    <x v="1"/>
    <s v="plays"/>
    <x v="3"/>
    <n v="30"/>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x v="1"/>
    <s v="plays"/>
    <x v="3"/>
    <n v="31"/>
    <x v="3744"/>
    <d v="2014-07-05T03:59:00"/>
  </r>
  <r>
    <n v="3745"/>
    <s v="Tyke Theatre Web Show"/>
    <s v="Tyke wants to expand her puppet theater show to weekly online web shows and is looking for backers."/>
    <n v="100"/>
    <n v="10"/>
    <x v="2"/>
    <s v="US"/>
    <s v="USD"/>
    <n v="1407689102"/>
    <n v="1405097102"/>
    <b v="0"/>
    <n v="1"/>
    <b v="0"/>
    <s v="theater/plays"/>
    <n v="0.1"/>
    <n v="10"/>
    <x v="1"/>
    <x v="1"/>
    <s v="plays"/>
    <x v="3"/>
    <n v="30"/>
    <x v="3745"/>
    <d v="2014-08-10T16:45:02"/>
  </r>
  <r>
    <n v="3746"/>
    <s v="Stage Play Production - &quot;I Love You to Death&quot;"/>
    <s v="Generational curses CAN be broken...right?"/>
    <n v="8500"/>
    <n v="202"/>
    <x v="2"/>
    <s v="US"/>
    <s v="USD"/>
    <n v="1475918439"/>
    <n v="1473326439"/>
    <b v="0"/>
    <n v="1"/>
    <b v="0"/>
    <s v="theater/plays"/>
    <n v="2.3764705882352941E-2"/>
    <n v="202"/>
    <x v="1"/>
    <x v="1"/>
    <s v="plays"/>
    <x v="2"/>
    <n v="30"/>
    <x v="3746"/>
    <d v="2016-10-08T09:20:39"/>
  </r>
  <r>
    <n v="3747"/>
    <s v="Counting Stars"/>
    <s v="The world premiere of an astonishing new play by acclaimed writer Atiha Sen Gupta."/>
    <n v="2500"/>
    <n v="25"/>
    <x v="2"/>
    <s v="GB"/>
    <s v="GBP"/>
    <n v="1436137140"/>
    <n v="1433833896"/>
    <b v="0"/>
    <n v="1"/>
    <b v="0"/>
    <s v="theater/plays"/>
    <n v="0.01"/>
    <n v="25"/>
    <x v="1"/>
    <x v="1"/>
    <s v="plays"/>
    <x v="0"/>
    <n v="27"/>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x v="1"/>
    <s v="musical"/>
    <x v="2"/>
    <n v="21"/>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x v="1"/>
    <s v="musical"/>
    <x v="2"/>
    <n v="31"/>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x v="1"/>
    <s v="musical"/>
    <x v="0"/>
    <n v="28"/>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x v="1"/>
    <s v="musical"/>
    <x v="2"/>
    <n v="60"/>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x v="1"/>
    <s v="musical"/>
    <x v="2"/>
    <n v="40"/>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x v="1"/>
    <s v="musical"/>
    <x v="0"/>
    <n v="29"/>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x v="1"/>
    <s v="musical"/>
    <x v="3"/>
    <n v="37"/>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x v="1"/>
    <s v="musical"/>
    <x v="2"/>
    <n v="30"/>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x v="1"/>
    <s v="musical"/>
    <x v="3"/>
    <n v="30"/>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x v="1"/>
    <s v="musical"/>
    <x v="3"/>
    <n v="20"/>
    <x v="3757"/>
    <d v="2014-12-01T20:25:15"/>
  </r>
  <r>
    <n v="3758"/>
    <s v="Luigi's Ladies"/>
    <s v="LUIGI'S LADIES: an original one-woman musical comedy"/>
    <n v="1500"/>
    <n v="1535"/>
    <x v="0"/>
    <s v="US"/>
    <s v="USD"/>
    <n v="1400475600"/>
    <n v="1397819938"/>
    <b v="0"/>
    <n v="26"/>
    <b v="1"/>
    <s v="theater/musical"/>
    <n v="1.0233333333333334"/>
    <n v="59.03846153846154"/>
    <x v="1"/>
    <x v="1"/>
    <s v="musical"/>
    <x v="3"/>
    <n v="31"/>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x v="1"/>
    <s v="musical"/>
    <x v="0"/>
    <n v="60"/>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x v="1"/>
    <s v="musical"/>
    <x v="3"/>
    <n v="25"/>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x v="1"/>
    <s v="musical"/>
    <x v="0"/>
    <n v="53"/>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x v="1"/>
    <s v="musical"/>
    <x v="0"/>
    <n v="25"/>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x v="1"/>
    <s v="musical"/>
    <x v="0"/>
    <n v="30"/>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x v="1"/>
    <s v="musical"/>
    <x v="2"/>
    <n v="19"/>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x v="1"/>
    <s v="musical"/>
    <x v="3"/>
    <n v="30"/>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x v="1"/>
    <s v="musical"/>
    <x v="3"/>
    <n v="35"/>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x v="1"/>
    <s v="musical"/>
    <x v="0"/>
    <n v="14"/>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x v="1"/>
    <s v="musical"/>
    <x v="3"/>
    <n v="30"/>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x v="1"/>
    <s v="musical"/>
    <x v="2"/>
    <n v="30"/>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x v="1"/>
    <s v="musical"/>
    <x v="0"/>
    <n v="30"/>
    <x v="3770"/>
    <d v="2015-06-13T22:20:10"/>
  </r>
  <r>
    <n v="3771"/>
    <s v="COME OUT SWINGIN'!"/>
    <s v="I would like to make a demo recording of six songs from COME OUT SWINGIN'!"/>
    <n v="1000"/>
    <n v="1460"/>
    <x v="0"/>
    <s v="US"/>
    <s v="USD"/>
    <n v="1463529600"/>
    <n v="1462307652"/>
    <b v="0"/>
    <n v="38"/>
    <b v="1"/>
    <s v="theater/musical"/>
    <n v="1.46"/>
    <n v="38.421052631578945"/>
    <x v="1"/>
    <x v="1"/>
    <s v="musical"/>
    <x v="2"/>
    <n v="14"/>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x v="1"/>
    <s v="musical"/>
    <x v="2"/>
    <n v="21"/>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x v="1"/>
    <s v="musical"/>
    <x v="2"/>
    <n v="33"/>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x v="1"/>
    <s v="musical"/>
    <x v="0"/>
    <n v="16"/>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x v="1"/>
    <s v="musical"/>
    <x v="0"/>
    <n v="27"/>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x v="1"/>
    <s v="musical"/>
    <x v="3"/>
    <n v="38"/>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x v="1"/>
    <s v="musical"/>
    <x v="3"/>
    <n v="22"/>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x v="1"/>
    <s v="musical"/>
    <x v="3"/>
    <n v="60"/>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x v="1"/>
    <s v="musical"/>
    <x v="2"/>
    <n v="30"/>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x v="1"/>
    <s v="musical"/>
    <x v="0"/>
    <n v="33"/>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x v="1"/>
    <s v="musical"/>
    <x v="3"/>
    <n v="25"/>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x v="1"/>
    <s v="musical"/>
    <x v="2"/>
    <n v="29"/>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x v="1"/>
    <s v="musical"/>
    <x v="2"/>
    <n v="25"/>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x v="1"/>
    <s v="musical"/>
    <x v="2"/>
    <n v="30"/>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x v="1"/>
    <s v="musical"/>
    <x v="2"/>
    <n v="36"/>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x v="1"/>
    <s v="musical"/>
    <x v="2"/>
    <n v="30"/>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x v="1"/>
    <s v="musical"/>
    <x v="0"/>
    <n v="29"/>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x v="1"/>
    <s v="musical"/>
    <x v="0"/>
    <n v="28"/>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x v="1"/>
    <s v="musical"/>
    <x v="0"/>
    <n v="32"/>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x v="1"/>
    <s v="musical"/>
    <x v="2"/>
    <n v="30"/>
    <x v="3790"/>
    <d v="2016-11-22T17:00:23"/>
  </r>
  <r>
    <n v="3791"/>
    <s v="Spin! at The Cumming Playhouse"/>
    <s v="Spin! is an original musical comedy-drama presented by Blue Palm Productions."/>
    <n v="1500"/>
    <n v="0"/>
    <x v="2"/>
    <s v="US"/>
    <s v="USD"/>
    <n v="1404664592"/>
    <n v="1399480592"/>
    <b v="0"/>
    <n v="0"/>
    <b v="0"/>
    <s v="theater/musical"/>
    <n v="0"/>
    <e v="#DIV/0!"/>
    <x v="1"/>
    <x v="1"/>
    <s v="musical"/>
    <x v="3"/>
    <n v="60"/>
    <x v="3791"/>
    <d v="2014-07-06T16:36:32"/>
  </r>
  <r>
    <n v="3792"/>
    <s v="BorikÃ©n: The Show"/>
    <s v="A cultural and historic journey through Puerto Rico's music and dance!"/>
    <n v="12500"/>
    <n v="35"/>
    <x v="2"/>
    <s v="US"/>
    <s v="USD"/>
    <n v="1436957022"/>
    <n v="1434365022"/>
    <b v="0"/>
    <n v="2"/>
    <b v="0"/>
    <s v="theater/musical"/>
    <n v="2.8E-3"/>
    <n v="17.5"/>
    <x v="1"/>
    <x v="1"/>
    <s v="musical"/>
    <x v="0"/>
    <n v="30"/>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x v="1"/>
    <s v="musical"/>
    <x v="3"/>
    <n v="21"/>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x v="1"/>
    <s v="musical"/>
    <x v="0"/>
    <n v="30"/>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x v="1"/>
    <s v="musical"/>
    <x v="0"/>
    <n v="44"/>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x v="1"/>
    <s v="musical"/>
    <x v="2"/>
    <n v="60"/>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x v="1"/>
    <s v="musical"/>
    <x v="0"/>
    <n v="30"/>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x v="1"/>
    <s v="musical"/>
    <x v="3"/>
    <n v="30"/>
    <x v="3798"/>
    <d v="2014-08-10T17:20:48"/>
  </r>
  <r>
    <n v="3799"/>
    <s v="A Story Once Told"/>
    <s v="An original musical on it's way to the stage in Minneapolis, MN. Feel free to ask any questions."/>
    <n v="10000"/>
    <n v="402"/>
    <x v="2"/>
    <s v="US"/>
    <s v="USD"/>
    <n v="1457734843"/>
    <n v="1455142843"/>
    <b v="0"/>
    <n v="4"/>
    <b v="0"/>
    <s v="theater/musical"/>
    <n v="4.02E-2"/>
    <n v="100.5"/>
    <x v="1"/>
    <x v="1"/>
    <s v="musical"/>
    <x v="2"/>
    <n v="30"/>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x v="1"/>
    <s v="musical"/>
    <x v="3"/>
    <n v="32"/>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x v="1"/>
    <s v="musical"/>
    <x v="3"/>
    <n v="31"/>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x v="1"/>
    <s v="musical"/>
    <x v="0"/>
    <n v="30"/>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x v="1"/>
    <s v="musical"/>
    <x v="2"/>
    <n v="30"/>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x v="1"/>
    <s v="musical"/>
    <x v="2"/>
    <n v="55"/>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x v="1"/>
    <s v="musical"/>
    <x v="3"/>
    <n v="60"/>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x v="1"/>
    <s v="musical"/>
    <x v="3"/>
    <n v="20"/>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x v="1"/>
    <s v="musical"/>
    <x v="0"/>
    <n v="7"/>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x v="1"/>
    <s v="plays"/>
    <x v="0"/>
    <n v="60"/>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x v="1"/>
    <s v="plays"/>
    <x v="3"/>
    <n v="50"/>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x v="1"/>
    <s v="plays"/>
    <x v="0"/>
    <n v="30"/>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x v="1"/>
    <s v="plays"/>
    <x v="2"/>
    <n v="34"/>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x v="1"/>
    <s v="plays"/>
    <x v="0"/>
    <n v="46"/>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x v="1"/>
    <s v="plays"/>
    <x v="2"/>
    <n v="39"/>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x v="1"/>
    <s v="plays"/>
    <x v="0"/>
    <n v="36"/>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x v="1"/>
    <s v="plays"/>
    <x v="0"/>
    <n v="30"/>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x v="1"/>
    <s v="plays"/>
    <x v="3"/>
    <n v="30"/>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x v="1"/>
    <s v="plays"/>
    <x v="0"/>
    <n v="16"/>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x v="1"/>
    <s v="plays"/>
    <x v="0"/>
    <n v="30"/>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x v="1"/>
    <s v="plays"/>
    <x v="0"/>
    <n v="19"/>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x v="1"/>
    <s v="plays"/>
    <x v="0"/>
    <n v="30"/>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x v="1"/>
    <s v="plays"/>
    <x v="0"/>
    <n v="32"/>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x v="1"/>
    <s v="plays"/>
    <x v="0"/>
    <n v="59"/>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x v="1"/>
    <s v="plays"/>
    <x v="0"/>
    <n v="34"/>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x v="1"/>
    <s v="plays"/>
    <x v="2"/>
    <n v="12"/>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x v="1"/>
    <s v="plays"/>
    <x v="0"/>
    <n v="21"/>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x v="1"/>
    <s v="plays"/>
    <x v="0"/>
    <n v="30"/>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x v="1"/>
    <s v="plays"/>
    <x v="0"/>
    <n v="55"/>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x v="1"/>
    <s v="plays"/>
    <x v="3"/>
    <n v="60"/>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x v="1"/>
    <s v="plays"/>
    <x v="2"/>
    <n v="20"/>
    <x v="3829"/>
    <d v="2016-08-31T20:46:11"/>
  </r>
  <r>
    <n v="3830"/>
    <s v="Run Away"/>
    <s v="The Aeon Theatre company is producing another original play by Parker Hale at the Manhattan Reportory Theatre"/>
    <n v="100"/>
    <n v="225"/>
    <x v="0"/>
    <s v="US"/>
    <s v="USD"/>
    <n v="1464371211"/>
    <n v="1463161611"/>
    <b v="0"/>
    <n v="3"/>
    <b v="1"/>
    <s v="theater/plays"/>
    <n v="2.25"/>
    <n v="75"/>
    <x v="1"/>
    <x v="1"/>
    <s v="plays"/>
    <x v="2"/>
    <n v="14"/>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x v="1"/>
    <s v="plays"/>
    <x v="3"/>
    <n v="21"/>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x v="1"/>
    <s v="plays"/>
    <x v="2"/>
    <n v="45"/>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x v="1"/>
    <s v="plays"/>
    <x v="3"/>
    <n v="11"/>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x v="1"/>
    <s v="plays"/>
    <x v="0"/>
    <n v="30"/>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x v="1"/>
    <s v="plays"/>
    <x v="2"/>
    <n v="21"/>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x v="1"/>
    <s v="plays"/>
    <x v="2"/>
    <n v="31"/>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x v="1"/>
    <s v="plays"/>
    <x v="0"/>
    <n v="36"/>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x v="1"/>
    <s v="plays"/>
    <x v="0"/>
    <n v="30"/>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x v="1"/>
    <s v="plays"/>
    <x v="0"/>
    <n v="60"/>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x v="1"/>
    <s v="plays"/>
    <x v="2"/>
    <n v="25"/>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x v="1"/>
    <s v="plays"/>
    <x v="3"/>
    <n v="60"/>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x v="1"/>
    <s v="plays"/>
    <x v="3"/>
    <n v="30"/>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x v="1"/>
    <s v="plays"/>
    <x v="3"/>
    <n v="25"/>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x v="1"/>
    <s v="plays"/>
    <x v="3"/>
    <n v="27"/>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x v="1"/>
    <s v="plays"/>
    <x v="0"/>
    <n v="30"/>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x v="1"/>
    <s v="plays"/>
    <x v="3"/>
    <n v="31"/>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x v="1"/>
    <s v="plays"/>
    <x v="0"/>
    <n v="45"/>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x v="1"/>
    <s v="plays"/>
    <x v="0"/>
    <n v="30"/>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x v="1"/>
    <s v="plays"/>
    <x v="0"/>
    <n v="30"/>
    <x v="3849"/>
    <d v="2015-06-11T18:24:44"/>
  </r>
  <r>
    <n v="3850"/>
    <s v="The Vagina Monologues 2015"/>
    <s v="V-Day is a global activist movement to end violence against women and girls."/>
    <n v="1000"/>
    <n v="38"/>
    <x v="2"/>
    <s v="US"/>
    <s v="USD"/>
    <n v="1420081143"/>
    <n v="1417489143"/>
    <b v="1"/>
    <n v="4"/>
    <b v="0"/>
    <s v="theater/plays"/>
    <n v="3.7999999999999999E-2"/>
    <n v="9.5"/>
    <x v="1"/>
    <x v="1"/>
    <s v="plays"/>
    <x v="3"/>
    <n v="30"/>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x v="1"/>
    <s v="plays"/>
    <x v="0"/>
    <n v="30"/>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x v="1"/>
    <s v="plays"/>
    <x v="0"/>
    <n v="25"/>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x v="1"/>
    <s v="plays"/>
    <x v="3"/>
    <n v="35"/>
    <x v="3853"/>
    <d v="2014-09-01T20:09:38"/>
  </r>
  <r>
    <n v="3854"/>
    <s v="The Case Of Soghomon Tehlirian"/>
    <s v="A play dedicated to the 100th anniversary of the Armenian Genocide."/>
    <n v="11000"/>
    <n v="1788"/>
    <x v="2"/>
    <s v="US"/>
    <s v="USD"/>
    <n v="1431206058"/>
    <n v="1428614058"/>
    <b v="0"/>
    <n v="20"/>
    <b v="0"/>
    <s v="theater/plays"/>
    <n v="0.16254545454545455"/>
    <n v="89.4"/>
    <x v="1"/>
    <x v="1"/>
    <s v="plays"/>
    <x v="0"/>
    <n v="30"/>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x v="1"/>
    <s v="plays"/>
    <x v="0"/>
    <n v="30"/>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x v="1"/>
    <s v="plays"/>
    <x v="0"/>
    <n v="30"/>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x v="1"/>
    <s v="plays"/>
    <x v="3"/>
    <n v="23"/>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x v="1"/>
    <s v="plays"/>
    <x v="0"/>
    <n v="18"/>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x v="1"/>
    <s v="plays"/>
    <x v="3"/>
    <n v="26"/>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x v="1"/>
    <s v="plays"/>
    <x v="3"/>
    <n v="30"/>
    <x v="3860"/>
    <d v="2014-08-12T15:51:50"/>
  </r>
  <r>
    <n v="3861"/>
    <s v="READY OR NOT HERE I COME"/>
    <s v="THE COMING OF THE LORD!"/>
    <n v="2000"/>
    <n v="100"/>
    <x v="2"/>
    <s v="US"/>
    <s v="USD"/>
    <n v="1415828820"/>
    <n v="1412258977"/>
    <b v="0"/>
    <n v="1"/>
    <b v="0"/>
    <s v="theater/plays"/>
    <n v="0.05"/>
    <n v="100"/>
    <x v="1"/>
    <x v="1"/>
    <s v="plays"/>
    <x v="3"/>
    <n v="41"/>
    <x v="3861"/>
    <d v="2014-11-12T21:47:00"/>
  </r>
  <r>
    <n v="3862"/>
    <s v="The Container Play"/>
    <s v="The hit immersive theatre experience of England comes to Corpus Christi!"/>
    <n v="7500"/>
    <n v="1"/>
    <x v="2"/>
    <s v="US"/>
    <s v="USD"/>
    <n v="1473699540"/>
    <n v="1472451356"/>
    <b v="0"/>
    <n v="1"/>
    <b v="0"/>
    <s v="theater/plays"/>
    <n v="1.3333333333333334E-4"/>
    <n v="1"/>
    <x v="1"/>
    <x v="1"/>
    <s v="plays"/>
    <x v="2"/>
    <n v="14"/>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x v="1"/>
    <s v="plays"/>
    <x v="0"/>
    <n v="60"/>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x v="1"/>
    <s v="plays"/>
    <x v="0"/>
    <n v="30"/>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x v="1"/>
    <s v="plays"/>
    <x v="3"/>
    <n v="40"/>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x v="1"/>
    <s v="plays"/>
    <x v="2"/>
    <n v="49"/>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x v="1"/>
    <s v="plays"/>
    <x v="2"/>
    <n v="30"/>
    <x v="3867"/>
    <d v="2016-06-18T19:32:19"/>
  </r>
  <r>
    <n v="3868"/>
    <s v="1000 words (Canceled)"/>
    <s v="New collection of music by Scott Evan Davis!"/>
    <n v="5000"/>
    <n v="10"/>
    <x v="1"/>
    <s v="GB"/>
    <s v="GBP"/>
    <n v="1410191405"/>
    <n v="1408031405"/>
    <b v="0"/>
    <n v="1"/>
    <b v="0"/>
    <s v="theater/musical"/>
    <n v="2E-3"/>
    <n v="10"/>
    <x v="1"/>
    <x v="1"/>
    <s v="musical"/>
    <x v="3"/>
    <n v="25"/>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x v="1"/>
    <s v="musical"/>
    <x v="0"/>
    <n v="29"/>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x v="1"/>
    <s v="musical"/>
    <x v="3"/>
    <n v="30"/>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x v="1"/>
    <s v="musical"/>
    <x v="1"/>
    <n v="60"/>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x v="1"/>
    <s v="musical"/>
    <x v="0"/>
    <n v="50"/>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x v="1"/>
    <s v="musical"/>
    <x v="0"/>
    <n v="30"/>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x v="1"/>
    <s v="musical"/>
    <x v="0"/>
    <n v="21"/>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x v="1"/>
    <s v="musical"/>
    <x v="2"/>
    <n v="1"/>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x v="1"/>
    <s v="musical"/>
    <x v="2"/>
    <n v="30"/>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x v="1"/>
    <s v="musical"/>
    <x v="2"/>
    <n v="30"/>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x v="1"/>
    <s v="musical"/>
    <x v="0"/>
    <n v="30"/>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x v="1"/>
    <s v="musical"/>
    <x v="3"/>
    <n v="30"/>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x v="1"/>
    <s v="musical"/>
    <x v="3"/>
    <n v="35"/>
    <x v="3880"/>
    <d v="2014-07-30T23:00:00"/>
  </r>
  <r>
    <n v="3881"/>
    <s v="My Real Mother's Name is... (Canceled)"/>
    <s v="A musical journey coming to the Blue Venue at the 2017 Orlando Fringe Festival!"/>
    <n v="500"/>
    <n v="25"/>
    <x v="1"/>
    <s v="US"/>
    <s v="USD"/>
    <n v="1487550399"/>
    <n v="1484958399"/>
    <b v="0"/>
    <n v="1"/>
    <b v="0"/>
    <s v="theater/musical"/>
    <n v="0.05"/>
    <n v="25"/>
    <x v="1"/>
    <x v="1"/>
    <s v="musical"/>
    <x v="1"/>
    <n v="30"/>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x v="1"/>
    <s v="musical"/>
    <x v="2"/>
    <n v="27"/>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x v="1"/>
    <s v="musical"/>
    <x v="3"/>
    <n v="30"/>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x v="1"/>
    <s v="musical"/>
    <x v="0"/>
    <n v="25"/>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x v="1"/>
    <s v="musical"/>
    <x v="2"/>
    <n v="30"/>
    <x v="3885"/>
    <d v="2016-05-09T22:49:51"/>
  </r>
  <r>
    <n v="3886"/>
    <s v="a (Canceled)"/>
    <n v="1"/>
    <n v="10000"/>
    <n v="0"/>
    <x v="1"/>
    <s v="AU"/>
    <s v="AUD"/>
    <n v="1418275702"/>
    <n v="1415683702"/>
    <b v="0"/>
    <n v="0"/>
    <b v="0"/>
    <s v="theater/musical"/>
    <n v="0"/>
    <e v="#DIV/0!"/>
    <x v="1"/>
    <x v="1"/>
    <s v="musical"/>
    <x v="3"/>
    <n v="30"/>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x v="1"/>
    <s v="musical"/>
    <x v="0"/>
    <n v="46"/>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x v="1"/>
    <s v="plays"/>
    <x v="1"/>
    <n v="30"/>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x v="1"/>
    <s v="plays"/>
    <x v="3"/>
    <n v="32"/>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x v="1"/>
    <s v="plays"/>
    <x v="0"/>
    <n v="60"/>
    <x v="3890"/>
    <d v="2015-08-15T18:12:24"/>
  </r>
  <r>
    <n v="3891"/>
    <s v="Out of the Box: A Mime Story"/>
    <s v="A comedy about a mime who dreams of becoming a stand up comedian."/>
    <n v="800"/>
    <n v="260"/>
    <x v="2"/>
    <s v="US"/>
    <s v="USD"/>
    <n v="1427086740"/>
    <n v="1424488244"/>
    <b v="0"/>
    <n v="7"/>
    <b v="0"/>
    <s v="theater/plays"/>
    <n v="0.32500000000000001"/>
    <n v="37.142857142857146"/>
    <x v="1"/>
    <x v="1"/>
    <s v="plays"/>
    <x v="0"/>
    <n v="30"/>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x v="1"/>
    <s v="plays"/>
    <x v="3"/>
    <n v="8"/>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x v="1"/>
    <s v="plays"/>
    <x v="3"/>
    <n v="42"/>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x v="1"/>
    <s v="plays"/>
    <x v="2"/>
    <n v="30"/>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x v="1"/>
    <s v="plays"/>
    <x v="0"/>
    <n v="31"/>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x v="1"/>
    <s v="plays"/>
    <x v="3"/>
    <n v="14"/>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x v="1"/>
    <s v="plays"/>
    <x v="3"/>
    <n v="30"/>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x v="1"/>
    <s v="plays"/>
    <x v="0"/>
    <n v="40"/>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x v="1"/>
    <s v="plays"/>
    <x v="3"/>
    <n v="20"/>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x v="1"/>
    <s v="plays"/>
    <x v="0"/>
    <n v="30"/>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x v="1"/>
    <s v="plays"/>
    <x v="0"/>
    <n v="40"/>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x v="1"/>
    <s v="plays"/>
    <x v="2"/>
    <n v="25"/>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x v="1"/>
    <s v="plays"/>
    <x v="0"/>
    <n v="45"/>
    <x v="3903"/>
    <d v="2015-08-14T19:38:00"/>
  </r>
  <r>
    <n v="3904"/>
    <s v="Black America from Prophets to Pimps"/>
    <s v="A play that will cover 4000 years of black history."/>
    <n v="10000"/>
    <n v="3"/>
    <x v="2"/>
    <s v="US"/>
    <s v="USD"/>
    <n v="1429074240"/>
    <n v="1427866200"/>
    <b v="0"/>
    <n v="2"/>
    <b v="0"/>
    <s v="theater/plays"/>
    <n v="2.9999999999999997E-4"/>
    <n v="1.5"/>
    <x v="1"/>
    <x v="1"/>
    <s v="plays"/>
    <x v="0"/>
    <n v="14"/>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x v="1"/>
    <s v="plays"/>
    <x v="0"/>
    <n v="42"/>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x v="1"/>
    <s v="plays"/>
    <x v="0"/>
    <n v="38"/>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x v="1"/>
    <s v="plays"/>
    <x v="3"/>
    <n v="32"/>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x v="1"/>
    <s v="plays"/>
    <x v="3"/>
    <n v="15"/>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x v="1"/>
    <s v="plays"/>
    <x v="3"/>
    <n v="30"/>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x v="1"/>
    <s v="plays"/>
    <x v="0"/>
    <n v="30"/>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x v="1"/>
    <s v="plays"/>
    <x v="3"/>
    <n v="30"/>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x v="1"/>
    <s v="plays"/>
    <x v="0"/>
    <n v="60"/>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x v="1"/>
    <s v="plays"/>
    <x v="0"/>
    <n v="30"/>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x v="1"/>
    <s v="plays"/>
    <x v="0"/>
    <n v="20"/>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x v="1"/>
    <s v="plays"/>
    <x v="2"/>
    <n v="30"/>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x v="1"/>
    <s v="plays"/>
    <x v="2"/>
    <n v="30"/>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x v="1"/>
    <s v="plays"/>
    <x v="3"/>
    <n v="30"/>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x v="1"/>
    <s v="plays"/>
    <x v="3"/>
    <n v="12"/>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x v="1"/>
    <s v="plays"/>
    <x v="0"/>
    <n v="28"/>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x v="1"/>
    <s v="plays"/>
    <x v="2"/>
    <n v="30"/>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x v="1"/>
    <s v="plays"/>
    <x v="3"/>
    <n v="12"/>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x v="1"/>
    <s v="plays"/>
    <x v="0"/>
    <n v="45"/>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x v="1"/>
    <s v="plays"/>
    <x v="0"/>
    <n v="28"/>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x v="1"/>
    <s v="plays"/>
    <x v="3"/>
    <n v="30"/>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x v="1"/>
    <s v="plays"/>
    <x v="3"/>
    <n v="30"/>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x v="1"/>
    <s v="plays"/>
    <x v="3"/>
    <n v="30"/>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x v="1"/>
    <s v="plays"/>
    <x v="3"/>
    <n v="30"/>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x v="1"/>
    <s v="plays"/>
    <x v="0"/>
    <n v="28"/>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x v="1"/>
    <s v="plays"/>
    <x v="2"/>
    <n v="30"/>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x v="1"/>
    <s v="plays"/>
    <x v="2"/>
    <n v="28"/>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x v="1"/>
    <s v="plays"/>
    <x v="0"/>
    <n v="25"/>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x v="1"/>
    <s v="plays"/>
    <x v="2"/>
    <n v="30"/>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x v="1"/>
    <s v="plays"/>
    <x v="2"/>
    <n v="29"/>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x v="1"/>
    <s v="plays"/>
    <x v="0"/>
    <n v="45"/>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x v="1"/>
    <s v="plays"/>
    <x v="0"/>
    <n v="60"/>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x v="1"/>
    <s v="plays"/>
    <x v="2"/>
    <n v="30"/>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x v="1"/>
    <s v="plays"/>
    <x v="2"/>
    <n v="28"/>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x v="1"/>
    <s v="plays"/>
    <x v="0"/>
    <n v="31"/>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x v="1"/>
    <s v="plays"/>
    <x v="3"/>
    <n v="4"/>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x v="1"/>
    <s v="plays"/>
    <x v="3"/>
    <n v="45"/>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x v="1"/>
    <s v="plays"/>
    <x v="3"/>
    <n v="27"/>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x v="1"/>
    <s v="plays"/>
    <x v="0"/>
    <n v="60"/>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x v="1"/>
    <s v="plays"/>
    <x v="0"/>
    <n v="31"/>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x v="1"/>
    <s v="plays"/>
    <x v="0"/>
    <n v="30"/>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x v="1"/>
    <s v="plays"/>
    <x v="0"/>
    <n v="30"/>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x v="1"/>
    <s v="plays"/>
    <x v="0"/>
    <n v="31"/>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x v="1"/>
    <s v="plays"/>
    <x v="2"/>
    <n v="30"/>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x v="1"/>
    <s v="plays"/>
    <x v="3"/>
    <n v="60"/>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x v="1"/>
    <s v="plays"/>
    <x v="0"/>
    <n v="30"/>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x v="1"/>
    <s v="plays"/>
    <x v="2"/>
    <n v="29"/>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x v="1"/>
    <s v="plays"/>
    <x v="2"/>
    <n v="60"/>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x v="1"/>
    <s v="plays"/>
    <x v="0"/>
    <n v="60"/>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x v="1"/>
    <s v="plays"/>
    <x v="2"/>
    <n v="31"/>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x v="1"/>
    <s v="plays"/>
    <x v="3"/>
    <n v="60"/>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x v="1"/>
    <s v="plays"/>
    <x v="0"/>
    <n v="30"/>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x v="1"/>
    <s v="plays"/>
    <x v="2"/>
    <n v="27"/>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x v="1"/>
    <s v="plays"/>
    <x v="2"/>
    <n v="46"/>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x v="1"/>
    <s v="plays"/>
    <x v="3"/>
    <n v="37"/>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x v="1"/>
    <s v="plays"/>
    <x v="3"/>
    <n v="30"/>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x v="1"/>
    <s v="plays"/>
    <x v="0"/>
    <n v="30"/>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x v="1"/>
    <s v="plays"/>
    <x v="3"/>
    <n v="22"/>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x v="1"/>
    <s v="plays"/>
    <x v="0"/>
    <n v="25"/>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x v="1"/>
    <s v="plays"/>
    <x v="0"/>
    <n v="30"/>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x v="1"/>
    <s v="plays"/>
    <x v="0"/>
    <n v="60"/>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x v="1"/>
    <s v="plays"/>
    <x v="2"/>
    <n v="60"/>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x v="1"/>
    <s v="plays"/>
    <x v="3"/>
    <n v="42"/>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x v="1"/>
    <s v="plays"/>
    <x v="1"/>
    <n v="30"/>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x v="1"/>
    <s v="plays"/>
    <x v="2"/>
    <n v="60"/>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x v="1"/>
    <s v="plays"/>
    <x v="2"/>
    <n v="9"/>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x v="1"/>
    <s v="plays"/>
    <x v="2"/>
    <n v="30"/>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x v="1"/>
    <s v="plays"/>
    <x v="3"/>
    <n v="30"/>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x v="1"/>
    <s v="plays"/>
    <x v="3"/>
    <n v="60"/>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x v="1"/>
    <s v="plays"/>
    <x v="2"/>
    <n v="29"/>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x v="1"/>
    <s v="plays"/>
    <x v="2"/>
    <n v="30"/>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x v="1"/>
    <s v="plays"/>
    <x v="2"/>
    <n v="30"/>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x v="1"/>
    <s v="plays"/>
    <x v="3"/>
    <n v="21"/>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x v="1"/>
    <s v="plays"/>
    <x v="2"/>
    <n v="30"/>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x v="1"/>
    <s v="plays"/>
    <x v="3"/>
    <n v="60"/>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x v="1"/>
    <s v="plays"/>
    <x v="0"/>
    <n v="23"/>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x v="1"/>
    <s v="plays"/>
    <x v="3"/>
    <n v="30"/>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x v="1"/>
    <s v="plays"/>
    <x v="2"/>
    <n v="60"/>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x v="1"/>
    <s v="plays"/>
    <x v="0"/>
    <n v="60"/>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x v="1"/>
    <s v="plays"/>
    <x v="3"/>
    <n v="31"/>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x v="1"/>
    <s v="plays"/>
    <x v="3"/>
    <n v="30"/>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x v="1"/>
    <s v="plays"/>
    <x v="2"/>
    <n v="21"/>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x v="1"/>
    <s v="plays"/>
    <x v="2"/>
    <n v="29"/>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x v="1"/>
    <s v="plays"/>
    <x v="3"/>
    <n v="10"/>
    <x v="3987"/>
    <d v="2014-05-16T22:11:30"/>
  </r>
  <r>
    <n v="3988"/>
    <s v="Folk-Tales: What Stories Do Your Folks Tell?"/>
    <s v="An evening of of stories based both in myth and truth."/>
    <n v="1500"/>
    <n v="32"/>
    <x v="2"/>
    <s v="US"/>
    <s v="USD"/>
    <n v="1440813413"/>
    <n v="1439517413"/>
    <b v="0"/>
    <n v="4"/>
    <b v="0"/>
    <s v="theater/plays"/>
    <n v="2.1333333333333333E-2"/>
    <n v="8"/>
    <x v="1"/>
    <x v="1"/>
    <s v="plays"/>
    <x v="0"/>
    <n v="15"/>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x v="1"/>
    <s v="plays"/>
    <x v="0"/>
    <n v="30"/>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x v="1"/>
    <s v="plays"/>
    <x v="2"/>
    <n v="30"/>
    <x v="3990"/>
    <d v="2016-03-02T16:08:13"/>
  </r>
  <r>
    <n v="3991"/>
    <s v="NTACTheatre - North Texas Actor's Collaborative Theatre"/>
    <s v="North Texas first actor-driven theatre company needs your help"/>
    <n v="500"/>
    <n v="100"/>
    <x v="2"/>
    <s v="US"/>
    <s v="USD"/>
    <n v="1433086082"/>
    <n v="1430494082"/>
    <b v="0"/>
    <n v="1"/>
    <b v="0"/>
    <s v="theater/plays"/>
    <n v="0.2"/>
    <n v="100"/>
    <x v="1"/>
    <x v="1"/>
    <s v="plays"/>
    <x v="0"/>
    <n v="30"/>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x v="1"/>
    <s v="plays"/>
    <x v="0"/>
    <n v="60"/>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x v="1"/>
    <s v="plays"/>
    <x v="0"/>
    <n v="30"/>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x v="1"/>
    <s v="plays"/>
    <x v="3"/>
    <n v="30"/>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x v="1"/>
    <s v="plays"/>
    <x v="0"/>
    <n v="30"/>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x v="1"/>
    <s v="plays"/>
    <x v="3"/>
    <n v="13"/>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x v="1"/>
    <s v="plays"/>
    <x v="0"/>
    <n v="30"/>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x v="1"/>
    <s v="plays"/>
    <x v="0"/>
    <n v="30"/>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x v="1"/>
    <s v="plays"/>
    <x v="3"/>
    <n v="40"/>
    <x v="3999"/>
    <d v="2014-08-31T19:51:49"/>
  </r>
  <r>
    <n v="4000"/>
    <s v="The Escorts"/>
    <s v="An Enticing Trip into the World of Assisted Dying"/>
    <n v="8000"/>
    <n v="10"/>
    <x v="2"/>
    <s v="US"/>
    <s v="USD"/>
    <n v="1462631358"/>
    <n v="1457450958"/>
    <b v="0"/>
    <n v="1"/>
    <b v="0"/>
    <s v="theater/plays"/>
    <n v="1.25E-3"/>
    <n v="10"/>
    <x v="1"/>
    <x v="1"/>
    <s v="plays"/>
    <x v="2"/>
    <n v="60"/>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x v="1"/>
    <s v="plays"/>
    <x v="1"/>
    <n v="20"/>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x v="1"/>
    <s v="plays"/>
    <x v="3"/>
    <n v="30"/>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x v="1"/>
    <s v="plays"/>
    <x v="0"/>
    <n v="30"/>
    <x v="4003"/>
    <d v="2015-02-15T14:05:47"/>
  </r>
  <r>
    <n v="4004"/>
    <s v="South Florida Tours"/>
    <s v="Help Launch The Queen Into South Florida!"/>
    <n v="500"/>
    <n v="1"/>
    <x v="2"/>
    <s v="US"/>
    <s v="USD"/>
    <n v="1412740457"/>
    <n v="1410148457"/>
    <b v="0"/>
    <n v="1"/>
    <b v="0"/>
    <s v="theater/plays"/>
    <n v="2E-3"/>
    <n v="1"/>
    <x v="1"/>
    <x v="1"/>
    <s v="plays"/>
    <x v="3"/>
    <n v="30"/>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x v="1"/>
    <s v="plays"/>
    <x v="3"/>
    <n v="60"/>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x v="1"/>
    <s v="plays"/>
    <x v="2"/>
    <n v="25"/>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x v="1"/>
    <s v="plays"/>
    <x v="3"/>
    <n v="29"/>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x v="1"/>
    <s v="plays"/>
    <x v="0"/>
    <n v="30"/>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x v="1"/>
    <s v="plays"/>
    <x v="3"/>
    <n v="40"/>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x v="1"/>
    <s v="plays"/>
    <x v="3"/>
    <n v="17"/>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x v="1"/>
    <s v="plays"/>
    <x v="3"/>
    <n v="30"/>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x v="1"/>
    <s v="plays"/>
    <x v="0"/>
    <n v="30"/>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x v="1"/>
    <s v="plays"/>
    <x v="0"/>
    <n v="30"/>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x v="1"/>
    <s v="plays"/>
    <x v="2"/>
    <n v="15"/>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x v="1"/>
    <s v="plays"/>
    <x v="0"/>
    <n v="30"/>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x v="1"/>
    <s v="plays"/>
    <x v="3"/>
    <n v="30"/>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x v="1"/>
    <s v="plays"/>
    <x v="3"/>
    <n v="30"/>
    <x v="4017"/>
    <d v="2014-09-04T16:07:54"/>
  </r>
  <r>
    <n v="4018"/>
    <s v="Time Please Fringe"/>
    <s v="Funding for a production of Time Please at the Brighton Fringe 2017... and beyond."/>
    <n v="1500"/>
    <n v="130"/>
    <x v="2"/>
    <s v="GB"/>
    <s v="GBP"/>
    <n v="1475877108"/>
    <n v="1473285108"/>
    <b v="0"/>
    <n v="4"/>
    <b v="0"/>
    <s v="theater/plays"/>
    <n v="8.666666666666667E-2"/>
    <n v="32.5"/>
    <x v="1"/>
    <x v="1"/>
    <s v="plays"/>
    <x v="2"/>
    <n v="30"/>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x v="1"/>
    <s v="plays"/>
    <x v="2"/>
    <n v="58"/>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x v="1"/>
    <s v="plays"/>
    <x v="0"/>
    <n v="30"/>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x v="1"/>
    <s v="plays"/>
    <x v="3"/>
    <n v="60"/>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x v="1"/>
    <s v="plays"/>
    <x v="3"/>
    <n v="46"/>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x v="1"/>
    <s v="plays"/>
    <x v="2"/>
    <n v="45"/>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x v="1"/>
    <s v="plays"/>
    <x v="0"/>
    <n v="30"/>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x v="1"/>
    <s v="plays"/>
    <x v="0"/>
    <n v="60"/>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x v="1"/>
    <s v="plays"/>
    <x v="0"/>
    <n v="60"/>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x v="1"/>
    <s v="plays"/>
    <x v="1"/>
    <n v="20"/>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x v="1"/>
    <s v="plays"/>
    <x v="3"/>
    <n v="30"/>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x v="1"/>
    <s v="plays"/>
    <x v="0"/>
    <n v="30"/>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x v="1"/>
    <s v="plays"/>
    <x v="2"/>
    <n v="29"/>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x v="1"/>
    <s v="plays"/>
    <x v="3"/>
    <n v="50"/>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x v="1"/>
    <s v="plays"/>
    <x v="0"/>
    <n v="60"/>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x v="1"/>
    <s v="plays"/>
    <x v="2"/>
    <n v="31"/>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x v="1"/>
    <s v="plays"/>
    <x v="0"/>
    <n v="30"/>
    <x v="4034"/>
    <d v="2015-04-03T21:44:10"/>
  </r>
  <r>
    <n v="4035"/>
    <s v="The Lost Boy"/>
    <s v="&quot;Stories are where you go to look for the truth of your own life.&quot; (Frank Delaney)"/>
    <n v="10000"/>
    <n v="3685"/>
    <x v="2"/>
    <s v="US"/>
    <s v="USD"/>
    <n v="1413925887"/>
    <n v="1411333887"/>
    <b v="0"/>
    <n v="25"/>
    <b v="0"/>
    <s v="theater/plays"/>
    <n v="0.36849999999999999"/>
    <n v="147.4"/>
    <x v="1"/>
    <x v="1"/>
    <s v="plays"/>
    <x v="3"/>
    <n v="30"/>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x v="1"/>
    <s v="plays"/>
    <x v="3"/>
    <n v="17"/>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x v="1"/>
    <s v="plays"/>
    <x v="2"/>
    <n v="18"/>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x v="1"/>
    <s v="plays"/>
    <x v="3"/>
    <n v="60"/>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x v="1"/>
    <s v="plays"/>
    <x v="0"/>
    <n v="34"/>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x v="1"/>
    <s v="plays"/>
    <x v="0"/>
    <n v="59"/>
    <x v="4040"/>
    <d v="2015-07-18T03:00:00"/>
  </r>
  <r>
    <n v="4041"/>
    <s v="In the Land of Gold"/>
    <s v="A bold, colouful, vibrant play centred around the last remaining monarchy of Africa."/>
    <n v="5000"/>
    <n v="21"/>
    <x v="2"/>
    <s v="GB"/>
    <s v="GBP"/>
    <n v="1473160954"/>
    <n v="1467976954"/>
    <b v="0"/>
    <n v="2"/>
    <b v="0"/>
    <s v="theater/plays"/>
    <n v="4.1999999999999997E-3"/>
    <n v="10.5"/>
    <x v="1"/>
    <x v="1"/>
    <s v="plays"/>
    <x v="2"/>
    <n v="60"/>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x v="1"/>
    <s v="plays"/>
    <x v="3"/>
    <n v="30"/>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x v="1"/>
    <s v="plays"/>
    <x v="3"/>
    <n v="15"/>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x v="1"/>
    <s v="plays"/>
    <x v="0"/>
    <n v="30"/>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x v="1"/>
    <s v="plays"/>
    <x v="3"/>
    <n v="30"/>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x v="1"/>
    <s v="plays"/>
    <x v="3"/>
    <n v="30"/>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x v="1"/>
    <s v="plays"/>
    <x v="3"/>
    <n v="24"/>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x v="1"/>
    <s v="plays"/>
    <x v="2"/>
    <n v="35"/>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x v="1"/>
    <s v="plays"/>
    <x v="0"/>
    <n v="30"/>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x v="1"/>
    <s v="plays"/>
    <x v="3"/>
    <n v="30"/>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x v="1"/>
    <s v="plays"/>
    <x v="3"/>
    <n v="6"/>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x v="1"/>
    <s v="plays"/>
    <x v="3"/>
    <n v="60"/>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x v="1"/>
    <s v="plays"/>
    <x v="3"/>
    <n v="30"/>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x v="1"/>
    <s v="plays"/>
    <x v="2"/>
    <n v="30"/>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x v="1"/>
    <s v="plays"/>
    <x v="3"/>
    <n v="30"/>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x v="1"/>
    <s v="plays"/>
    <x v="2"/>
    <n v="20"/>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x v="1"/>
    <s v="plays"/>
    <x v="0"/>
    <n v="23"/>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x v="1"/>
    <s v="plays"/>
    <x v="2"/>
    <n v="15"/>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x v="1"/>
    <s v="plays"/>
    <x v="3"/>
    <n v="31"/>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x v="1"/>
    <s v="plays"/>
    <x v="3"/>
    <n v="34"/>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x v="1"/>
    <s v="plays"/>
    <x v="2"/>
    <n v="60"/>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x v="1"/>
    <s v="plays"/>
    <x v="2"/>
    <n v="30"/>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x v="1"/>
    <s v="plays"/>
    <x v="3"/>
    <n v="30"/>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x v="1"/>
    <s v="plays"/>
    <x v="0"/>
    <n v="30"/>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x v="1"/>
    <s v="plays"/>
    <x v="3"/>
    <n v="30"/>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x v="1"/>
    <s v="plays"/>
    <x v="2"/>
    <n v="30"/>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x v="1"/>
    <s v="plays"/>
    <x v="0"/>
    <n v="40"/>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x v="1"/>
    <s v="plays"/>
    <x v="2"/>
    <n v="30"/>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x v="1"/>
    <s v="plays"/>
    <x v="0"/>
    <n v="41"/>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x v="1"/>
    <s v="plays"/>
    <x v="0"/>
    <n v="32"/>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x v="1"/>
    <s v="plays"/>
    <x v="2"/>
    <n v="30"/>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x v="1"/>
    <s v="plays"/>
    <x v="3"/>
    <n v="60"/>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x v="1"/>
    <s v="plays"/>
    <x v="0"/>
    <n v="55"/>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x v="1"/>
    <s v="plays"/>
    <x v="0"/>
    <n v="30"/>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x v="1"/>
    <s v="plays"/>
    <x v="3"/>
    <n v="42"/>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x v="1"/>
    <s v="plays"/>
    <x v="3"/>
    <n v="28"/>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x v="1"/>
    <s v="plays"/>
    <x v="2"/>
    <n v="30"/>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x v="1"/>
    <s v="plays"/>
    <x v="2"/>
    <n v="30"/>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x v="1"/>
    <s v="plays"/>
    <x v="2"/>
    <n v="30"/>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x v="1"/>
    <s v="plays"/>
    <x v="2"/>
    <n v="24"/>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x v="1"/>
    <s v="plays"/>
    <x v="0"/>
    <n v="30"/>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x v="1"/>
    <s v="plays"/>
    <x v="0"/>
    <n v="16"/>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x v="1"/>
    <s v="plays"/>
    <x v="0"/>
    <n v="30"/>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x v="1"/>
    <s v="plays"/>
    <x v="2"/>
    <n v="30"/>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x v="1"/>
    <s v="plays"/>
    <x v="0"/>
    <n v="29"/>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x v="1"/>
    <s v="plays"/>
    <x v="0"/>
    <n v="24"/>
    <x v="4086"/>
    <d v="2015-11-21T04:00:00"/>
  </r>
  <r>
    <n v="4087"/>
    <s v="Stage Production &quot;The Nail Shop&quot;"/>
    <s v="Comedy Stage Play"/>
    <n v="9600"/>
    <n v="0"/>
    <x v="2"/>
    <s v="US"/>
    <s v="USD"/>
    <n v="1468777786"/>
    <n v="1466185786"/>
    <b v="0"/>
    <n v="0"/>
    <b v="0"/>
    <s v="theater/plays"/>
    <n v="0"/>
    <e v="#DIV/0!"/>
    <x v="1"/>
    <x v="1"/>
    <s v="plays"/>
    <x v="2"/>
    <n v="30"/>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x v="1"/>
    <s v="plays"/>
    <x v="3"/>
    <n v="30"/>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x v="1"/>
    <s v="plays"/>
    <x v="0"/>
    <n v="33"/>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x v="1"/>
    <s v="plays"/>
    <x v="0"/>
    <n v="14"/>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x v="1"/>
    <s v="plays"/>
    <x v="3"/>
    <n v="30"/>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x v="1"/>
    <s v="plays"/>
    <x v="0"/>
    <n v="60"/>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x v="1"/>
    <s v="plays"/>
    <x v="0"/>
    <n v="60"/>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x v="1"/>
    <s v="plays"/>
    <x v="3"/>
    <n v="44"/>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x v="1"/>
    <s v="plays"/>
    <x v="2"/>
    <n v="30"/>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x v="1"/>
    <s v="plays"/>
    <x v="1"/>
    <n v="44"/>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x v="1"/>
    <s v="plays"/>
    <x v="0"/>
    <n v="56"/>
    <x v="4097"/>
    <d v="2016-01-31T23:55:00"/>
  </r>
  <r>
    <n v="4098"/>
    <s v="Life is simple"/>
    <s v="Community Youth play, written by and performed by the youth about finding joy in the simple things in life"/>
    <n v="75000"/>
    <n v="0"/>
    <x v="2"/>
    <s v="US"/>
    <s v="USD"/>
    <n v="1465060797"/>
    <n v="1462468797"/>
    <b v="0"/>
    <n v="0"/>
    <b v="0"/>
    <s v="theater/plays"/>
    <n v="0"/>
    <e v="#DIV/0!"/>
    <x v="1"/>
    <x v="1"/>
    <s v="plays"/>
    <x v="2"/>
    <n v="30"/>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x v="1"/>
    <s v="plays"/>
    <x v="2"/>
    <n v="45"/>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x v="1"/>
    <s v="plays"/>
    <x v="3"/>
    <n v="10"/>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x v="1"/>
    <s v="plays"/>
    <x v="2"/>
    <n v="30"/>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x v="1"/>
    <s v="plays"/>
    <x v="2"/>
    <n v="30"/>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x v="1"/>
    <s v="plays"/>
    <x v="0"/>
    <n v="54"/>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x v="1"/>
    <s v="plays"/>
    <x v="2"/>
    <n v="30"/>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x v="1"/>
    <s v="plays"/>
    <x v="2"/>
    <n v="33"/>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x v="1"/>
    <s v="plays"/>
    <x v="0"/>
    <n v="43"/>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x v="1"/>
    <s v="plays"/>
    <x v="3"/>
    <n v="23"/>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x v="1"/>
    <s v="plays"/>
    <x v="1"/>
    <n v="30"/>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x v="1"/>
    <s v="plays"/>
    <x v="0"/>
    <n v="30"/>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x v="1"/>
    <s v="plays"/>
    <x v="2"/>
    <n v="60"/>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x v="1"/>
    <s v="plays"/>
    <x v="0"/>
    <n v="30"/>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x v="1"/>
    <s v="plays"/>
    <x v="2"/>
    <n v="27"/>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x v="1"/>
    <s v="plays"/>
    <x v="0"/>
    <n v="19"/>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BD13F6F-E6AD-E741-AA93-5014E945DADC}" name="PivotTable19" cacheId="9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S93:W104" firstHeaderRow="1" firstDataRow="2" firstDataCol="1"/>
  <pivotFields count="26">
    <pivotField showAll="0"/>
    <pivotField showAll="0"/>
    <pivotField showAll="0"/>
    <pivotField showAll="0"/>
    <pivotField showAll="0"/>
    <pivotField axis="axisCol" showAll="0">
      <items count="5">
        <item x="1"/>
        <item x="2"/>
        <item h="1" x="3"/>
        <item x="0"/>
        <item t="default"/>
      </items>
    </pivotField>
    <pivotField showAll="0"/>
    <pivotField showAll="0"/>
    <pivotField showAll="0"/>
    <pivotField showAll="0"/>
    <pivotField showAll="0"/>
    <pivotField showAll="0"/>
    <pivotField showAll="0"/>
    <pivotField showAll="0"/>
    <pivotField numFmtId="9" showAll="0"/>
    <pivotField showAll="0"/>
    <pivotField showAll="0"/>
    <pivotField showAll="0">
      <items count="10">
        <item x="0"/>
        <item x="7"/>
        <item x="6"/>
        <item x="5"/>
        <item x="4"/>
        <item x="8"/>
        <item x="3"/>
        <item x="2"/>
        <item x="1"/>
        <item t="default"/>
      </items>
    </pivotField>
    <pivotField showAll="0"/>
    <pivotField axis="axisRow" showAll="0">
      <items count="10">
        <item x="8"/>
        <item x="7"/>
        <item x="6"/>
        <item x="5"/>
        <item x="4"/>
        <item x="3"/>
        <item x="0"/>
        <item x="2"/>
        <item x="1"/>
        <item t="default"/>
      </items>
    </pivotField>
    <pivotField numFmtId="1" showAll="0"/>
    <pivotField numFmtId="14" showAll="0"/>
    <pivotField numFmtId="14" showAll="0"/>
    <pivotField showAll="0" defaultSubtotal="0"/>
    <pivotField showAll="0" defaultSubtotal="0"/>
    <pivotField dataField="1" dragToRow="0" dragToCol="0" dragToPage="0" showAll="0" defaultSubtotal="0"/>
  </pivotFields>
  <rowFields count="1">
    <field x="19"/>
  </rowFields>
  <rowItems count="10">
    <i>
      <x/>
    </i>
    <i>
      <x v="1"/>
    </i>
    <i>
      <x v="2"/>
    </i>
    <i>
      <x v="3"/>
    </i>
    <i>
      <x v="4"/>
    </i>
    <i>
      <x v="5"/>
    </i>
    <i>
      <x v="6"/>
    </i>
    <i>
      <x v="7"/>
    </i>
    <i>
      <x v="8"/>
    </i>
    <i t="grand">
      <x/>
    </i>
  </rowItems>
  <colFields count="1">
    <field x="5"/>
  </colFields>
  <colItems count="4">
    <i>
      <x/>
    </i>
    <i>
      <x v="1"/>
    </i>
    <i>
      <x v="3"/>
    </i>
    <i t="grand">
      <x/>
    </i>
  </colItems>
  <dataFields count="1">
    <dataField name="Sum of avg donation" fld="25" baseField="0" baseItem="0"/>
  </dataFields>
  <chartFormats count="3">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8DBD6E-0D59-9F4E-A617-AED91A05CE56}" name="PivotTable17" cacheId="9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
  <location ref="F68:J79" firstHeaderRow="1" firstDataRow="2" firstDataCol="1"/>
  <pivotFields count="26">
    <pivotField dataField="1" showAll="0"/>
    <pivotField showAll="0"/>
    <pivotField showAll="0"/>
    <pivotField showAll="0"/>
    <pivotField showAll="0"/>
    <pivotField axis="axisCol" showAll="0">
      <items count="5">
        <item x="1"/>
        <item x="2"/>
        <item h="1" x="3"/>
        <item x="0"/>
        <item t="default"/>
      </items>
    </pivotField>
    <pivotField showAll="0"/>
    <pivotField showAll="0"/>
    <pivotField showAll="0"/>
    <pivotField showAll="0"/>
    <pivotField showAll="0"/>
    <pivotField showAll="0"/>
    <pivotField showAll="0"/>
    <pivotField showAll="0"/>
    <pivotField numFmtId="9" showAll="0"/>
    <pivotField showAll="0"/>
    <pivotField showAll="0"/>
    <pivotField axis="axisRow" showAll="0">
      <items count="10">
        <item x="0"/>
        <item x="7"/>
        <item x="6"/>
        <item x="5"/>
        <item x="4"/>
        <item x="8"/>
        <item x="3"/>
        <item x="2"/>
        <item x="1"/>
        <item t="default"/>
      </items>
    </pivotField>
    <pivotField showAll="0"/>
    <pivotField showAll="0"/>
    <pivotField numFmtId="1" showAll="0"/>
    <pivotField numFmtId="14" showAll="0">
      <items count="15">
        <item x="0"/>
        <item x="1"/>
        <item x="2"/>
        <item x="3"/>
        <item x="4"/>
        <item x="5"/>
        <item x="6"/>
        <item x="7"/>
        <item x="8"/>
        <item x="9"/>
        <item x="10"/>
        <item x="11"/>
        <item x="12"/>
        <item x="13"/>
        <item t="default"/>
      </items>
    </pivotField>
    <pivotField numFmtId="14" showAll="0"/>
    <pivotField showAll="0" defaultSubtotal="0"/>
    <pivotField showAll="0" defaultSubtotal="0"/>
    <pivotField dragToRow="0" dragToCol="0" dragToPage="0" showAll="0" defaultSubtotal="0"/>
  </pivotFields>
  <rowFields count="1">
    <field x="17"/>
  </rowFields>
  <rowItems count="10">
    <i>
      <x/>
    </i>
    <i>
      <x v="1"/>
    </i>
    <i>
      <x v="2"/>
    </i>
    <i>
      <x v="3"/>
    </i>
    <i>
      <x v="4"/>
    </i>
    <i>
      <x v="5"/>
    </i>
    <i>
      <x v="6"/>
    </i>
    <i>
      <x v="7"/>
    </i>
    <i>
      <x v="8"/>
    </i>
    <i t="grand">
      <x/>
    </i>
  </rowItems>
  <colFields count="1">
    <field x="5"/>
  </colFields>
  <colItems count="4">
    <i>
      <x/>
    </i>
    <i>
      <x v="1"/>
    </i>
    <i>
      <x v="3"/>
    </i>
    <i t="grand">
      <x/>
    </i>
  </colItems>
  <dataFields count="1">
    <dataField name="Count of id" fld="0" subtotal="count" showDataAs="percentOfRow" baseField="0" baseItem="0" numFmtId="10"/>
  </dataFields>
  <chartFormats count="4">
    <chartFormat chart="0" format="28" series="1">
      <pivotArea type="data" outline="0" fieldPosition="0">
        <references count="2">
          <reference field="4294967294" count="1" selected="0">
            <x v="0"/>
          </reference>
          <reference field="5" count="1" selected="0">
            <x v="0"/>
          </reference>
        </references>
      </pivotArea>
    </chartFormat>
    <chartFormat chart="0" format="29" series="1">
      <pivotArea type="data" outline="0" fieldPosition="0">
        <references count="2">
          <reference field="4294967294" count="1" selected="0">
            <x v="0"/>
          </reference>
          <reference field="5" count="1" selected="0">
            <x v="1"/>
          </reference>
        </references>
      </pivotArea>
    </chartFormat>
    <chartFormat chart="0" format="30" series="1">
      <pivotArea type="data" outline="0" fieldPosition="0">
        <references count="2">
          <reference field="4294967294" count="1" selected="0">
            <x v="0"/>
          </reference>
          <reference field="5" count="1" selected="0">
            <x v="2"/>
          </reference>
        </references>
      </pivotArea>
    </chartFormat>
    <chartFormat chart="0" format="3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filters count="1">
    <filter fld="21" type="dateBetween" evalOrder="-1" id="81" name="Date created conversion">
      <autoFilter ref="A1">
        <filterColumn colId="0">
          <customFilters and="1">
            <customFilter operator="greaterThanOrEqual" val="41640"/>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B6DB9DD-C285-5440-BA96-2909FF2CC7F7}" name="PivotTable16" cacheId="9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S63:W80" firstHeaderRow="1" firstDataRow="2" firstDataCol="1"/>
  <pivotFields count="26">
    <pivotField dataField="1" showAll="0"/>
    <pivotField showAll="0"/>
    <pivotField showAll="0"/>
    <pivotField showAll="0"/>
    <pivotField showAll="0"/>
    <pivotField axis="axisCol"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showAll="0"/>
    <pivotField showAll="0"/>
    <pivotField showAll="0"/>
    <pivotField showAll="0"/>
    <pivotField numFmtId="1" showAll="0"/>
    <pivotField numFmtId="14" showAll="0">
      <items count="15">
        <item x="0"/>
        <item x="1"/>
        <item x="2"/>
        <item x="3"/>
        <item x="4"/>
        <item x="5"/>
        <item x="6"/>
        <item x="7"/>
        <item x="8"/>
        <item x="9"/>
        <item x="10"/>
        <item x="11"/>
        <item x="12"/>
        <item x="13"/>
        <item t="default"/>
      </items>
    </pivotField>
    <pivotField numFmtId="14" showAll="0"/>
    <pivotField axis="axisRow" showAll="0" defaultSubtotal="0">
      <items count="6">
        <item sd="0" x="0"/>
        <item sd="0" x="1"/>
        <item sd="0" x="2"/>
        <item sd="0" x="3"/>
        <item sd="0" x="4"/>
        <item sd="0" x="5"/>
      </items>
    </pivotField>
    <pivotField axis="axisRow" showAll="0" defaultSubtotal="0">
      <items count="11">
        <item x="0"/>
        <item x="1"/>
        <item x="2"/>
        <item x="3"/>
        <item x="4"/>
        <item x="5"/>
        <item x="6"/>
        <item x="7"/>
        <item x="8"/>
        <item x="9"/>
        <item x="10"/>
      </items>
    </pivotField>
    <pivotField dragToRow="0" dragToCol="0" dragToPage="0" showAll="0" defaultSubtotal="0"/>
  </pivotFields>
  <rowFields count="2">
    <field x="24"/>
    <field x="23"/>
  </rowFields>
  <rowItems count="16">
    <i>
      <x v="6"/>
    </i>
    <i r="1">
      <x v="1"/>
    </i>
    <i r="1">
      <x v="2"/>
    </i>
    <i r="1">
      <x v="3"/>
    </i>
    <i r="1">
      <x v="4"/>
    </i>
    <i>
      <x v="7"/>
    </i>
    <i r="1">
      <x v="1"/>
    </i>
    <i r="1">
      <x v="2"/>
    </i>
    <i r="1">
      <x v="3"/>
    </i>
    <i r="1">
      <x v="4"/>
    </i>
    <i>
      <x v="8"/>
    </i>
    <i r="1">
      <x v="1"/>
    </i>
    <i r="1">
      <x v="2"/>
    </i>
    <i r="1">
      <x v="3"/>
    </i>
    <i r="1">
      <x v="4"/>
    </i>
    <i t="grand">
      <x/>
    </i>
  </rowItems>
  <colFields count="1">
    <field x="5"/>
  </colFields>
  <colItems count="4">
    <i>
      <x/>
    </i>
    <i>
      <x v="1"/>
    </i>
    <i>
      <x v="3"/>
    </i>
    <i t="grand">
      <x/>
    </i>
  </colItems>
  <dataFields count="1">
    <dataField name="Count of id" fld="0" subtotal="count" baseField="0" baseItem="0"/>
  </dataFields>
  <pivotTableStyleInfo name="PivotStyleLight16" showRowHeaders="1" showColHeaders="1" showRowStripes="0" showColStripes="0" showLastColumn="1"/>
  <filters count="1">
    <filter fld="21" type="dateBetween" evalOrder="-1" id="32" name="Date created conversion">
      <autoFilter ref="A1">
        <filterColumn colId="0">
          <customFilters and="1">
            <customFilter operator="greaterThanOrEqual" val="41640"/>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E9C51D-F440-8347-87E8-C5E886A827B9}" name="PivotTable15" cacheId="9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F53:J64" firstHeaderRow="1" firstDataRow="2" firstDataCol="1"/>
  <pivotFields count="26">
    <pivotField dataField="1" showAll="0"/>
    <pivotField showAll="0"/>
    <pivotField showAll="0"/>
    <pivotField showAll="0"/>
    <pivotField showAll="0"/>
    <pivotField axis="axisCol" showAll="0">
      <items count="5">
        <item x="1"/>
        <item x="2"/>
        <item h="1" x="3"/>
        <item x="0"/>
        <item t="default"/>
      </items>
    </pivotField>
    <pivotField showAll="0"/>
    <pivotField showAll="0"/>
    <pivotField showAll="0"/>
    <pivotField showAll="0"/>
    <pivotField showAll="0"/>
    <pivotField showAll="0"/>
    <pivotField showAll="0"/>
    <pivotField showAll="0"/>
    <pivotField numFmtId="9" showAll="0"/>
    <pivotField showAll="0"/>
    <pivotField showAll="0"/>
    <pivotField showAll="0">
      <items count="10">
        <item x="0"/>
        <item x="7"/>
        <item x="6"/>
        <item x="5"/>
        <item x="4"/>
        <item x="8"/>
        <item x="3"/>
        <item x="2"/>
        <item x="1"/>
        <item t="default"/>
      </items>
    </pivotField>
    <pivotField showAll="0"/>
    <pivotField axis="axisRow" showAll="0">
      <items count="10">
        <item x="8"/>
        <item x="7"/>
        <item x="6"/>
        <item x="5"/>
        <item x="4"/>
        <item x="3"/>
        <item x="0"/>
        <item x="2"/>
        <item x="1"/>
        <item t="default"/>
      </items>
    </pivotField>
    <pivotField numFmtId="1" showAll="0"/>
    <pivotField numFmtId="14" showAll="0"/>
    <pivotField numFmtId="14" showAll="0"/>
    <pivotField showAll="0" defaultSubtotal="0"/>
    <pivotField showAll="0" defaultSubtotal="0"/>
    <pivotField dragToRow="0" dragToCol="0" dragToPage="0" showAll="0" defaultSubtotal="0"/>
  </pivotFields>
  <rowFields count="1">
    <field x="19"/>
  </rowFields>
  <rowItems count="10">
    <i>
      <x/>
    </i>
    <i>
      <x v="1"/>
    </i>
    <i>
      <x v="2"/>
    </i>
    <i>
      <x v="3"/>
    </i>
    <i>
      <x v="4"/>
    </i>
    <i>
      <x v="5"/>
    </i>
    <i>
      <x v="6"/>
    </i>
    <i>
      <x v="7"/>
    </i>
    <i>
      <x v="8"/>
    </i>
    <i t="grand">
      <x/>
    </i>
  </rowItems>
  <colFields count="1">
    <field x="5"/>
  </colFields>
  <colItems count="4">
    <i>
      <x/>
    </i>
    <i>
      <x v="1"/>
    </i>
    <i>
      <x v="3"/>
    </i>
    <i t="grand">
      <x/>
    </i>
  </colItems>
  <dataFields count="1">
    <dataField name="Count of id" fld="0" subtotal="count" showDataAs="percentOfRow" baseField="0" baseItem="0" numFmtId="10"/>
  </dataFields>
  <chartFormats count="32">
    <chartFormat chart="0" format="0" series="1">
      <pivotArea type="data" outline="0" fieldPosition="0">
        <references count="2">
          <reference field="4294967294" count="1" selected="0">
            <x v="0"/>
          </reference>
          <reference field="19" count="1" selected="0">
            <x v="0"/>
          </reference>
        </references>
      </pivotArea>
    </chartFormat>
    <chartFormat chart="0" format="1" series="1">
      <pivotArea type="data" outline="0" fieldPosition="0">
        <references count="2">
          <reference field="4294967294" count="1" selected="0">
            <x v="0"/>
          </reference>
          <reference field="19" count="1" selected="0">
            <x v="1"/>
          </reference>
        </references>
      </pivotArea>
    </chartFormat>
    <chartFormat chart="0" format="2" series="1">
      <pivotArea type="data" outline="0" fieldPosition="0">
        <references count="2">
          <reference field="4294967294" count="1" selected="0">
            <x v="0"/>
          </reference>
          <reference field="19" count="1" selected="0">
            <x v="2"/>
          </reference>
        </references>
      </pivotArea>
    </chartFormat>
    <chartFormat chart="0" format="3" series="1">
      <pivotArea type="data" outline="0" fieldPosition="0">
        <references count="2">
          <reference field="4294967294" count="1" selected="0">
            <x v="0"/>
          </reference>
          <reference field="19" count="1" selected="0">
            <x v="3"/>
          </reference>
        </references>
      </pivotArea>
    </chartFormat>
    <chartFormat chart="0" format="4" series="1">
      <pivotArea type="data" outline="0" fieldPosition="0">
        <references count="2">
          <reference field="4294967294" count="1" selected="0">
            <x v="0"/>
          </reference>
          <reference field="19" count="1" selected="0">
            <x v="4"/>
          </reference>
        </references>
      </pivotArea>
    </chartFormat>
    <chartFormat chart="0" format="5" series="1">
      <pivotArea type="data" outline="0" fieldPosition="0">
        <references count="2">
          <reference field="4294967294" count="1" selected="0">
            <x v="0"/>
          </reference>
          <reference field="19" count="1" selected="0">
            <x v="5"/>
          </reference>
        </references>
      </pivotArea>
    </chartFormat>
    <chartFormat chart="0" format="6" series="1">
      <pivotArea type="data" outline="0" fieldPosition="0">
        <references count="2">
          <reference field="4294967294" count="1" selected="0">
            <x v="0"/>
          </reference>
          <reference field="19" count="1" selected="0">
            <x v="6"/>
          </reference>
        </references>
      </pivotArea>
    </chartFormat>
    <chartFormat chart="0" format="7" series="1">
      <pivotArea type="data" outline="0" fieldPosition="0">
        <references count="2">
          <reference field="4294967294" count="1" selected="0">
            <x v="0"/>
          </reference>
          <reference field="19" count="1" selected="0">
            <x v="7"/>
          </reference>
        </references>
      </pivotArea>
    </chartFormat>
    <chartFormat chart="0" format="8" series="1">
      <pivotArea type="data" outline="0" fieldPosition="0">
        <references count="2">
          <reference field="4294967294" count="1" selected="0">
            <x v="0"/>
          </reference>
          <reference field="19" count="1" selected="0">
            <x v="8"/>
          </reference>
        </references>
      </pivotArea>
    </chartFormat>
    <chartFormat chart="0" format="9" series="1">
      <pivotArea type="data" outline="0" fieldPosition="0">
        <references count="3">
          <reference field="4294967294" count="1" selected="0">
            <x v="0"/>
          </reference>
          <reference field="5" count="1" selected="0">
            <x v="0"/>
          </reference>
          <reference field="19" count="1" selected="0">
            <x v="3"/>
          </reference>
        </references>
      </pivotArea>
    </chartFormat>
    <chartFormat chart="0" format="10" series="1">
      <pivotArea type="data" outline="0" fieldPosition="0">
        <references count="3">
          <reference field="4294967294" count="1" selected="0">
            <x v="0"/>
          </reference>
          <reference field="5" count="1" selected="0">
            <x v="1"/>
          </reference>
          <reference field="19" count="1" selected="0">
            <x v="3"/>
          </reference>
        </references>
      </pivotArea>
    </chartFormat>
    <chartFormat chart="0" format="11" series="1">
      <pivotArea type="data" outline="0" fieldPosition="0">
        <references count="3">
          <reference field="4294967294" count="1" selected="0">
            <x v="0"/>
          </reference>
          <reference field="5" count="1" selected="0">
            <x v="3"/>
          </reference>
          <reference field="19" count="1" selected="0">
            <x v="3"/>
          </reference>
        </references>
      </pivotArea>
    </chartFormat>
    <chartFormat chart="0" format="12" series="1">
      <pivotArea type="data" outline="0" fieldPosition="0">
        <references count="3">
          <reference field="4294967294" count="1" selected="0">
            <x v="0"/>
          </reference>
          <reference field="5" count="1" selected="0">
            <x v="0"/>
          </reference>
          <reference field="19" count="1" selected="0">
            <x v="4"/>
          </reference>
        </references>
      </pivotArea>
    </chartFormat>
    <chartFormat chart="0" format="13" series="1">
      <pivotArea type="data" outline="0" fieldPosition="0">
        <references count="3">
          <reference field="4294967294" count="1" selected="0">
            <x v="0"/>
          </reference>
          <reference field="5" count="1" selected="0">
            <x v="1"/>
          </reference>
          <reference field="19" count="1" selected="0">
            <x v="4"/>
          </reference>
        </references>
      </pivotArea>
    </chartFormat>
    <chartFormat chart="0" format="14" series="1">
      <pivotArea type="data" outline="0" fieldPosition="0">
        <references count="3">
          <reference field="4294967294" count="1" selected="0">
            <x v="0"/>
          </reference>
          <reference field="5" count="1" selected="0">
            <x v="3"/>
          </reference>
          <reference field="19" count="1" selected="0">
            <x v="4"/>
          </reference>
        </references>
      </pivotArea>
    </chartFormat>
    <chartFormat chart="0" format="15" series="1">
      <pivotArea type="data" outline="0" fieldPosition="0">
        <references count="3">
          <reference field="4294967294" count="1" selected="0">
            <x v="0"/>
          </reference>
          <reference field="5" count="1" selected="0">
            <x v="0"/>
          </reference>
          <reference field="19" count="1" selected="0">
            <x v="5"/>
          </reference>
        </references>
      </pivotArea>
    </chartFormat>
    <chartFormat chart="0" format="16" series="1">
      <pivotArea type="data" outline="0" fieldPosition="0">
        <references count="3">
          <reference field="4294967294" count="1" selected="0">
            <x v="0"/>
          </reference>
          <reference field="5" count="1" selected="0">
            <x v="1"/>
          </reference>
          <reference field="19" count="1" selected="0">
            <x v="5"/>
          </reference>
        </references>
      </pivotArea>
    </chartFormat>
    <chartFormat chart="0" format="17" series="1">
      <pivotArea type="data" outline="0" fieldPosition="0">
        <references count="3">
          <reference field="4294967294" count="1" selected="0">
            <x v="0"/>
          </reference>
          <reference field="5" count="1" selected="0">
            <x v="3"/>
          </reference>
          <reference field="19" count="1" selected="0">
            <x v="5"/>
          </reference>
        </references>
      </pivotArea>
    </chartFormat>
    <chartFormat chart="0" format="18" series="1">
      <pivotArea type="data" outline="0" fieldPosition="0">
        <references count="3">
          <reference field="4294967294" count="1" selected="0">
            <x v="0"/>
          </reference>
          <reference field="5" count="1" selected="0">
            <x v="0"/>
          </reference>
          <reference field="19" count="1" selected="0">
            <x v="6"/>
          </reference>
        </references>
      </pivotArea>
    </chartFormat>
    <chartFormat chart="0" format="19" series="1">
      <pivotArea type="data" outline="0" fieldPosition="0">
        <references count="3">
          <reference field="4294967294" count="1" selected="0">
            <x v="0"/>
          </reference>
          <reference field="5" count="1" selected="0">
            <x v="1"/>
          </reference>
          <reference field="19" count="1" selected="0">
            <x v="6"/>
          </reference>
        </references>
      </pivotArea>
    </chartFormat>
    <chartFormat chart="0" format="20" series="1">
      <pivotArea type="data" outline="0" fieldPosition="0">
        <references count="3">
          <reference field="4294967294" count="1" selected="0">
            <x v="0"/>
          </reference>
          <reference field="5" count="1" selected="0">
            <x v="3"/>
          </reference>
          <reference field="19" count="1" selected="0">
            <x v="6"/>
          </reference>
        </references>
      </pivotArea>
    </chartFormat>
    <chartFormat chart="0" format="21" series="1">
      <pivotArea type="data" outline="0" fieldPosition="0">
        <references count="3">
          <reference field="4294967294" count="1" selected="0">
            <x v="0"/>
          </reference>
          <reference field="5" count="1" selected="0">
            <x v="0"/>
          </reference>
          <reference field="19" count="1" selected="0">
            <x v="7"/>
          </reference>
        </references>
      </pivotArea>
    </chartFormat>
    <chartFormat chart="0" format="22" series="1">
      <pivotArea type="data" outline="0" fieldPosition="0">
        <references count="3">
          <reference field="4294967294" count="1" selected="0">
            <x v="0"/>
          </reference>
          <reference field="5" count="1" selected="0">
            <x v="1"/>
          </reference>
          <reference field="19" count="1" selected="0">
            <x v="7"/>
          </reference>
        </references>
      </pivotArea>
    </chartFormat>
    <chartFormat chart="0" format="23" series="1">
      <pivotArea type="data" outline="0" fieldPosition="0">
        <references count="3">
          <reference field="4294967294" count="1" selected="0">
            <x v="0"/>
          </reference>
          <reference field="5" count="1" selected="0">
            <x v="3"/>
          </reference>
          <reference field="19" count="1" selected="0">
            <x v="7"/>
          </reference>
        </references>
      </pivotArea>
    </chartFormat>
    <chartFormat chart="0" format="24" series="1">
      <pivotArea type="data" outline="0" fieldPosition="0">
        <references count="3">
          <reference field="4294967294" count="1" selected="0">
            <x v="0"/>
          </reference>
          <reference field="5" count="1" selected="0">
            <x v="0"/>
          </reference>
          <reference field="19" count="1" selected="0">
            <x v="8"/>
          </reference>
        </references>
      </pivotArea>
    </chartFormat>
    <chartFormat chart="0" format="25" series="1">
      <pivotArea type="data" outline="0" fieldPosition="0">
        <references count="3">
          <reference field="4294967294" count="1" selected="0">
            <x v="0"/>
          </reference>
          <reference field="5" count="1" selected="0">
            <x v="1"/>
          </reference>
          <reference field="19" count="1" selected="0">
            <x v="8"/>
          </reference>
        </references>
      </pivotArea>
    </chartFormat>
    <chartFormat chart="0" format="26" series="1">
      <pivotArea type="data" outline="0" fieldPosition="0">
        <references count="3">
          <reference field="4294967294" count="1" selected="0">
            <x v="0"/>
          </reference>
          <reference field="5" count="1" selected="0">
            <x v="2"/>
          </reference>
          <reference field="19" count="1" selected="0">
            <x v="8"/>
          </reference>
        </references>
      </pivotArea>
    </chartFormat>
    <chartFormat chart="0" format="27" series="1">
      <pivotArea type="data" outline="0" fieldPosition="0">
        <references count="3">
          <reference field="4294967294" count="1" selected="0">
            <x v="0"/>
          </reference>
          <reference field="5" count="1" selected="0">
            <x v="3"/>
          </reference>
          <reference field="19" count="1" selected="0">
            <x v="8"/>
          </reference>
        </references>
      </pivotArea>
    </chartFormat>
    <chartFormat chart="0" format="28" series="1">
      <pivotArea type="data" outline="0" fieldPosition="0">
        <references count="2">
          <reference field="4294967294" count="1" selected="0">
            <x v="0"/>
          </reference>
          <reference field="5" count="1" selected="0">
            <x v="0"/>
          </reference>
        </references>
      </pivotArea>
    </chartFormat>
    <chartFormat chart="0" format="29" series="1">
      <pivotArea type="data" outline="0" fieldPosition="0">
        <references count="2">
          <reference field="4294967294" count="1" selected="0">
            <x v="0"/>
          </reference>
          <reference field="5" count="1" selected="0">
            <x v="1"/>
          </reference>
        </references>
      </pivotArea>
    </chartFormat>
    <chartFormat chart="0" format="30" series="1">
      <pivotArea type="data" outline="0" fieldPosition="0">
        <references count="2">
          <reference field="4294967294" count="1" selected="0">
            <x v="0"/>
          </reference>
          <reference field="5" count="1" selected="0">
            <x v="2"/>
          </reference>
        </references>
      </pivotArea>
    </chartFormat>
    <chartFormat chart="0" format="3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3BDC8C0-E789-D64C-8BE0-7FD54CF85D7F}" name="PivotTable14" cacheId="9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F95:I100" firstHeaderRow="0" firstDataRow="1" firstDataCol="1"/>
  <pivotFields count="26">
    <pivotField showAll="0"/>
    <pivotField showAll="0"/>
    <pivotField showAll="0"/>
    <pivotField showAll="0"/>
    <pivotField showAll="0"/>
    <pivotField axis="axisRow"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showAll="0"/>
    <pivotField showAll="0"/>
    <pivotField showAll="0"/>
    <pivotField showAll="0"/>
    <pivotField dataField="1" numFmtId="1" showAll="0"/>
    <pivotField numFmtId="14" showAll="0"/>
    <pivotField numFmtId="14" showAll="0"/>
    <pivotField showAll="0" defaultSubtotal="0"/>
    <pivotField showAll="0" defaultSubtotal="0"/>
    <pivotField dragToRow="0" dragToCol="0" dragToPage="0" showAll="0" defaultSubtotal="0"/>
  </pivotFields>
  <rowFields count="1">
    <field x="5"/>
  </rowFields>
  <rowItems count="5">
    <i>
      <x/>
    </i>
    <i>
      <x v="1"/>
    </i>
    <i>
      <x v="2"/>
    </i>
    <i>
      <x v="3"/>
    </i>
    <i t="grand">
      <x/>
    </i>
  </rowItems>
  <colFields count="1">
    <field x="-2"/>
  </colFields>
  <colItems count="3">
    <i>
      <x/>
    </i>
    <i i="1">
      <x v="1"/>
    </i>
    <i i="2">
      <x v="2"/>
    </i>
  </colItems>
  <dataFields count="3">
    <dataField name="Average of projectLength" fld="20" subtotal="average" baseField="0" baseItem="0" numFmtId="1"/>
    <dataField name="Max of projectLength" fld="20" subtotal="max" baseField="0" baseItem="0"/>
    <dataField name="Min of projectLength" fld="20" subtotal="min" baseField="0" baseItem="0"/>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078B237-D476-774E-B698-33BB47C71A46}" name="PivotTable12" cacheId="9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
  <location ref="F39:J44" firstHeaderRow="1" firstDataRow="2" firstDataCol="1"/>
  <pivotFields count="26">
    <pivotField dataField="1" showAll="0"/>
    <pivotField showAll="0"/>
    <pivotField showAll="0"/>
    <pivotField showAll="0"/>
    <pivotField showAll="0"/>
    <pivotField axis="axisCol"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showAll="0"/>
    <pivotField showAll="0">
      <items count="10">
        <item x="0"/>
        <item x="7"/>
        <item x="6"/>
        <item x="5"/>
        <item x="4"/>
        <item x="8"/>
        <item x="3"/>
        <item x="2"/>
        <item x="1"/>
        <item t="default"/>
      </items>
    </pivotField>
    <pivotField showAll="0"/>
    <pivotField axis="axisRow" showAll="0">
      <items count="10">
        <item x="8"/>
        <item x="7"/>
        <item x="6"/>
        <item x="5"/>
        <item x="4"/>
        <item x="3"/>
        <item x="0"/>
        <item x="2"/>
        <item x="1"/>
        <item t="default"/>
      </items>
    </pivotField>
    <pivotField numFmtId="1" showAll="0"/>
    <pivotField numFmtId="14" showAll="0">
      <items count="15">
        <item x="0"/>
        <item x="1"/>
        <item x="2"/>
        <item x="3"/>
        <item x="4"/>
        <item x="5"/>
        <item x="6"/>
        <item x="7"/>
        <item x="8"/>
        <item x="9"/>
        <item x="10"/>
        <item x="11"/>
        <item x="12"/>
        <item x="13"/>
        <item t="default"/>
      </items>
    </pivotField>
    <pivotField numFmtId="14" showAll="0"/>
    <pivotField showAll="0" defaultSubtotal="0"/>
    <pivotField showAll="0" defaultSubtotal="0"/>
    <pivotField dragToRow="0" dragToCol="0" dragToPage="0" showAll="0" defaultSubtotal="0"/>
  </pivotFields>
  <rowFields count="1">
    <field x="19"/>
  </rowFields>
  <rowItems count="4">
    <i>
      <x v="5"/>
    </i>
    <i>
      <x v="6"/>
    </i>
    <i>
      <x v="7"/>
    </i>
    <i t="grand">
      <x/>
    </i>
  </rowItems>
  <colFields count="1">
    <field x="5"/>
  </colFields>
  <colItems count="4">
    <i>
      <x/>
    </i>
    <i>
      <x v="1"/>
    </i>
    <i>
      <x v="3"/>
    </i>
    <i t="grand">
      <x/>
    </i>
  </colItems>
  <dataFields count="1">
    <dataField name="Count of id" fld="0" subtotal="count" baseField="0" baseItem="0"/>
  </dataFields>
  <chartFormats count="33">
    <chartFormat chart="0" format="0" series="1">
      <pivotArea type="data" outline="0" fieldPosition="0">
        <references count="2">
          <reference field="4294967294" count="1" selected="0">
            <x v="0"/>
          </reference>
          <reference field="19" count="1" selected="0">
            <x v="0"/>
          </reference>
        </references>
      </pivotArea>
    </chartFormat>
    <chartFormat chart="0" format="1" series="1">
      <pivotArea type="data" outline="0" fieldPosition="0">
        <references count="2">
          <reference field="4294967294" count="1" selected="0">
            <x v="0"/>
          </reference>
          <reference field="19" count="1" selected="0">
            <x v="1"/>
          </reference>
        </references>
      </pivotArea>
    </chartFormat>
    <chartFormat chart="0" format="2" series="1">
      <pivotArea type="data" outline="0" fieldPosition="0">
        <references count="2">
          <reference field="4294967294" count="1" selected="0">
            <x v="0"/>
          </reference>
          <reference field="19" count="1" selected="0">
            <x v="2"/>
          </reference>
        </references>
      </pivotArea>
    </chartFormat>
    <chartFormat chart="0" format="3" series="1">
      <pivotArea type="data" outline="0" fieldPosition="0">
        <references count="2">
          <reference field="4294967294" count="1" selected="0">
            <x v="0"/>
          </reference>
          <reference field="19" count="1" selected="0">
            <x v="3"/>
          </reference>
        </references>
      </pivotArea>
    </chartFormat>
    <chartFormat chart="0" format="4" series="1">
      <pivotArea type="data" outline="0" fieldPosition="0">
        <references count="2">
          <reference field="4294967294" count="1" selected="0">
            <x v="0"/>
          </reference>
          <reference field="19" count="1" selected="0">
            <x v="4"/>
          </reference>
        </references>
      </pivotArea>
    </chartFormat>
    <chartFormat chart="0" format="5" series="1">
      <pivotArea type="data" outline="0" fieldPosition="0">
        <references count="2">
          <reference field="4294967294" count="1" selected="0">
            <x v="0"/>
          </reference>
          <reference field="19" count="1" selected="0">
            <x v="5"/>
          </reference>
        </references>
      </pivotArea>
    </chartFormat>
    <chartFormat chart="0" format="6" series="1">
      <pivotArea type="data" outline="0" fieldPosition="0">
        <references count="2">
          <reference field="4294967294" count="1" selected="0">
            <x v="0"/>
          </reference>
          <reference field="19" count="1" selected="0">
            <x v="6"/>
          </reference>
        </references>
      </pivotArea>
    </chartFormat>
    <chartFormat chart="0" format="7" series="1">
      <pivotArea type="data" outline="0" fieldPosition="0">
        <references count="2">
          <reference field="4294967294" count="1" selected="0">
            <x v="0"/>
          </reference>
          <reference field="19" count="1" selected="0">
            <x v="7"/>
          </reference>
        </references>
      </pivotArea>
    </chartFormat>
    <chartFormat chart="0" format="8" series="1">
      <pivotArea type="data" outline="0" fieldPosition="0">
        <references count="2">
          <reference field="4294967294" count="1" selected="0">
            <x v="0"/>
          </reference>
          <reference field="19" count="1" selected="0">
            <x v="8"/>
          </reference>
        </references>
      </pivotArea>
    </chartFormat>
    <chartFormat chart="0" format="9" series="1">
      <pivotArea type="data" outline="0" fieldPosition="0">
        <references count="3">
          <reference field="4294967294" count="1" selected="0">
            <x v="0"/>
          </reference>
          <reference field="5" count="1" selected="0">
            <x v="0"/>
          </reference>
          <reference field="19" count="1" selected="0">
            <x v="3"/>
          </reference>
        </references>
      </pivotArea>
    </chartFormat>
    <chartFormat chart="0" format="10" series="1">
      <pivotArea type="data" outline="0" fieldPosition="0">
        <references count="3">
          <reference field="4294967294" count="1" selected="0">
            <x v="0"/>
          </reference>
          <reference field="5" count="1" selected="0">
            <x v="1"/>
          </reference>
          <reference field="19" count="1" selected="0">
            <x v="3"/>
          </reference>
        </references>
      </pivotArea>
    </chartFormat>
    <chartFormat chart="0" format="11" series="1">
      <pivotArea type="data" outline="0" fieldPosition="0">
        <references count="3">
          <reference field="4294967294" count="1" selected="0">
            <x v="0"/>
          </reference>
          <reference field="5" count="1" selected="0">
            <x v="3"/>
          </reference>
          <reference field="19" count="1" selected="0">
            <x v="3"/>
          </reference>
        </references>
      </pivotArea>
    </chartFormat>
    <chartFormat chart="0" format="12" series="1">
      <pivotArea type="data" outline="0" fieldPosition="0">
        <references count="3">
          <reference field="4294967294" count="1" selected="0">
            <x v="0"/>
          </reference>
          <reference field="5" count="1" selected="0">
            <x v="0"/>
          </reference>
          <reference field="19" count="1" selected="0">
            <x v="4"/>
          </reference>
        </references>
      </pivotArea>
    </chartFormat>
    <chartFormat chart="0" format="13" series="1">
      <pivotArea type="data" outline="0" fieldPosition="0">
        <references count="3">
          <reference field="4294967294" count="1" selected="0">
            <x v="0"/>
          </reference>
          <reference field="5" count="1" selected="0">
            <x v="1"/>
          </reference>
          <reference field="19" count="1" selected="0">
            <x v="4"/>
          </reference>
        </references>
      </pivotArea>
    </chartFormat>
    <chartFormat chart="0" format="14" series="1">
      <pivotArea type="data" outline="0" fieldPosition="0">
        <references count="3">
          <reference field="4294967294" count="1" selected="0">
            <x v="0"/>
          </reference>
          <reference field="5" count="1" selected="0">
            <x v="3"/>
          </reference>
          <reference field="19" count="1" selected="0">
            <x v="4"/>
          </reference>
        </references>
      </pivotArea>
    </chartFormat>
    <chartFormat chart="0" format="15" series="1">
      <pivotArea type="data" outline="0" fieldPosition="0">
        <references count="3">
          <reference field="4294967294" count="1" selected="0">
            <x v="0"/>
          </reference>
          <reference field="5" count="1" selected="0">
            <x v="0"/>
          </reference>
          <reference field="19" count="1" selected="0">
            <x v="5"/>
          </reference>
        </references>
      </pivotArea>
    </chartFormat>
    <chartFormat chart="0" format="16" series="1">
      <pivotArea type="data" outline="0" fieldPosition="0">
        <references count="3">
          <reference field="4294967294" count="1" selected="0">
            <x v="0"/>
          </reference>
          <reference field="5" count="1" selected="0">
            <x v="1"/>
          </reference>
          <reference field="19" count="1" selected="0">
            <x v="5"/>
          </reference>
        </references>
      </pivotArea>
    </chartFormat>
    <chartFormat chart="0" format="17" series="1">
      <pivotArea type="data" outline="0" fieldPosition="0">
        <references count="3">
          <reference field="4294967294" count="1" selected="0">
            <x v="0"/>
          </reference>
          <reference field="5" count="1" selected="0">
            <x v="3"/>
          </reference>
          <reference field="19" count="1" selected="0">
            <x v="5"/>
          </reference>
        </references>
      </pivotArea>
    </chartFormat>
    <chartFormat chart="0" format="18" series="1">
      <pivotArea type="data" outline="0" fieldPosition="0">
        <references count="3">
          <reference field="4294967294" count="1" selected="0">
            <x v="0"/>
          </reference>
          <reference field="5" count="1" selected="0">
            <x v="0"/>
          </reference>
          <reference field="19" count="1" selected="0">
            <x v="6"/>
          </reference>
        </references>
      </pivotArea>
    </chartFormat>
    <chartFormat chart="0" format="19" series="1">
      <pivotArea type="data" outline="0" fieldPosition="0">
        <references count="3">
          <reference field="4294967294" count="1" selected="0">
            <x v="0"/>
          </reference>
          <reference field="5" count="1" selected="0">
            <x v="1"/>
          </reference>
          <reference field="19" count="1" selected="0">
            <x v="6"/>
          </reference>
        </references>
      </pivotArea>
    </chartFormat>
    <chartFormat chart="0" format="20" series="1">
      <pivotArea type="data" outline="0" fieldPosition="0">
        <references count="3">
          <reference field="4294967294" count="1" selected="0">
            <x v="0"/>
          </reference>
          <reference field="5" count="1" selected="0">
            <x v="3"/>
          </reference>
          <reference field="19" count="1" selected="0">
            <x v="6"/>
          </reference>
        </references>
      </pivotArea>
    </chartFormat>
    <chartFormat chart="0" format="21" series="1">
      <pivotArea type="data" outline="0" fieldPosition="0">
        <references count="3">
          <reference field="4294967294" count="1" selected="0">
            <x v="0"/>
          </reference>
          <reference field="5" count="1" selected="0">
            <x v="0"/>
          </reference>
          <reference field="19" count="1" selected="0">
            <x v="7"/>
          </reference>
        </references>
      </pivotArea>
    </chartFormat>
    <chartFormat chart="0" format="22" series="1">
      <pivotArea type="data" outline="0" fieldPosition="0">
        <references count="3">
          <reference field="4294967294" count="1" selected="0">
            <x v="0"/>
          </reference>
          <reference field="5" count="1" selected="0">
            <x v="1"/>
          </reference>
          <reference field="19" count="1" selected="0">
            <x v="7"/>
          </reference>
        </references>
      </pivotArea>
    </chartFormat>
    <chartFormat chart="0" format="23" series="1">
      <pivotArea type="data" outline="0" fieldPosition="0">
        <references count="3">
          <reference field="4294967294" count="1" selected="0">
            <x v="0"/>
          </reference>
          <reference field="5" count="1" selected="0">
            <x v="3"/>
          </reference>
          <reference field="19" count="1" selected="0">
            <x v="7"/>
          </reference>
        </references>
      </pivotArea>
    </chartFormat>
    <chartFormat chart="0" format="24" series="1">
      <pivotArea type="data" outline="0" fieldPosition="0">
        <references count="3">
          <reference field="4294967294" count="1" selected="0">
            <x v="0"/>
          </reference>
          <reference field="5" count="1" selected="0">
            <x v="0"/>
          </reference>
          <reference field="19" count="1" selected="0">
            <x v="8"/>
          </reference>
        </references>
      </pivotArea>
    </chartFormat>
    <chartFormat chart="0" format="25" series="1">
      <pivotArea type="data" outline="0" fieldPosition="0">
        <references count="3">
          <reference field="4294967294" count="1" selected="0">
            <x v="0"/>
          </reference>
          <reference field="5" count="1" selected="0">
            <x v="1"/>
          </reference>
          <reference field="19" count="1" selected="0">
            <x v="8"/>
          </reference>
        </references>
      </pivotArea>
    </chartFormat>
    <chartFormat chart="0" format="26" series="1">
      <pivotArea type="data" outline="0" fieldPosition="0">
        <references count="3">
          <reference field="4294967294" count="1" selected="0">
            <x v="0"/>
          </reference>
          <reference field="5" count="1" selected="0">
            <x v="2"/>
          </reference>
          <reference field="19" count="1" selected="0">
            <x v="8"/>
          </reference>
        </references>
      </pivotArea>
    </chartFormat>
    <chartFormat chart="0" format="27" series="1">
      <pivotArea type="data" outline="0" fieldPosition="0">
        <references count="3">
          <reference field="4294967294" count="1" selected="0">
            <x v="0"/>
          </reference>
          <reference field="5" count="1" selected="0">
            <x v="3"/>
          </reference>
          <reference field="19" count="1" selected="0">
            <x v="8"/>
          </reference>
        </references>
      </pivotArea>
    </chartFormat>
    <chartFormat chart="0" format="28" series="1">
      <pivotArea type="data" outline="0" fieldPosition="0">
        <references count="2">
          <reference field="4294967294" count="1" selected="0">
            <x v="0"/>
          </reference>
          <reference field="5" count="1" selected="0">
            <x v="0"/>
          </reference>
        </references>
      </pivotArea>
    </chartFormat>
    <chartFormat chart="0" format="29" series="1">
      <pivotArea type="data" outline="0" fieldPosition="0">
        <references count="2">
          <reference field="4294967294" count="1" selected="0">
            <x v="0"/>
          </reference>
          <reference field="5" count="1" selected="0">
            <x v="1"/>
          </reference>
        </references>
      </pivotArea>
    </chartFormat>
    <chartFormat chart="0" format="30" series="1">
      <pivotArea type="data" outline="0" fieldPosition="0">
        <references count="2">
          <reference field="4294967294" count="1" selected="0">
            <x v="0"/>
          </reference>
          <reference field="5" count="1" selected="0">
            <x v="2"/>
          </reference>
        </references>
      </pivotArea>
    </chartFormat>
    <chartFormat chart="0" format="31" series="1">
      <pivotArea type="data" outline="0" fieldPosition="0">
        <references count="2">
          <reference field="4294967294" count="1" selected="0">
            <x v="0"/>
          </reference>
          <reference field="5" count="1" selected="0">
            <x v="3"/>
          </reference>
        </references>
      </pivotArea>
    </chartFormat>
    <chartFormat chart="0" format="3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1" type="dateBetween" evalOrder="-1" id="33" name="Date created conversion">
      <autoFilter ref="A1">
        <filterColumn colId="0">
          <customFilters and="1">
            <customFilter operator="greaterThanOrEqual" val="41640"/>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C2DEB8F-4099-9544-B38B-67B55C3FBF61}" name="PivotTable5" cacheId="6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K106:N116" firstHeaderRow="0" firstDataRow="1" firstDataCol="1" rowPageCount="1" colPageCount="1"/>
  <pivotFields count="21">
    <pivotField showAll="0"/>
    <pivotField showAll="0"/>
    <pivotField showAll="0"/>
    <pivotField showAll="0"/>
    <pivotField showAll="0"/>
    <pivotField axis="axisRow" showAll="0">
      <items count="5">
        <item sd="0" x="0"/>
        <item sd="0" x="3"/>
        <item sd="0" x="2"/>
        <item sd="0" x="1"/>
        <item t="default" sd="0"/>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dataField="1" showAll="0"/>
    <pivotField showAll="0"/>
    <pivotField showAll="0"/>
    <pivotField numFmtId="9" showAll="0"/>
    <pivotField showAll="0"/>
    <pivotField axis="axisRow" showAll="0" sortType="descending">
      <items count="10">
        <item sd="0" x="0"/>
        <item sd="0" x="7"/>
        <item sd="0" x="6"/>
        <item sd="0" x="5"/>
        <item sd="0" x="4"/>
        <item sd="0" x="8"/>
        <item sd="0" x="3"/>
        <item sd="0" x="2"/>
        <item sd="0" x="1"/>
        <item t="default" sd="0"/>
      </items>
      <autoSortScope>
        <pivotArea dataOnly="0" outline="0" fieldPosition="0">
          <references count="1">
            <reference field="4294967294" count="1" selected="0">
              <x v="2"/>
            </reference>
          </references>
        </pivotArea>
      </autoSortScope>
    </pivotField>
    <pivotField showAll="0" sortType="descending"/>
    <pivotField showAll="0"/>
    <pivotField dragToRow="0" dragToCol="0" dragToPage="0" showAll="0" defaultSubtotal="0"/>
    <pivotField dataField="1" dragToRow="0" dragToCol="0" dragToPage="0" showAll="0" defaultSubtotal="0"/>
  </pivotFields>
  <rowFields count="2">
    <field x="16"/>
    <field x="5"/>
  </rowFields>
  <rowItems count="10">
    <i>
      <x v="7"/>
    </i>
    <i>
      <x v="5"/>
    </i>
    <i>
      <x/>
    </i>
    <i>
      <x v="8"/>
    </i>
    <i>
      <x v="1"/>
    </i>
    <i>
      <x v="4"/>
    </i>
    <i>
      <x v="2"/>
    </i>
    <i>
      <x v="6"/>
    </i>
    <i>
      <x v="3"/>
    </i>
    <i t="grand">
      <x/>
    </i>
  </rowItems>
  <colFields count="1">
    <field x="-2"/>
  </colFields>
  <colItems count="3">
    <i>
      <x/>
    </i>
    <i i="1">
      <x v="1"/>
    </i>
    <i i="2">
      <x v="2"/>
    </i>
  </colItems>
  <pageFields count="1">
    <pageField fld="6" hier="-1"/>
  </pageFields>
  <dataFields count="3">
    <dataField name="Sum of backers_count" fld="11" baseField="0" baseItem="0"/>
    <dataField name="Sum of backers_count2" fld="11" showDataAs="percentOfTotal" baseField="0" baseItem="0" numFmtId="10"/>
    <dataField name="Sum of avg donationnn" fld="20"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C266DA7-38F6-E64A-AE9D-EC9BA949ECDF}" name="PivotTable4" cacheId="6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F106:I111" firstHeaderRow="0" firstDataRow="1" firstDataCol="1" rowPageCount="2" colPageCount="1"/>
  <pivotFields count="21">
    <pivotField showAll="0"/>
    <pivotField showAll="0"/>
    <pivotField showAll="0"/>
    <pivotField showAll="0"/>
    <pivotField showAll="0"/>
    <pivotField axis="axisRow" showAll="0">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dataField="1" showAll="0"/>
    <pivotField showAll="0"/>
    <pivotField showAll="0"/>
    <pivotField numFmtId="9" showAll="0"/>
    <pivotField showAll="0"/>
    <pivotField axis="axisPage" showAll="0">
      <items count="10">
        <item x="0"/>
        <item x="7"/>
        <item x="6"/>
        <item x="5"/>
        <item x="4"/>
        <item x="8"/>
        <item x="3"/>
        <item x="2"/>
        <item x="1"/>
        <item t="default"/>
      </items>
    </pivotField>
    <pivotField showAll="0" sortType="descending"/>
    <pivotField showAll="0"/>
    <pivotField dragToRow="0" dragToCol="0" dragToPage="0" showAll="0" defaultSubtotal="0"/>
    <pivotField dataField="1" dragToRow="0" dragToCol="0" dragToPage="0" showAll="0" defaultSubtotal="0"/>
  </pivotFields>
  <rowFields count="1">
    <field x="5"/>
  </rowFields>
  <rowItems count="5">
    <i>
      <x/>
    </i>
    <i>
      <x v="1"/>
    </i>
    <i>
      <x v="2"/>
    </i>
    <i>
      <x v="3"/>
    </i>
    <i t="grand">
      <x/>
    </i>
  </rowItems>
  <colFields count="1">
    <field x="-2"/>
  </colFields>
  <colItems count="3">
    <i>
      <x/>
    </i>
    <i i="1">
      <x v="1"/>
    </i>
    <i i="2">
      <x v="2"/>
    </i>
  </colItems>
  <pageFields count="2">
    <pageField fld="6" hier="-1"/>
    <pageField fld="16" hier="-1"/>
  </pageFields>
  <dataFields count="3">
    <dataField name="Sum of backers_count" fld="11" baseField="0" baseItem="0"/>
    <dataField name="Sum of backers_count2" fld="11" showDataAs="percentOfTotal" baseField="0" baseItem="0" numFmtId="10"/>
    <dataField name="Sum of avg donationnn"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DDBFAA1-383F-2542-B2DF-37DBB615DE76}" name="PivotTable3" cacheId="6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61:C108" firstHeaderRow="0" firstDataRow="1" firstDataCol="1" rowPageCount="2" colPageCount="1"/>
  <pivotFields count="21">
    <pivotField dataField="1" showAll="0"/>
    <pivotField showAll="0"/>
    <pivotField showAll="0"/>
    <pivotField showAll="0"/>
    <pivotField showAll="0"/>
    <pivotField axis="axisPage" multipleItemSelectionAllowed="1" showAll="0">
      <items count="5">
        <item x="0"/>
        <item x="3"/>
        <item x="2"/>
        <item x="1"/>
        <item t="default"/>
      </items>
    </pivotField>
    <pivotField axis="axisRow" showAll="0" sortType="descending">
      <items count="22">
        <item sd="0" x="0"/>
        <item sd="0" x="20"/>
        <item sd="0" x="11"/>
        <item sd="0" x="4"/>
        <item sd="0" x="10"/>
        <item sd="0" x="9"/>
        <item sd="0" x="14"/>
        <item sd="0" x="19"/>
        <item sd="0" x="13"/>
        <item sd="0" x="17"/>
        <item sd="0" x="7"/>
        <item x="1"/>
        <item sd="0" x="6"/>
        <item sd="0" x="3"/>
        <item sd="0" x="8"/>
        <item x="12"/>
        <item sd="0" x="16"/>
        <item x="5"/>
        <item sd="0" x="18"/>
        <item sd="0" x="2"/>
        <item sd="0" x="15"/>
        <item t="default" sd="0"/>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10">
        <item x="1"/>
        <item x="2"/>
        <item x="3"/>
        <item x="8"/>
        <item x="4"/>
        <item x="5"/>
        <item x="6"/>
        <item x="7"/>
        <item x="0"/>
        <item t="default"/>
      </items>
    </pivotField>
    <pivotField showAll="0"/>
    <pivotField dragToRow="0" dragToCol="0" dragToPage="0" showAll="0" defaultSubtotal="0"/>
    <pivotField dragToRow="0" dragToCol="0" dragToPage="0" showAll="0" defaultSubtotal="0"/>
  </pivotFields>
  <rowFields count="2">
    <field x="6"/>
    <field x="17"/>
  </rowFields>
  <rowItems count="47">
    <i>
      <x/>
    </i>
    <i>
      <x v="11"/>
    </i>
    <i r="1">
      <x/>
    </i>
    <i r="1">
      <x v="1"/>
    </i>
    <i r="1">
      <x v="2"/>
    </i>
    <i r="1">
      <x v="3"/>
    </i>
    <i r="1">
      <x v="4"/>
    </i>
    <i r="1">
      <x v="6"/>
    </i>
    <i r="1">
      <x v="7"/>
    </i>
    <i r="1">
      <x v="8"/>
    </i>
    <i>
      <x v="17"/>
    </i>
    <i r="1">
      <x/>
    </i>
    <i r="1">
      <x v="1"/>
    </i>
    <i r="1">
      <x v="2"/>
    </i>
    <i r="1">
      <x v="3"/>
    </i>
    <i r="1">
      <x v="4"/>
    </i>
    <i r="1">
      <x v="6"/>
    </i>
    <i r="1">
      <x v="7"/>
    </i>
    <i r="1">
      <x v="8"/>
    </i>
    <i>
      <x v="19"/>
    </i>
    <i>
      <x v="15"/>
    </i>
    <i r="1">
      <x/>
    </i>
    <i r="1">
      <x v="1"/>
    </i>
    <i r="1">
      <x v="2"/>
    </i>
    <i r="1">
      <x v="3"/>
    </i>
    <i r="1">
      <x v="4"/>
    </i>
    <i r="1">
      <x v="5"/>
    </i>
    <i r="1">
      <x v="6"/>
    </i>
    <i r="1">
      <x v="7"/>
    </i>
    <i r="1">
      <x v="8"/>
    </i>
    <i>
      <x v="8"/>
    </i>
    <i>
      <x v="12"/>
    </i>
    <i>
      <x v="5"/>
    </i>
    <i>
      <x v="13"/>
    </i>
    <i>
      <x v="2"/>
    </i>
    <i>
      <x v="9"/>
    </i>
    <i>
      <x v="14"/>
    </i>
    <i>
      <x v="6"/>
    </i>
    <i>
      <x v="3"/>
    </i>
    <i>
      <x v="4"/>
    </i>
    <i>
      <x v="16"/>
    </i>
    <i>
      <x v="20"/>
    </i>
    <i>
      <x v="10"/>
    </i>
    <i>
      <x v="18"/>
    </i>
    <i>
      <x v="7"/>
    </i>
    <i>
      <x v="1"/>
    </i>
    <i t="grand">
      <x/>
    </i>
  </rowItems>
  <colFields count="1">
    <field x="-2"/>
  </colFields>
  <colItems count="2">
    <i>
      <x/>
    </i>
    <i i="1">
      <x v="1"/>
    </i>
  </colItems>
  <pageFields count="2">
    <pageField fld="16" hier="-1"/>
    <pageField fld="5" hier="-1"/>
  </pageFields>
  <dataFields count="2">
    <dataField name="Count of id" fld="0" subtotal="count" baseField="0" baseItem="0"/>
    <dataField name="Count of id2" fld="0"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152A02E-FEC0-E74C-9669-7CA1E759C115}" name="PivotTable2" cacheId="6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4:C54" firstHeaderRow="0" firstDataRow="1" firstDataCol="1" rowPageCount="3" colPageCount="1"/>
  <pivotFields count="21">
    <pivotField showAll="0"/>
    <pivotField showAll="0"/>
    <pivotField showAll="0"/>
    <pivotField dataField="1" showAll="0"/>
    <pivotField showAll="0"/>
    <pivotField axis="axisPage" multipleItemSelectionAllowed="1" showAll="0">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sortType="descending">
      <items count="10">
        <item x="1"/>
        <item x="2"/>
        <item x="3"/>
        <item x="8"/>
        <item x="4"/>
        <item x="5"/>
        <item x="6"/>
        <item x="7"/>
        <item x="0"/>
        <item t="default"/>
      </items>
      <autoSortScope>
        <pivotArea dataOnly="0" outline="0" fieldPosition="0">
          <references count="1">
            <reference field="4294967294" count="1" selected="0">
              <x v="0"/>
            </reference>
          </references>
        </pivotArea>
      </autoSortScope>
    </pivotField>
    <pivotField showAll="0"/>
    <pivotField dataField="1" dragToRow="0" dragToCol="0" dragToPage="0" showAll="0" defaultSubtotal="0"/>
    <pivotField dragToRow="0" dragToCol="0" dragToPage="0" showAll="0" defaultSubtotal="0"/>
  </pivotFields>
  <rowFields count="1">
    <field x="17"/>
  </rowFields>
  <rowItems count="10">
    <i>
      <x v="8"/>
    </i>
    <i>
      <x v="2"/>
    </i>
    <i>
      <x v="1"/>
    </i>
    <i>
      <x/>
    </i>
    <i>
      <x v="6"/>
    </i>
    <i>
      <x v="7"/>
    </i>
    <i>
      <x v="3"/>
    </i>
    <i>
      <x v="5"/>
    </i>
    <i>
      <x v="4"/>
    </i>
    <i t="grand">
      <x/>
    </i>
  </rowItems>
  <colFields count="1">
    <field x="-2"/>
  </colFields>
  <colItems count="2">
    <i>
      <x/>
    </i>
    <i i="1">
      <x v="1"/>
    </i>
  </colItems>
  <pageFields count="3">
    <pageField fld="6" hier="-1"/>
    <pageField fld="16" hier="-1"/>
    <pageField fld="5" hier="-1"/>
  </pageFields>
  <dataFields count="2">
    <dataField name="Average of goal" fld="3" subtotal="average" baseField="0" baseItem="0" numFmtId="165"/>
    <dataField name="Avarage Donation" fld="19" baseField="0" baseItem="0" numFmtId="165"/>
  </dataFields>
  <chartFormats count="2">
    <chartFormat chart="4"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631302A-BA60-994F-9E86-19A19127AE30}" name="PivotTable1" cacheId="6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23:C33" firstHeaderRow="0" firstDataRow="1" firstDataCol="1" rowPageCount="3" colPageCount="1"/>
  <pivotFields count="21">
    <pivotField showAll="0"/>
    <pivotField showAll="0"/>
    <pivotField showAll="0"/>
    <pivotField showAll="0"/>
    <pivotField showAll="0"/>
    <pivotField axis="axisPage" dataField="1" multipleItemSelectionAllowe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sortType="descending">
      <items count="10">
        <item x="1"/>
        <item x="2"/>
        <item x="3"/>
        <item x="8"/>
        <item x="4"/>
        <item x="5"/>
        <item x="6"/>
        <item x="7"/>
        <item x="0"/>
        <item t="default"/>
      </items>
    </pivotField>
    <pivotField showAll="0"/>
    <pivotField dragToRow="0" dragToCol="0" dragToPage="0" showAll="0" defaultSubtotal="0"/>
    <pivotField dragToRow="0" dragToCol="0" dragToPage="0" showAll="0" defaultSubtotal="0"/>
  </pivotFields>
  <rowFields count="1">
    <field x="17"/>
  </rowFields>
  <rowItems count="10">
    <i>
      <x/>
    </i>
    <i>
      <x v="1"/>
    </i>
    <i>
      <x v="2"/>
    </i>
    <i>
      <x v="3"/>
    </i>
    <i>
      <x v="4"/>
    </i>
    <i>
      <x v="5"/>
    </i>
    <i>
      <x v="6"/>
    </i>
    <i>
      <x v="7"/>
    </i>
    <i>
      <x v="8"/>
    </i>
    <i t="grand">
      <x/>
    </i>
  </rowItems>
  <colFields count="1">
    <field x="-2"/>
  </colFields>
  <colItems count="2">
    <i>
      <x/>
    </i>
    <i i="1">
      <x v="1"/>
    </i>
  </colItems>
  <pageFields count="3">
    <pageField fld="6" hier="-1"/>
    <pageField fld="16" hier="-1"/>
    <pageField fld="5" hier="-1"/>
  </pageFields>
  <dataFields count="2">
    <dataField name="Qty of project " fld="5" subtotal="count" baseField="0" baseItem="0"/>
    <dataField name="Qty of project (%)" fld="5" subtotal="count" showDataAs="percentOfTotal" baseField="0" baseItem="0" numFmtId="10"/>
  </dataFields>
  <chartFormats count="6">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2BC0079-D51C-EA42-B96C-78FF36E0F2DD}" name="PivotTable6" cacheId="9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8" firstHeaderRow="0" firstDataRow="1" firstDataCol="1"/>
  <pivotFields count="26">
    <pivotField showAll="0"/>
    <pivotField showAll="0"/>
    <pivotField showAll="0"/>
    <pivotField showAll="0"/>
    <pivotField showAll="0"/>
    <pivotField axis="axisRow" dataField="1" showAll="0">
      <items count="5">
        <item x="1"/>
        <item x="2"/>
        <item x="3"/>
        <item x="0"/>
        <item t="default"/>
      </items>
    </pivotField>
    <pivotField showAll="0"/>
    <pivotField showAll="0"/>
    <pivotField showAll="0"/>
    <pivotField showAll="0"/>
    <pivotField showAll="0"/>
    <pivotField dataField="1" showAll="0"/>
    <pivotField showAll="0"/>
    <pivotField showAll="0"/>
    <pivotField numFmtId="9" showAll="0"/>
    <pivotField showAll="0"/>
    <pivotField showAll="0"/>
    <pivotField showAll="0"/>
    <pivotField showAll="0"/>
    <pivotField showAll="0"/>
    <pivotField numFmtId="1" showAll="0"/>
    <pivotField numFmtId="14" showAll="0"/>
    <pivotField numFmtId="14" showAll="0"/>
    <pivotField showAll="0" defaultSubtotal="0"/>
    <pivotField showAll="0" defaultSubtotal="0"/>
    <pivotField dataField="1" dragToRow="0" dragToCol="0" dragToPage="0" showAll="0" defaultSubtotal="0"/>
  </pivotFields>
  <rowFields count="1">
    <field x="5"/>
  </rowFields>
  <rowItems count="5">
    <i>
      <x/>
    </i>
    <i>
      <x v="1"/>
    </i>
    <i>
      <x v="2"/>
    </i>
    <i>
      <x v="3"/>
    </i>
    <i t="grand">
      <x/>
    </i>
  </rowItems>
  <colFields count="1">
    <field x="-2"/>
  </colFields>
  <colItems count="3">
    <i>
      <x/>
    </i>
    <i i="1">
      <x v="1"/>
    </i>
    <i i="2">
      <x v="2"/>
    </i>
  </colItems>
  <dataFields count="3">
    <dataField name="Sum of avg donation" fld="25" baseField="0" baseItem="0" numFmtId="164"/>
    <dataField name="Sum of backers_count" fld="11" baseField="0" baseItem="0" numFmtId="1"/>
    <dataField name="Count of state" fld="5" subtotal="count" showDataAs="percentOfCol" baseField="0" baseItem="0" numFmtId="10"/>
  </dataFields>
  <formats count="3">
    <format dxfId="4">
      <pivotArea outline="0" collapsedLevelsAreSubtotals="1" fieldPosition="0"/>
    </format>
    <format dxfId="5">
      <pivotArea outline="0" collapsedLevelsAreSubtotals="1" fieldPosition="0">
        <references count="1">
          <reference field="4294967294" count="1" selected="0">
            <x v="1"/>
          </reference>
        </references>
      </pivotArea>
    </format>
    <format dxfId="6">
      <pivotArea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7B12F36-892F-4B47-BC52-4FC74F9FFF39}" name="PivotTable3" cacheId="6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15" firstHeaderRow="1" firstDataRow="2" firstDataCol="1" rowPageCount="2" colPageCount="1"/>
  <pivotFields count="21">
    <pivotField showAll="0"/>
    <pivotField showAll="0"/>
    <pivotField showAll="0"/>
    <pivotField showAll="0"/>
    <pivotField showAll="0"/>
    <pivotField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sortType="descending">
      <items count="10">
        <item x="1"/>
        <item x="2"/>
        <item x="3"/>
        <item x="8"/>
        <item x="4"/>
        <item x="5"/>
        <item x="6"/>
        <item x="7"/>
        <item x="0"/>
        <item t="default"/>
      </items>
    </pivotField>
    <pivotField showAll="0"/>
    <pivotField dragToRow="0" dragToCol="0" dragToPage="0" showAll="0" defaultSubtotal="0"/>
    <pivotField dragToRow="0" dragToCol="0" dragToPage="0" showAll="0" defaultSubtotal="0"/>
  </pivotFields>
  <rowFields count="1">
    <field x="17"/>
  </rowFields>
  <rowItems count="10">
    <i>
      <x/>
    </i>
    <i>
      <x v="1"/>
    </i>
    <i>
      <x v="2"/>
    </i>
    <i>
      <x v="3"/>
    </i>
    <i>
      <x v="4"/>
    </i>
    <i>
      <x v="5"/>
    </i>
    <i>
      <x v="6"/>
    </i>
    <i>
      <x v="7"/>
    </i>
    <i>
      <x v="8"/>
    </i>
    <i t="grand">
      <x/>
    </i>
  </rowItems>
  <colFields count="1">
    <field x="5"/>
  </colFields>
  <colItems count="5">
    <i>
      <x/>
    </i>
    <i>
      <x v="2"/>
    </i>
    <i>
      <x v="3"/>
    </i>
    <i>
      <x v="1"/>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68D1665-0AC5-504F-8400-B6C78245AB21}" name="PivotTable4" cacheId="6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21">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dragToRow="0" dragToCol="0" dragToPage="0" showAll="0" defaultSubtotal="0"/>
    <pivotField dragToRow="0" dragToCol="0" dragToPage="0" showAll="0" defaultSubtotal="0"/>
  </pivotFields>
  <rowFields count="1">
    <field x="18"/>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7BEC7EE-F651-2B42-9CFC-53F5BE206212}" name="PivotTable5" cacheId="9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C18" firstHeaderRow="1" firstDataRow="2" firstDataCol="1" rowPageCount="2" colPageCount="1"/>
  <pivotFields count="26">
    <pivotField showAll="0"/>
    <pivotField showAll="0"/>
    <pivotField showAll="0"/>
    <pivotField showAll="0"/>
    <pivotField showAll="0"/>
    <pivotField axis="axisCol" dataField="1" showAll="0">
      <items count="5">
        <item h="1" x="1"/>
        <item h="1" x="2"/>
        <item h="1"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showAll="0"/>
    <pivotField showAll="0"/>
    <pivotField numFmtId="1"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x="2"/>
        <item sd="0" x="3"/>
        <item sd="0" x="4"/>
        <item sd="0" x="5"/>
        <item t="default"/>
      </items>
    </pivotField>
    <pivotField axis="axisPage" showAll="0">
      <items count="12">
        <item sd="0" x="0"/>
        <item x="1"/>
        <item sd="0" x="2"/>
        <item sd="0" x="3"/>
        <item sd="0" x="4"/>
        <item sd="0" x="5"/>
        <item sd="0" x="6"/>
        <item sd="0" x="7"/>
        <item sd="0" x="8"/>
        <item sd="0" x="9"/>
        <item sd="0" x="10"/>
        <item t="default"/>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Fields count="1">
    <field x="5"/>
  </colFields>
  <colItems count="2">
    <i>
      <x v="3"/>
    </i>
    <i t="grand">
      <x/>
    </i>
  </colItems>
  <pageFields count="2">
    <pageField fld="24"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D03FD72-E8C9-5140-9EE3-0598FB61E8E8}" sourceName="country">
  <pivotTables>
    <pivotTable tabId="5" name="PivotTable1"/>
    <pivotTable tabId="5" name="PivotTable2"/>
    <pivotTable tabId="5" name="PivotTable3"/>
    <pivotTable tabId="5" name="PivotTable4"/>
    <pivotTable tabId="5" name="PivotTable5"/>
  </pivotTables>
  <data>
    <tabular pivotCacheId="1565515594">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 xr10:uid="{FD9E31AF-AE0B-9144-AC37-D49DED947AE0}" sourceName="parent-category">
  <pivotTables>
    <pivotTable tabId="5" name="PivotTable1"/>
    <pivotTable tabId="5" name="PivotTable4"/>
    <pivotTable tabId="5" name="PivotTable5"/>
  </pivotTables>
  <data>
    <tabular pivotCacheId="1565515594">
      <items count="9">
        <i x="0" s="1"/>
        <i x="7" s="1"/>
        <i x="6" s="1"/>
        <i x="5" s="1"/>
        <i x="4" s="1"/>
        <i x="8"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A493299-0144-FC48-90CF-3F34B619B83D}" sourceName="state">
  <pivotTables>
    <pivotTable tabId="5" name="PivotTable1"/>
    <pivotTable tabId="5" name="PivotTable2"/>
    <pivotTable tabId="5" name="PivotTable3"/>
    <pivotTable tabId="5" name="PivotTable4"/>
    <pivotTable tabId="5" name="PivotTable5"/>
  </pivotTables>
  <data>
    <tabular pivotCacheId="1565515594">
      <items count="4">
        <i x="1" s="1"/>
        <i x="2" s="1"/>
        <i x="3"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3B562DF-5884-4D4E-AFF8-773197A35D5C}" sourceName="Category">
  <pivotTables>
    <pivotTable tabId="5" name="PivotTable15"/>
    <pivotTable tabId="5" name="PivotTable12"/>
    <pivotTable tabId="5" name="PivotTable17"/>
    <pivotTable tabId="5" name="PivotTable19"/>
  </pivotTables>
  <data>
    <tabular pivotCacheId="635444604">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85E91DE3-CC10-104F-B8CD-13EB0C2E5A74}" cache="Slicer_country" caption="country" columnCount="5" rowHeight="230716"/>
  <slicer name="parent-category" xr10:uid="{D356327D-CA09-134F-B322-E07AC263CEDA}" cache="Slicer_parent_category" caption="parent-category" columnCount="3" rowHeight="230716"/>
  <slicer name="state" xr10:uid="{9C13F114-C40A-0440-8403-AEE02091BA6D}" cache="Slicer_state" caption="state" rowHeight="230716"/>
  <slicer name="Category" xr10:uid="{FE93ECF8-9399-6046-90B7-9522EA190738}" cache="Slicer_Category" caption="Category" startItem="1"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created_conversion" xr10:uid="{11A97AA8-E9A5-7947-A8B2-50CC5C3AC2FA}" sourceName="Date created conversion">
  <pivotTables>
    <pivotTable tabId="5" name="PivotTable17"/>
    <pivotTable tabId="5" name="PivotTable12"/>
    <pivotTable tabId="5" name="PivotTable16"/>
  </pivotTables>
  <state minimalRefreshVersion="6" lastRefreshVersion="6" pivotCacheId="635444604" filterType="dateBetween">
    <selection startDate="2014-01-01T00:00:00" endDate="2016-12-31T00:00:00"/>
    <bounds startDate="2009-01-01T03:55:13" endDate="2018-01-01T15:30:07"/>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created conversion" xr10:uid="{948891F3-4B6D-FC49-BEFE-64B5D59488FA}" cache="NativeTimeline_Date_created_conversion" caption="Date created conversion" level="0" selectionLevel="0" scrollPosition="2009-01-01T00:00:00"/>
</timeline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11/relationships/timeline" Target="../timelines/timeline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3A59E-241B-A141-A785-217AB2F0DE03}">
  <sheetPr codeName="Sheet6"/>
  <dimension ref="A1:H13"/>
  <sheetViews>
    <sheetView tabSelected="1" workbookViewId="0">
      <selection activeCell="H2" sqref="H2:H13"/>
    </sheetView>
  </sheetViews>
  <sheetFormatPr baseColWidth="10" defaultRowHeight="19" x14ac:dyDescent="0.25"/>
  <cols>
    <col min="1" max="1" width="34.6640625" style="19" bestFit="1" customWidth="1"/>
    <col min="2" max="2" width="20" style="19" bestFit="1" customWidth="1"/>
    <col min="3" max="3" width="15.33203125" style="19" bestFit="1" customWidth="1"/>
    <col min="4" max="4" width="18.6640625" style="19" bestFit="1" customWidth="1"/>
    <col min="5" max="5" width="14.6640625" style="19" bestFit="1" customWidth="1"/>
    <col min="6" max="6" width="23.1640625" style="19" bestFit="1" customWidth="1"/>
    <col min="7" max="7" width="18.5" style="19" bestFit="1" customWidth="1"/>
    <col min="8" max="8" width="21.83203125" style="19" bestFit="1" customWidth="1"/>
    <col min="9" max="16384" width="10.83203125" style="19"/>
  </cols>
  <sheetData>
    <row r="1" spans="1:8" s="21" customFormat="1" x14ac:dyDescent="0.25">
      <c r="A1" s="21" t="s">
        <v>8409</v>
      </c>
      <c r="B1" s="21" t="s">
        <v>8410</v>
      </c>
      <c r="C1" s="21" t="s">
        <v>8411</v>
      </c>
      <c r="D1" s="21" t="s">
        <v>8412</v>
      </c>
      <c r="E1" s="21" t="s">
        <v>8413</v>
      </c>
      <c r="F1" s="21" t="s">
        <v>8414</v>
      </c>
      <c r="G1" s="21" t="s">
        <v>8415</v>
      </c>
      <c r="H1" s="21" t="s">
        <v>8416</v>
      </c>
    </row>
    <row r="2" spans="1:8" x14ac:dyDescent="0.25">
      <c r="A2" s="20" t="s">
        <v>8417</v>
      </c>
      <c r="B2" s="19">
        <f>COUNTIFS(Sheet1!$F:$F,"successful",Sheet1!$D:$D,"&lt;1000")</f>
        <v>322</v>
      </c>
      <c r="C2" s="19">
        <f>COUNTIFS(Sheet1!$F:$F,"failed",Sheet1!$D:$D,"&lt;1000")</f>
        <v>113</v>
      </c>
      <c r="D2" s="19">
        <f>COUNTIFS(Sheet1!$F:$F,"canceled",Sheet1!$D:$D,"&lt;1000")</f>
        <v>18</v>
      </c>
      <c r="E2" s="19">
        <f>SUM(B2:D2)</f>
        <v>453</v>
      </c>
      <c r="F2" s="22">
        <f>B2/$E2</f>
        <v>0.71081677704194257</v>
      </c>
      <c r="G2" s="22">
        <f>C2/$E2</f>
        <v>0.24944812362030905</v>
      </c>
      <c r="H2" s="22">
        <f>D2/$E2</f>
        <v>3.9735099337748346E-2</v>
      </c>
    </row>
    <row r="3" spans="1:8" x14ac:dyDescent="0.25">
      <c r="A3" s="20" t="s">
        <v>8418</v>
      </c>
      <c r="B3" s="19">
        <f>COUNTIFS(Sheet1!$F:$F,"successful",Sheet1!$D:$D,"&gt;=1000",Sheet1!$D:$D,"&lt;=4999")</f>
        <v>932</v>
      </c>
      <c r="C3" s="19">
        <f>COUNTIFS(Sheet1!$F:$F,"failed",Sheet1!$D:$D,"&gt;=1000",Sheet1!$D:$D,"&lt;=4999")</f>
        <v>420</v>
      </c>
      <c r="D3" s="19">
        <f>COUNTIFS(Sheet1!$F:$F,"canceled",Sheet1!$D:$D,"&gt;=1000",Sheet1!$D:$D,"&lt;=4999")</f>
        <v>60</v>
      </c>
      <c r="E3" s="19">
        <f t="shared" ref="E3:E13" si="0">SUM(B3:D3)</f>
        <v>1412</v>
      </c>
      <c r="F3" s="22">
        <f t="shared" ref="F3:F13" si="1">B3/$E3</f>
        <v>0.66005665722379603</v>
      </c>
      <c r="G3" s="22">
        <f t="shared" ref="G3:G13" si="2">C3/$E3</f>
        <v>0.29745042492917845</v>
      </c>
      <c r="H3" s="22">
        <f t="shared" ref="H3:H13" si="3">D3/$E3</f>
        <v>4.2492917847025496E-2</v>
      </c>
    </row>
    <row r="4" spans="1:8" x14ac:dyDescent="0.25">
      <c r="A4" s="20" t="s">
        <v>8419</v>
      </c>
      <c r="B4" s="19">
        <f>COUNTIFS(Sheet1!$F:$F,"successful",Sheet1!$D:$D,"&gt;4999",Sheet1!$D:$D,"&lt;=9999")</f>
        <v>381</v>
      </c>
      <c r="C4" s="19">
        <f>COUNTIFS(Sheet1!$F:$F,"failed",Sheet1!$D:$D,"&gt;4999",Sheet1!$D:$D,"&lt;=9999")</f>
        <v>283</v>
      </c>
      <c r="D4" s="19">
        <f>COUNTIFS(Sheet1!$F:$F,"canceled",Sheet1!$D:$D,"&gt;4999",Sheet1!$D:$D,"&lt;=9999")</f>
        <v>52</v>
      </c>
      <c r="E4" s="19">
        <f t="shared" si="0"/>
        <v>716</v>
      </c>
      <c r="F4" s="22">
        <f t="shared" si="1"/>
        <v>0.53212290502793291</v>
      </c>
      <c r="G4" s="22">
        <f t="shared" si="2"/>
        <v>0.39525139664804471</v>
      </c>
      <c r="H4" s="22">
        <f t="shared" si="3"/>
        <v>7.2625698324022353E-2</v>
      </c>
    </row>
    <row r="5" spans="1:8" x14ac:dyDescent="0.25">
      <c r="A5" s="20" t="s">
        <v>8420</v>
      </c>
      <c r="B5" s="19">
        <f>COUNTIFS(Sheet1!$F:$F,"successful",Sheet1!$D:$D,"&gt;9999",Sheet1!$D:$D,"&lt;=14999")</f>
        <v>168</v>
      </c>
      <c r="C5" s="19">
        <f>COUNTIFS(Sheet1!$F:$F,"failed",Sheet1!$D:$D,"&gt;9999",Sheet1!$D:$D,"&lt;=14999")</f>
        <v>144</v>
      </c>
      <c r="D5" s="19">
        <f>COUNTIFS(Sheet1!$F:$F,"canceled",Sheet1!$D:$D,"&gt;9999",Sheet1!$D:$D,"&lt;=14999")</f>
        <v>40</v>
      </c>
      <c r="E5" s="19">
        <f t="shared" si="0"/>
        <v>352</v>
      </c>
      <c r="F5" s="22">
        <f t="shared" si="1"/>
        <v>0.47727272727272729</v>
      </c>
      <c r="G5" s="22">
        <f t="shared" si="2"/>
        <v>0.40909090909090912</v>
      </c>
      <c r="H5" s="22">
        <f t="shared" si="3"/>
        <v>0.11363636363636363</v>
      </c>
    </row>
    <row r="6" spans="1:8" x14ac:dyDescent="0.25">
      <c r="A6" s="20" t="s">
        <v>8421</v>
      </c>
      <c r="B6" s="19">
        <f>COUNTIFS(Sheet1!$F:$F,"successful",Sheet1!$D:$D,"&gt;14999",Sheet1!$D:$D,"&lt;=19999")</f>
        <v>94</v>
      </c>
      <c r="C6" s="19">
        <f>COUNTIFS(Sheet1!$F:$F,"failed",Sheet1!$D:$D,"&gt;14999",Sheet1!$D:$D,"&lt;=19999")</f>
        <v>90</v>
      </c>
      <c r="D6" s="19">
        <f>COUNTIFS(Sheet1!$F:$F,"canceled",Sheet1!$D:$D,"&gt;14999",Sheet1!$D:$D,"&lt;=19999")</f>
        <v>17</v>
      </c>
      <c r="E6" s="19">
        <f t="shared" si="0"/>
        <v>201</v>
      </c>
      <c r="F6" s="22">
        <f t="shared" si="1"/>
        <v>0.46766169154228854</v>
      </c>
      <c r="G6" s="22">
        <f t="shared" si="2"/>
        <v>0.44776119402985076</v>
      </c>
      <c r="H6" s="22">
        <f t="shared" si="3"/>
        <v>8.45771144278607E-2</v>
      </c>
    </row>
    <row r="7" spans="1:8" x14ac:dyDescent="0.25">
      <c r="A7" s="20" t="s">
        <v>8422</v>
      </c>
      <c r="B7" s="19">
        <f>COUNTIFS(Sheet1!$F:$F,"successful",Sheet1!$D:$D,"&gt;19999",Sheet1!$D:$D,"&lt;=24999")</f>
        <v>62</v>
      </c>
      <c r="C7" s="19">
        <f>COUNTIFS(Sheet1!$F:$F,"failed",Sheet1!$D:$D,"&gt;19999",Sheet1!$D:$D,"&lt;=24999")</f>
        <v>72</v>
      </c>
      <c r="D7" s="19">
        <f>COUNTIFS(Sheet1!$F:$F,"canceled",Sheet1!$D:$D,"&gt;19999",Sheet1!$D:$D,"&lt;=24999")</f>
        <v>14</v>
      </c>
      <c r="E7" s="19">
        <f t="shared" si="0"/>
        <v>148</v>
      </c>
      <c r="F7" s="22">
        <f t="shared" si="1"/>
        <v>0.41891891891891891</v>
      </c>
      <c r="G7" s="22">
        <f t="shared" si="2"/>
        <v>0.48648648648648651</v>
      </c>
      <c r="H7" s="22">
        <f t="shared" si="3"/>
        <v>9.45945945945946E-2</v>
      </c>
    </row>
    <row r="8" spans="1:8" x14ac:dyDescent="0.25">
      <c r="A8" s="20" t="s">
        <v>8423</v>
      </c>
      <c r="B8" s="19">
        <f>COUNTIFS(Sheet1!$F:$F,"successful",Sheet1!$D:$D,"&gt;24999",Sheet1!$D:$D,"&lt;=29999")</f>
        <v>55</v>
      </c>
      <c r="C8" s="19">
        <f>COUNTIFS(Sheet1!$F:$F,"failed",Sheet1!$D:$D,"&gt;24999",Sheet1!$D:$D,"&lt;=29999")</f>
        <v>64</v>
      </c>
      <c r="D8" s="19">
        <f>COUNTIFS(Sheet1!$F:$F,"canceled",Sheet1!$D:$D,"&gt;24999",Sheet1!$D:$D,"&lt;=29999")</f>
        <v>18</v>
      </c>
      <c r="E8" s="19">
        <f t="shared" si="0"/>
        <v>137</v>
      </c>
      <c r="F8" s="22">
        <f t="shared" si="1"/>
        <v>0.40145985401459855</v>
      </c>
      <c r="G8" s="22">
        <f t="shared" si="2"/>
        <v>0.46715328467153283</v>
      </c>
      <c r="H8" s="22">
        <f t="shared" si="3"/>
        <v>0.13138686131386862</v>
      </c>
    </row>
    <row r="9" spans="1:8" x14ac:dyDescent="0.25">
      <c r="A9" s="20" t="s">
        <v>8424</v>
      </c>
      <c r="B9" s="19">
        <f>COUNTIFS(Sheet1!$F:$F,"successful",Sheet1!$D:$D,"&gt;29999",Sheet1!$D:$D,"&lt;=34999")</f>
        <v>32</v>
      </c>
      <c r="C9" s="19">
        <f>COUNTIFS(Sheet1!$F:$F,"failed",Sheet1!$D:$D,"&gt;29999",Sheet1!$D:$D,"&lt;=34999")</f>
        <v>37</v>
      </c>
      <c r="D9" s="19">
        <f>COUNTIFS(Sheet1!$F:$F,"canceled",Sheet1!$D:$D,"&gt;29999",Sheet1!$D:$D,"&lt;=34999")</f>
        <v>13</v>
      </c>
      <c r="E9" s="19">
        <f t="shared" si="0"/>
        <v>82</v>
      </c>
      <c r="F9" s="22">
        <f t="shared" si="1"/>
        <v>0.3902439024390244</v>
      </c>
      <c r="G9" s="22">
        <f t="shared" si="2"/>
        <v>0.45121951219512196</v>
      </c>
      <c r="H9" s="22">
        <f t="shared" si="3"/>
        <v>0.15853658536585366</v>
      </c>
    </row>
    <row r="10" spans="1:8" x14ac:dyDescent="0.25">
      <c r="A10" s="20" t="s">
        <v>8425</v>
      </c>
      <c r="B10" s="19">
        <f>COUNTIFS(Sheet1!$F:$F,"successful",Sheet1!$D:$D,"&gt;34999",Sheet1!D:D,"&lt;=39999")</f>
        <v>26</v>
      </c>
      <c r="C10" s="19">
        <f>COUNTIFS(Sheet1!$F:$F,"failed",Sheet1!$D:$D,"&gt;34999",Sheet1!D:D,"&lt;=39999")</f>
        <v>22</v>
      </c>
      <c r="D10" s="19">
        <f>COUNTIFS(Sheet1!$F:$F,"canceled",Sheet1!$D:$D,"&gt;34999",Sheet1!D:D,"&lt;=39999")</f>
        <v>7</v>
      </c>
      <c r="E10" s="19">
        <f t="shared" si="0"/>
        <v>55</v>
      </c>
      <c r="F10" s="22">
        <f t="shared" si="1"/>
        <v>0.47272727272727272</v>
      </c>
      <c r="G10" s="22">
        <f t="shared" si="2"/>
        <v>0.4</v>
      </c>
      <c r="H10" s="22">
        <f t="shared" si="3"/>
        <v>0.12727272727272726</v>
      </c>
    </row>
    <row r="11" spans="1:8" x14ac:dyDescent="0.25">
      <c r="A11" s="20" t="s">
        <v>8426</v>
      </c>
      <c r="B11" s="19">
        <f>COUNTIFS(Sheet1!$F:$F,"successful",Sheet1!$D:$D,"&gt;39999",Sheet1!$D:$D,"&lt;=44999")</f>
        <v>21</v>
      </c>
      <c r="C11" s="19">
        <f>COUNTIFS(Sheet1!$F:$F,"failed",Sheet1!$D:$D,"&gt;39999",Sheet1!$D:$D,"&lt;=44999")</f>
        <v>16</v>
      </c>
      <c r="D11" s="19">
        <f>COUNTIFS(Sheet1!$F:$F,"canceled",Sheet1!$D:$D,"&gt;39999",Sheet1!$D:$D,"&lt;=44999")</f>
        <v>6</v>
      </c>
      <c r="E11" s="19">
        <f t="shared" si="0"/>
        <v>43</v>
      </c>
      <c r="F11" s="22">
        <f t="shared" si="1"/>
        <v>0.48837209302325579</v>
      </c>
      <c r="G11" s="22">
        <f t="shared" si="2"/>
        <v>0.37209302325581395</v>
      </c>
      <c r="H11" s="22">
        <f t="shared" si="3"/>
        <v>0.13953488372093023</v>
      </c>
    </row>
    <row r="12" spans="1:8" x14ac:dyDescent="0.25">
      <c r="A12" s="20" t="s">
        <v>8427</v>
      </c>
      <c r="B12" s="19">
        <f>COUNTIFS(Sheet1!$F:$F,"successful",Sheet1!$D:$D,"&gt;44999",Sheet1!$D:$D,"&lt;=49999")</f>
        <v>6</v>
      </c>
      <c r="C12" s="19">
        <f>COUNTIFS(Sheet1!$F:$F,"failed",Sheet1!$D:$D,"&gt;44999",Sheet1!$D:$D,"&lt;=49999")</f>
        <v>11</v>
      </c>
      <c r="D12" s="19">
        <f>COUNTIFS(Sheet1!$F:$F,"canceled",Sheet1!$D:$D,"&gt;44999",Sheet1!$D:$D,"&lt;=49999")</f>
        <v>4</v>
      </c>
      <c r="E12" s="19">
        <f t="shared" si="0"/>
        <v>21</v>
      </c>
      <c r="F12" s="22">
        <f t="shared" si="1"/>
        <v>0.2857142857142857</v>
      </c>
      <c r="G12" s="22">
        <f t="shared" si="2"/>
        <v>0.52380952380952384</v>
      </c>
      <c r="H12" s="22">
        <f t="shared" si="3"/>
        <v>0.19047619047619047</v>
      </c>
    </row>
    <row r="13" spans="1:8" x14ac:dyDescent="0.25">
      <c r="A13" s="20" t="s">
        <v>8428</v>
      </c>
      <c r="B13" s="19">
        <f>COUNTIFS(Sheet1!$F:$F,"successful",Sheet1!$D:$D,"&gt;49999")</f>
        <v>86</v>
      </c>
      <c r="C13" s="19">
        <f>COUNTIFS(Sheet1!$F:$F,"failed",Sheet1!$D:$D,"&gt;49999")</f>
        <v>258</v>
      </c>
      <c r="D13" s="19">
        <f>COUNTIFS(Sheet1!$F:$F,"canceled",Sheet1!$D:$D,"&gt;49999")</f>
        <v>100</v>
      </c>
      <c r="E13" s="19">
        <f t="shared" si="0"/>
        <v>444</v>
      </c>
      <c r="F13" s="22">
        <f t="shared" si="1"/>
        <v>0.19369369369369369</v>
      </c>
      <c r="G13" s="22">
        <f t="shared" si="2"/>
        <v>0.58108108108108103</v>
      </c>
      <c r="H13" s="22">
        <f t="shared" si="3"/>
        <v>0.22522522522522523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8BD10-A07F-BA41-997B-796BE3E119CD}">
  <sheetPr codeName="Sheet4"/>
  <dimension ref="A3:W116"/>
  <sheetViews>
    <sheetView topLeftCell="B70" zoomScale="90" zoomScaleNormal="90" workbookViewId="0">
      <selection activeCell="Q103" sqref="Q103"/>
    </sheetView>
  </sheetViews>
  <sheetFormatPr baseColWidth="10" defaultRowHeight="15" x14ac:dyDescent="0.2"/>
  <cols>
    <col min="1" max="1" width="14.1640625" bestFit="1" customWidth="1"/>
    <col min="2" max="2" width="16.6640625" bestFit="1" customWidth="1"/>
    <col min="3" max="3" width="18" bestFit="1" customWidth="1"/>
    <col min="4" max="4" width="11.83203125" bestFit="1" customWidth="1"/>
    <col min="5" max="5" width="13.1640625" bestFit="1" customWidth="1"/>
    <col min="6" max="6" width="12.33203125" bestFit="1" customWidth="1"/>
    <col min="7" max="7" width="14.83203125" bestFit="1" customWidth="1"/>
    <col min="8" max="8" width="7" bestFit="1" customWidth="1"/>
    <col min="9" max="9" width="8.83203125" bestFit="1" customWidth="1"/>
    <col min="10" max="11" width="10" bestFit="1" customWidth="1"/>
    <col min="12" max="12" width="18" bestFit="1" customWidth="1"/>
    <col min="13" max="13" width="19" bestFit="1" customWidth="1"/>
    <col min="14" max="14" width="18.6640625" bestFit="1" customWidth="1"/>
    <col min="15" max="15" width="8.1640625" bestFit="1" customWidth="1"/>
    <col min="16" max="16" width="5.5" bestFit="1" customWidth="1"/>
    <col min="17" max="17" width="8.83203125" bestFit="1" customWidth="1"/>
    <col min="18" max="18" width="9.33203125" bestFit="1" customWidth="1"/>
    <col min="19" max="19" width="16.6640625" bestFit="1" customWidth="1"/>
    <col min="20" max="20" width="14.83203125" bestFit="1" customWidth="1"/>
    <col min="21" max="23" width="12.1640625" bestFit="1" customWidth="1"/>
    <col min="24" max="24" width="10" bestFit="1" customWidth="1"/>
    <col min="25" max="25" width="8.83203125" bestFit="1" customWidth="1"/>
    <col min="26" max="26" width="9.33203125" bestFit="1" customWidth="1"/>
    <col min="27" max="27" width="8.1640625" bestFit="1" customWidth="1"/>
    <col min="28" max="28" width="5.5" bestFit="1" customWidth="1"/>
    <col min="29" max="29" width="8.83203125" bestFit="1" customWidth="1"/>
    <col min="30" max="30" width="9.33203125" bestFit="1" customWidth="1"/>
    <col min="31" max="31" width="8.1640625" bestFit="1" customWidth="1"/>
    <col min="32" max="32" width="5.5" bestFit="1" customWidth="1"/>
    <col min="33" max="33" width="8.83203125" bestFit="1" customWidth="1"/>
    <col min="34" max="34" width="9.33203125" bestFit="1" customWidth="1"/>
    <col min="35" max="35" width="8.1640625" bestFit="1" customWidth="1"/>
    <col min="36" max="36" width="5.5" bestFit="1" customWidth="1"/>
    <col min="37" max="37" width="8.83203125" bestFit="1" customWidth="1"/>
    <col min="38" max="38" width="9.33203125" bestFit="1" customWidth="1"/>
    <col min="39" max="39" width="8.1640625" bestFit="1" customWidth="1"/>
    <col min="40" max="40" width="5.5" bestFit="1" customWidth="1"/>
    <col min="41" max="41" width="4" bestFit="1" customWidth="1"/>
    <col min="42" max="42" width="8.83203125" bestFit="1" customWidth="1"/>
    <col min="43" max="43" width="9.33203125" bestFit="1" customWidth="1"/>
    <col min="44" max="44" width="10" bestFit="1" customWidth="1"/>
  </cols>
  <sheetData>
    <row r="3" spans="1:6" x14ac:dyDescent="0.2">
      <c r="A3" s="7" t="s">
        <v>8310</v>
      </c>
      <c r="B3" t="s">
        <v>8381</v>
      </c>
      <c r="C3" t="s">
        <v>8382</v>
      </c>
      <c r="D3" t="s">
        <v>8322</v>
      </c>
    </row>
    <row r="4" spans="1:6" x14ac:dyDescent="0.2">
      <c r="A4" s="8" t="s">
        <v>8220</v>
      </c>
      <c r="B4" s="12">
        <v>266.83436621196222</v>
      </c>
      <c r="C4" s="13">
        <v>9530</v>
      </c>
      <c r="D4" s="14">
        <v>8.4832280019445788E-2</v>
      </c>
    </row>
    <row r="5" spans="1:6" x14ac:dyDescent="0.2">
      <c r="A5" s="8" t="s">
        <v>8221</v>
      </c>
      <c r="B5" s="12">
        <v>104.77440950693828</v>
      </c>
      <c r="C5" s="13">
        <v>27096</v>
      </c>
      <c r="D5" s="14">
        <v>0.37190082644628097</v>
      </c>
    </row>
    <row r="6" spans="1:6" x14ac:dyDescent="0.2">
      <c r="A6" s="8" t="s">
        <v>8222</v>
      </c>
      <c r="B6" s="12">
        <v>108.88916157690173</v>
      </c>
      <c r="C6" s="13">
        <v>1801</v>
      </c>
      <c r="D6" s="14">
        <v>1.2153621779290228E-2</v>
      </c>
    </row>
    <row r="7" spans="1:6" x14ac:dyDescent="0.2">
      <c r="A7" s="8" t="s">
        <v>8219</v>
      </c>
      <c r="B7" s="12">
        <v>95.560069982745532</v>
      </c>
      <c r="C7" s="13">
        <v>424819</v>
      </c>
      <c r="D7" s="14">
        <v>0.53111327175498302</v>
      </c>
      <c r="F7" s="5"/>
    </row>
    <row r="8" spans="1:6" x14ac:dyDescent="0.2">
      <c r="A8" s="8" t="s">
        <v>8320</v>
      </c>
      <c r="B8" s="12">
        <v>99.674345077993053</v>
      </c>
      <c r="C8" s="13">
        <v>463246</v>
      </c>
      <c r="D8" s="14">
        <v>1</v>
      </c>
    </row>
    <row r="19" spans="1:3" x14ac:dyDescent="0.2">
      <c r="A19" s="7" t="s">
        <v>8223</v>
      </c>
      <c r="B19" t="s">
        <v>8323</v>
      </c>
    </row>
    <row r="20" spans="1:3" x14ac:dyDescent="0.2">
      <c r="A20" s="7" t="s">
        <v>8365</v>
      </c>
      <c r="B20" t="s">
        <v>8323</v>
      </c>
    </row>
    <row r="21" spans="1:3" x14ac:dyDescent="0.2">
      <c r="A21" s="7" t="s">
        <v>8218</v>
      </c>
      <c r="B21" t="s">
        <v>8323</v>
      </c>
    </row>
    <row r="23" spans="1:3" x14ac:dyDescent="0.2">
      <c r="A23" s="7" t="s">
        <v>8310</v>
      </c>
      <c r="B23" t="s">
        <v>8388</v>
      </c>
      <c r="C23" t="s">
        <v>8387</v>
      </c>
    </row>
    <row r="24" spans="1:3" x14ac:dyDescent="0.2">
      <c r="A24" s="8" t="s">
        <v>8319</v>
      </c>
      <c r="B24" s="9">
        <v>1393</v>
      </c>
      <c r="C24" s="14">
        <v>0.33859990277102575</v>
      </c>
    </row>
    <row r="25" spans="1:3" x14ac:dyDescent="0.2">
      <c r="A25" s="8" t="s">
        <v>8318</v>
      </c>
      <c r="B25" s="9">
        <v>600</v>
      </c>
      <c r="C25" s="14">
        <v>0.14584346135148274</v>
      </c>
    </row>
    <row r="26" spans="1:3" x14ac:dyDescent="0.2">
      <c r="A26" s="8" t="s">
        <v>8317</v>
      </c>
      <c r="B26" s="9">
        <v>237</v>
      </c>
      <c r="C26" s="14">
        <v>5.7608167233835682E-2</v>
      </c>
    </row>
    <row r="27" spans="1:3" x14ac:dyDescent="0.2">
      <c r="A27" s="8" t="s">
        <v>8316</v>
      </c>
      <c r="B27" s="9">
        <v>220</v>
      </c>
      <c r="C27" s="14">
        <v>5.3475935828877004E-2</v>
      </c>
    </row>
    <row r="28" spans="1:3" x14ac:dyDescent="0.2">
      <c r="A28" s="8" t="s">
        <v>8315</v>
      </c>
      <c r="B28" s="9">
        <v>700</v>
      </c>
      <c r="C28" s="14">
        <v>0.17015070491006321</v>
      </c>
    </row>
    <row r="29" spans="1:3" x14ac:dyDescent="0.2">
      <c r="A29" s="8" t="s">
        <v>8314</v>
      </c>
      <c r="B29" s="9">
        <v>24</v>
      </c>
      <c r="C29" s="14">
        <v>5.8337384540593099E-3</v>
      </c>
    </row>
    <row r="30" spans="1:3" x14ac:dyDescent="0.2">
      <c r="A30" s="8" t="s">
        <v>8313</v>
      </c>
      <c r="B30" s="9">
        <v>220</v>
      </c>
      <c r="C30" s="14">
        <v>5.3475935828877004E-2</v>
      </c>
    </row>
    <row r="31" spans="1:3" x14ac:dyDescent="0.2">
      <c r="A31" s="8" t="s">
        <v>8312</v>
      </c>
      <c r="B31" s="9">
        <v>200</v>
      </c>
      <c r="C31" s="14">
        <v>4.8614487117160911E-2</v>
      </c>
    </row>
    <row r="32" spans="1:3" x14ac:dyDescent="0.2">
      <c r="A32" s="8" t="s">
        <v>8311</v>
      </c>
      <c r="B32" s="9">
        <v>520</v>
      </c>
      <c r="C32" s="14">
        <v>0.12639766650461837</v>
      </c>
    </row>
    <row r="33" spans="1:11" x14ac:dyDescent="0.2">
      <c r="A33" s="8" t="s">
        <v>8320</v>
      </c>
      <c r="B33" s="9">
        <v>4114</v>
      </c>
      <c r="C33" s="14">
        <v>1</v>
      </c>
    </row>
    <row r="38" spans="1:11" x14ac:dyDescent="0.2">
      <c r="F38" s="17" t="s">
        <v>8397</v>
      </c>
      <c r="G38" s="17"/>
      <c r="H38" s="17"/>
      <c r="I38" s="17"/>
      <c r="J38" s="17"/>
      <c r="K38" s="17"/>
    </row>
    <row r="39" spans="1:11" x14ac:dyDescent="0.2">
      <c r="A39" s="17" t="s">
        <v>8395</v>
      </c>
      <c r="B39" s="17"/>
      <c r="C39" s="17"/>
      <c r="F39" s="7" t="s">
        <v>8384</v>
      </c>
      <c r="G39" s="7" t="s">
        <v>8321</v>
      </c>
    </row>
    <row r="40" spans="1:11" x14ac:dyDescent="0.2">
      <c r="A40" s="7" t="s">
        <v>8223</v>
      </c>
      <c r="B40" t="s">
        <v>8323</v>
      </c>
      <c r="F40" s="7" t="s">
        <v>8310</v>
      </c>
      <c r="G40" t="s">
        <v>8220</v>
      </c>
      <c r="H40" t="s">
        <v>8221</v>
      </c>
      <c r="I40" t="s">
        <v>8219</v>
      </c>
      <c r="J40" t="s">
        <v>8320</v>
      </c>
    </row>
    <row r="41" spans="1:11" x14ac:dyDescent="0.2">
      <c r="A41" s="7" t="s">
        <v>8365</v>
      </c>
      <c r="B41" t="s">
        <v>8323</v>
      </c>
      <c r="F41" s="8">
        <v>2014</v>
      </c>
      <c r="G41" s="9">
        <v>80</v>
      </c>
      <c r="H41" s="9">
        <v>422</v>
      </c>
      <c r="I41" s="9">
        <v>474</v>
      </c>
      <c r="J41" s="9">
        <v>976</v>
      </c>
    </row>
    <row r="42" spans="1:11" x14ac:dyDescent="0.2">
      <c r="A42" s="7" t="s">
        <v>8218</v>
      </c>
      <c r="B42" t="s">
        <v>8323</v>
      </c>
      <c r="F42" s="8">
        <v>2015</v>
      </c>
      <c r="G42" s="9">
        <v>131</v>
      </c>
      <c r="H42" s="9">
        <v>527</v>
      </c>
      <c r="I42" s="9">
        <v>567</v>
      </c>
      <c r="J42" s="9">
        <v>1225</v>
      </c>
    </row>
    <row r="43" spans="1:11" x14ac:dyDescent="0.2">
      <c r="F43" s="8">
        <v>2016</v>
      </c>
      <c r="G43" s="9">
        <v>99</v>
      </c>
      <c r="H43" s="9">
        <v>376</v>
      </c>
      <c r="I43" s="9">
        <v>475</v>
      </c>
      <c r="J43" s="9">
        <v>950</v>
      </c>
    </row>
    <row r="44" spans="1:11" x14ac:dyDescent="0.2">
      <c r="A44" s="7" t="s">
        <v>8310</v>
      </c>
      <c r="B44" t="s">
        <v>8383</v>
      </c>
      <c r="C44" t="s">
        <v>8386</v>
      </c>
      <c r="F44" s="8" t="s">
        <v>8320</v>
      </c>
      <c r="G44" s="9">
        <v>310</v>
      </c>
      <c r="H44" s="9">
        <v>1325</v>
      </c>
      <c r="I44" s="9">
        <v>1516</v>
      </c>
      <c r="J44" s="9">
        <v>3151</v>
      </c>
    </row>
    <row r="45" spans="1:11" x14ac:dyDescent="0.2">
      <c r="A45" s="8" t="s">
        <v>8311</v>
      </c>
      <c r="B45" s="15">
        <v>265946.76730769232</v>
      </c>
      <c r="C45" s="15">
        <v>97.775630720186427</v>
      </c>
    </row>
    <row r="46" spans="1:11" x14ac:dyDescent="0.2">
      <c r="A46" s="8" t="s">
        <v>8317</v>
      </c>
      <c r="B46" s="15">
        <v>120118.60759493671</v>
      </c>
      <c r="C46" s="15">
        <v>46.25412869173973</v>
      </c>
    </row>
    <row r="47" spans="1:11" x14ac:dyDescent="0.2">
      <c r="A47" s="8" t="s">
        <v>8318</v>
      </c>
      <c r="B47" s="15">
        <v>70118.45465</v>
      </c>
      <c r="C47" s="15">
        <v>133.89087730338622</v>
      </c>
    </row>
    <row r="48" spans="1:11" x14ac:dyDescent="0.2">
      <c r="A48" s="8" t="s">
        <v>8319</v>
      </c>
      <c r="B48" s="15">
        <v>46831.852117731512</v>
      </c>
      <c r="C48" s="15">
        <v>89.285878715184751</v>
      </c>
    </row>
    <row r="49" spans="1:23" x14ac:dyDescent="0.2">
      <c r="A49" s="8" t="s">
        <v>8313</v>
      </c>
      <c r="B49" s="15">
        <v>35496.045454545456</v>
      </c>
      <c r="C49" s="15">
        <v>62.51923087952153</v>
      </c>
    </row>
    <row r="50" spans="1:23" x14ac:dyDescent="0.2">
      <c r="A50" s="8" t="s">
        <v>8312</v>
      </c>
      <c r="B50" s="15">
        <v>28525.095000000001</v>
      </c>
      <c r="C50" s="15">
        <v>72.087448068933682</v>
      </c>
    </row>
    <row r="51" spans="1:23" x14ac:dyDescent="0.2">
      <c r="A51" s="8" t="s">
        <v>8316</v>
      </c>
      <c r="B51" s="15">
        <v>14429.563636363637</v>
      </c>
      <c r="C51" s="15">
        <v>110.15060909049215</v>
      </c>
    </row>
    <row r="52" spans="1:23" x14ac:dyDescent="0.2">
      <c r="A52" s="8" t="s">
        <v>8314</v>
      </c>
      <c r="B52" s="15">
        <v>13368.125</v>
      </c>
      <c r="C52" s="15">
        <v>30.276190476190475</v>
      </c>
      <c r="F52" s="17" t="s">
        <v>8397</v>
      </c>
      <c r="G52" s="17"/>
      <c r="H52" s="17"/>
      <c r="I52" s="17"/>
      <c r="J52" s="17"/>
      <c r="K52" s="17"/>
    </row>
    <row r="53" spans="1:23" x14ac:dyDescent="0.2">
      <c r="A53" s="8" t="s">
        <v>8315</v>
      </c>
      <c r="B53" s="15">
        <v>6969.5857428571426</v>
      </c>
      <c r="C53" s="15">
        <v>70.389757067044414</v>
      </c>
      <c r="F53" s="7" t="s">
        <v>8384</v>
      </c>
      <c r="G53" s="7" t="s">
        <v>8321</v>
      </c>
    </row>
    <row r="54" spans="1:23" x14ac:dyDescent="0.2">
      <c r="A54" s="8" t="s">
        <v>8320</v>
      </c>
      <c r="B54" s="15">
        <v>71938.859944093361</v>
      </c>
      <c r="C54" s="15">
        <v>99.674345077993053</v>
      </c>
      <c r="F54" s="7" t="s">
        <v>8310</v>
      </c>
      <c r="G54" t="s">
        <v>8220</v>
      </c>
      <c r="H54" t="s">
        <v>8221</v>
      </c>
      <c r="I54" t="s">
        <v>8219</v>
      </c>
      <c r="J54" t="s">
        <v>8320</v>
      </c>
    </row>
    <row r="55" spans="1:23" x14ac:dyDescent="0.2">
      <c r="F55" s="8">
        <v>2009</v>
      </c>
      <c r="G55" s="14">
        <v>7.1428571428571425E-2</v>
      </c>
      <c r="H55" s="14">
        <v>0.2857142857142857</v>
      </c>
      <c r="I55" s="14">
        <v>0.6428571428571429</v>
      </c>
      <c r="J55" s="14">
        <v>1</v>
      </c>
    </row>
    <row r="56" spans="1:23" x14ac:dyDescent="0.2">
      <c r="F56" s="8">
        <v>2010</v>
      </c>
      <c r="G56" s="14">
        <v>1.5384615384615385E-2</v>
      </c>
      <c r="H56" s="14">
        <v>0.23076923076923078</v>
      </c>
      <c r="I56" s="14">
        <v>0.75384615384615383</v>
      </c>
      <c r="J56" s="14">
        <v>1</v>
      </c>
    </row>
    <row r="57" spans="1:23" x14ac:dyDescent="0.2">
      <c r="A57" s="17" t="s">
        <v>8396</v>
      </c>
      <c r="B57" s="17"/>
      <c r="C57" s="17"/>
      <c r="F57" s="8">
        <v>2011</v>
      </c>
      <c r="G57" s="14">
        <v>4.0935672514619881E-2</v>
      </c>
      <c r="H57" s="14">
        <v>0.16374269005847952</v>
      </c>
      <c r="I57" s="14">
        <v>0.79532163742690054</v>
      </c>
      <c r="J57" s="14">
        <v>1</v>
      </c>
    </row>
    <row r="58" spans="1:23" x14ac:dyDescent="0.2">
      <c r="A58" s="7" t="s">
        <v>8365</v>
      </c>
      <c r="B58" t="s">
        <v>8323</v>
      </c>
      <c r="F58" s="8">
        <v>2012</v>
      </c>
      <c r="G58" s="14">
        <v>2.1276595744680851E-2</v>
      </c>
      <c r="H58" s="14">
        <v>0.21276595744680851</v>
      </c>
      <c r="I58" s="14">
        <v>0.76595744680851063</v>
      </c>
      <c r="J58" s="14">
        <v>1</v>
      </c>
    </row>
    <row r="59" spans="1:23" x14ac:dyDescent="0.2">
      <c r="A59" s="7" t="s">
        <v>8218</v>
      </c>
      <c r="B59" t="s">
        <v>8323</v>
      </c>
      <c r="F59" s="8">
        <v>2013</v>
      </c>
      <c r="G59" s="14">
        <v>2.5547445255474453E-2</v>
      </c>
      <c r="H59" s="14">
        <v>0.24452554744525548</v>
      </c>
      <c r="I59" s="14">
        <v>0.72992700729927007</v>
      </c>
      <c r="J59" s="14">
        <v>1</v>
      </c>
    </row>
    <row r="60" spans="1:23" x14ac:dyDescent="0.2">
      <c r="F60" s="8">
        <v>2014</v>
      </c>
      <c r="G60" s="14">
        <v>8.1967213114754092E-2</v>
      </c>
      <c r="H60" s="14">
        <v>0.43237704918032788</v>
      </c>
      <c r="I60" s="14">
        <v>0.48565573770491804</v>
      </c>
      <c r="J60" s="14">
        <v>1</v>
      </c>
    </row>
    <row r="61" spans="1:23" x14ac:dyDescent="0.2">
      <c r="A61" s="7" t="s">
        <v>8310</v>
      </c>
      <c r="B61" t="s">
        <v>8384</v>
      </c>
      <c r="C61" t="s">
        <v>8385</v>
      </c>
      <c r="F61" s="8">
        <v>2015</v>
      </c>
      <c r="G61" s="14">
        <v>0.10693877551020409</v>
      </c>
      <c r="H61" s="14">
        <v>0.43020408163265306</v>
      </c>
      <c r="I61" s="14">
        <v>0.46285714285714286</v>
      </c>
      <c r="J61" s="14">
        <v>1</v>
      </c>
    </row>
    <row r="62" spans="1:23" x14ac:dyDescent="0.2">
      <c r="A62" s="8" t="s">
        <v>8224</v>
      </c>
      <c r="B62" s="9">
        <v>3038</v>
      </c>
      <c r="C62" s="14">
        <v>0.73845405930967434</v>
      </c>
      <c r="F62" s="8">
        <v>2016</v>
      </c>
      <c r="G62" s="14">
        <v>0.10421052631578948</v>
      </c>
      <c r="H62" s="14">
        <v>0.39578947368421052</v>
      </c>
      <c r="I62" s="14">
        <v>0.5</v>
      </c>
      <c r="J62" s="14">
        <v>1</v>
      </c>
    </row>
    <row r="63" spans="1:23" x14ac:dyDescent="0.2">
      <c r="A63" s="8" t="s">
        <v>8225</v>
      </c>
      <c r="B63" s="9">
        <v>604</v>
      </c>
      <c r="C63" s="14">
        <v>0.14681575109382597</v>
      </c>
      <c r="F63" s="8">
        <v>2017</v>
      </c>
      <c r="G63" s="14">
        <v>0.15887850467289719</v>
      </c>
      <c r="H63" s="14">
        <v>0.28971962616822428</v>
      </c>
      <c r="I63" s="14">
        <v>0.55140186915887845</v>
      </c>
      <c r="J63" s="14">
        <v>1</v>
      </c>
      <c r="S63" s="7" t="s">
        <v>8384</v>
      </c>
      <c r="T63" s="7" t="s">
        <v>8321</v>
      </c>
    </row>
    <row r="64" spans="1:23" x14ac:dyDescent="0.2">
      <c r="A64" s="16" t="s">
        <v>8319</v>
      </c>
      <c r="B64" s="9">
        <v>359</v>
      </c>
      <c r="C64" s="14">
        <v>8.7263004375303835E-2</v>
      </c>
      <c r="F64" s="8" t="s">
        <v>8320</v>
      </c>
      <c r="G64" s="14">
        <v>8.5875984251968504E-2</v>
      </c>
      <c r="H64" s="14">
        <v>0.3764763779527559</v>
      </c>
      <c r="I64" s="14">
        <v>0.53764763779527558</v>
      </c>
      <c r="J64" s="14">
        <v>1</v>
      </c>
      <c r="S64" s="7" t="s">
        <v>8310</v>
      </c>
      <c r="T64" t="s">
        <v>8220</v>
      </c>
      <c r="U64" t="s">
        <v>8221</v>
      </c>
      <c r="V64" t="s">
        <v>8219</v>
      </c>
      <c r="W64" t="s">
        <v>8320</v>
      </c>
    </row>
    <row r="65" spans="1:23" x14ac:dyDescent="0.2">
      <c r="A65" s="16" t="s">
        <v>8318</v>
      </c>
      <c r="B65" s="9">
        <v>53</v>
      </c>
      <c r="C65" s="14">
        <v>1.2882839086047641E-2</v>
      </c>
      <c r="S65" s="8" t="s">
        <v>8392</v>
      </c>
      <c r="T65" s="9"/>
      <c r="U65" s="9"/>
      <c r="V65" s="9"/>
      <c r="W65" s="9"/>
    </row>
    <row r="66" spans="1:23" x14ac:dyDescent="0.2">
      <c r="A66" s="16" t="s">
        <v>8317</v>
      </c>
      <c r="B66" s="9">
        <v>17</v>
      </c>
      <c r="C66" s="14">
        <v>4.1322314049586778E-3</v>
      </c>
      <c r="S66" s="16" t="s">
        <v>8404</v>
      </c>
      <c r="T66" s="9">
        <v>3</v>
      </c>
      <c r="U66" s="9">
        <v>25</v>
      </c>
      <c r="V66" s="9">
        <v>50</v>
      </c>
      <c r="W66" s="9">
        <v>78</v>
      </c>
    </row>
    <row r="67" spans="1:23" x14ac:dyDescent="0.2">
      <c r="A67" s="16" t="s">
        <v>8316</v>
      </c>
      <c r="B67" s="9">
        <v>45</v>
      </c>
      <c r="C67" s="14">
        <v>1.0938259601361206E-2</v>
      </c>
      <c r="S67" s="16" t="s">
        <v>8405</v>
      </c>
      <c r="T67" s="9">
        <v>12</v>
      </c>
      <c r="U67" s="9">
        <v>86</v>
      </c>
      <c r="V67" s="9">
        <v>150</v>
      </c>
      <c r="W67" s="9">
        <v>248</v>
      </c>
    </row>
    <row r="68" spans="1:23" x14ac:dyDescent="0.2">
      <c r="A68" s="16" t="s">
        <v>8315</v>
      </c>
      <c r="B68" s="9">
        <v>34</v>
      </c>
      <c r="C68" s="14">
        <v>8.2644628099173556E-3</v>
      </c>
      <c r="F68" s="7" t="s">
        <v>8384</v>
      </c>
      <c r="G68" s="7" t="s">
        <v>8321</v>
      </c>
      <c r="S68" s="16" t="s">
        <v>8406</v>
      </c>
      <c r="T68" s="9">
        <v>30</v>
      </c>
      <c r="U68" s="9">
        <v>175</v>
      </c>
      <c r="V68" s="9">
        <v>147</v>
      </c>
      <c r="W68" s="9">
        <v>352</v>
      </c>
    </row>
    <row r="69" spans="1:23" x14ac:dyDescent="0.2">
      <c r="A69" s="16" t="s">
        <v>8313</v>
      </c>
      <c r="B69" s="9">
        <v>33</v>
      </c>
      <c r="C69" s="14">
        <v>8.0213903743315516E-3</v>
      </c>
      <c r="F69" s="7" t="s">
        <v>8310</v>
      </c>
      <c r="G69" t="s">
        <v>8220</v>
      </c>
      <c r="H69" t="s">
        <v>8221</v>
      </c>
      <c r="I69" t="s">
        <v>8219</v>
      </c>
      <c r="J69" t="s">
        <v>8320</v>
      </c>
      <c r="S69" s="16" t="s">
        <v>8407</v>
      </c>
      <c r="T69" s="9">
        <v>35</v>
      </c>
      <c r="U69" s="9">
        <v>136</v>
      </c>
      <c r="V69" s="9">
        <v>127</v>
      </c>
      <c r="W69" s="9">
        <v>298</v>
      </c>
    </row>
    <row r="70" spans="1:23" x14ac:dyDescent="0.2">
      <c r="A70" s="16" t="s">
        <v>8312</v>
      </c>
      <c r="B70" s="9">
        <v>10</v>
      </c>
      <c r="C70" s="14">
        <v>2.4307243558580457E-3</v>
      </c>
      <c r="F70" s="8" t="s">
        <v>8311</v>
      </c>
      <c r="G70" s="14">
        <v>0.12158054711246201</v>
      </c>
      <c r="H70" s="14">
        <v>0.40729483282674772</v>
      </c>
      <c r="I70" s="14">
        <v>0.47112462006079026</v>
      </c>
      <c r="J70" s="14">
        <v>1</v>
      </c>
      <c r="S70" s="8" t="s">
        <v>8393</v>
      </c>
      <c r="T70" s="9"/>
      <c r="U70" s="9"/>
      <c r="V70" s="9"/>
      <c r="W70" s="9"/>
    </row>
    <row r="71" spans="1:23" x14ac:dyDescent="0.2">
      <c r="A71" s="16" t="s">
        <v>8311</v>
      </c>
      <c r="B71" s="9">
        <v>53</v>
      </c>
      <c r="C71" s="14">
        <v>1.2882839086047641E-2</v>
      </c>
      <c r="F71" s="8" t="s">
        <v>8312</v>
      </c>
      <c r="G71" s="14">
        <v>0.10160427807486631</v>
      </c>
      <c r="H71" s="14">
        <v>0.73796791443850263</v>
      </c>
      <c r="I71" s="14">
        <v>0.16042780748663102</v>
      </c>
      <c r="J71" s="14">
        <v>1</v>
      </c>
      <c r="S71" s="16" t="s">
        <v>8404</v>
      </c>
      <c r="T71" s="9">
        <v>38</v>
      </c>
      <c r="U71" s="9">
        <v>163</v>
      </c>
      <c r="V71" s="9">
        <v>156</v>
      </c>
      <c r="W71" s="9">
        <v>357</v>
      </c>
    </row>
    <row r="72" spans="1:23" x14ac:dyDescent="0.2">
      <c r="A72" s="8" t="s">
        <v>8229</v>
      </c>
      <c r="B72" s="9">
        <v>146</v>
      </c>
      <c r="C72" s="14">
        <v>3.5488575595527469E-2</v>
      </c>
      <c r="F72" s="8" t="s">
        <v>8313</v>
      </c>
      <c r="G72" s="14">
        <v>0</v>
      </c>
      <c r="H72" s="14">
        <v>0.62893081761006286</v>
      </c>
      <c r="I72" s="14">
        <v>0.37106918238993708</v>
      </c>
      <c r="J72" s="14">
        <v>1</v>
      </c>
      <c r="S72" s="16" t="s">
        <v>8405</v>
      </c>
      <c r="T72" s="9">
        <v>35</v>
      </c>
      <c r="U72" s="9">
        <v>147</v>
      </c>
      <c r="V72" s="9">
        <v>182</v>
      </c>
      <c r="W72" s="9">
        <v>364</v>
      </c>
    </row>
    <row r="73" spans="1:23" x14ac:dyDescent="0.2">
      <c r="A73" s="16" t="s">
        <v>8319</v>
      </c>
      <c r="B73" s="9">
        <v>44</v>
      </c>
      <c r="C73" s="14">
        <v>1.06951871657754E-2</v>
      </c>
      <c r="F73" s="8" t="s">
        <v>8314</v>
      </c>
      <c r="G73" s="14">
        <v>1</v>
      </c>
      <c r="H73" s="14">
        <v>0</v>
      </c>
      <c r="I73" s="14">
        <v>0</v>
      </c>
      <c r="J73" s="14">
        <v>1</v>
      </c>
      <c r="S73" s="16" t="s">
        <v>8406</v>
      </c>
      <c r="T73" s="9">
        <v>36</v>
      </c>
      <c r="U73" s="9">
        <v>113</v>
      </c>
      <c r="V73" s="9">
        <v>124</v>
      </c>
      <c r="W73" s="9">
        <v>273</v>
      </c>
    </row>
    <row r="74" spans="1:23" x14ac:dyDescent="0.2">
      <c r="A74" s="16" t="s">
        <v>8318</v>
      </c>
      <c r="B74" s="9">
        <v>31</v>
      </c>
      <c r="C74" s="14">
        <v>7.535245503159942E-3</v>
      </c>
      <c r="F74" s="8" t="s">
        <v>8315</v>
      </c>
      <c r="G74" s="14">
        <v>2.2304832713754646E-2</v>
      </c>
      <c r="H74" s="14">
        <v>0.23791821561338289</v>
      </c>
      <c r="I74" s="14">
        <v>0.7397769516728625</v>
      </c>
      <c r="J74" s="14">
        <v>1</v>
      </c>
      <c r="S74" s="16" t="s">
        <v>8407</v>
      </c>
      <c r="T74" s="9">
        <v>22</v>
      </c>
      <c r="U74" s="9">
        <v>104</v>
      </c>
      <c r="V74" s="9">
        <v>105</v>
      </c>
      <c r="W74" s="9">
        <v>231</v>
      </c>
    </row>
    <row r="75" spans="1:23" x14ac:dyDescent="0.2">
      <c r="A75" s="16" t="s">
        <v>8317</v>
      </c>
      <c r="B75" s="9">
        <v>9</v>
      </c>
      <c r="C75" s="14">
        <v>2.1876519202722413E-3</v>
      </c>
      <c r="F75" s="8" t="s">
        <v>8316</v>
      </c>
      <c r="G75" s="14">
        <v>0</v>
      </c>
      <c r="H75" s="14">
        <v>0.55555555555555558</v>
      </c>
      <c r="I75" s="14">
        <v>0.44444444444444442</v>
      </c>
      <c r="J75" s="14">
        <v>1</v>
      </c>
      <c r="S75" s="8" t="s">
        <v>8394</v>
      </c>
      <c r="T75" s="9"/>
      <c r="U75" s="9"/>
      <c r="V75" s="9"/>
      <c r="W75" s="9"/>
    </row>
    <row r="76" spans="1:23" x14ac:dyDescent="0.2">
      <c r="A76" s="16" t="s">
        <v>8316</v>
      </c>
      <c r="B76" s="9">
        <v>13</v>
      </c>
      <c r="C76" s="14">
        <v>3.1599416626154593E-3</v>
      </c>
      <c r="F76" s="8" t="s">
        <v>8317</v>
      </c>
      <c r="G76" s="14">
        <v>0.14388489208633093</v>
      </c>
      <c r="H76" s="14">
        <v>0.62589928057553956</v>
      </c>
      <c r="I76" s="14">
        <v>0.23021582733812951</v>
      </c>
      <c r="J76" s="14">
        <v>1</v>
      </c>
      <c r="S76" s="16" t="s">
        <v>8404</v>
      </c>
      <c r="T76" s="9">
        <v>27</v>
      </c>
      <c r="U76" s="9">
        <v>116</v>
      </c>
      <c r="V76" s="9">
        <v>137</v>
      </c>
      <c r="W76" s="9">
        <v>280</v>
      </c>
    </row>
    <row r="77" spans="1:23" x14ac:dyDescent="0.2">
      <c r="A77" s="16" t="s">
        <v>8315</v>
      </c>
      <c r="B77" s="9">
        <v>12</v>
      </c>
      <c r="C77" s="14">
        <v>2.9168692270296549E-3</v>
      </c>
      <c r="F77" s="8" t="s">
        <v>8318</v>
      </c>
      <c r="G77" s="14">
        <v>0.3193916349809886</v>
      </c>
      <c r="H77" s="14">
        <v>0.38593155893536124</v>
      </c>
      <c r="I77" s="14">
        <v>0.29467680608365021</v>
      </c>
      <c r="J77" s="14">
        <v>1</v>
      </c>
      <c r="S77" s="16" t="s">
        <v>8405</v>
      </c>
      <c r="T77" s="9">
        <v>28</v>
      </c>
      <c r="U77" s="9">
        <v>100</v>
      </c>
      <c r="V77" s="9">
        <v>137</v>
      </c>
      <c r="W77" s="9">
        <v>265</v>
      </c>
    </row>
    <row r="78" spans="1:23" x14ac:dyDescent="0.2">
      <c r="A78" s="16" t="s">
        <v>8313</v>
      </c>
      <c r="B78" s="9">
        <v>11</v>
      </c>
      <c r="C78" s="14">
        <v>2.6737967914438501E-3</v>
      </c>
      <c r="F78" s="8" t="s">
        <v>8319</v>
      </c>
      <c r="G78" s="14">
        <v>2.5914634146341462E-2</v>
      </c>
      <c r="H78" s="14">
        <v>0.36890243902439024</v>
      </c>
      <c r="I78" s="14">
        <v>0.60518292682926833</v>
      </c>
      <c r="J78" s="14">
        <v>1</v>
      </c>
      <c r="S78" s="16" t="s">
        <v>8406</v>
      </c>
      <c r="T78" s="9">
        <v>24</v>
      </c>
      <c r="U78" s="9">
        <v>74</v>
      </c>
      <c r="V78" s="9">
        <v>102</v>
      </c>
      <c r="W78" s="9">
        <v>200</v>
      </c>
    </row>
    <row r="79" spans="1:23" x14ac:dyDescent="0.2">
      <c r="A79" s="16" t="s">
        <v>8312</v>
      </c>
      <c r="B79" s="9">
        <v>10</v>
      </c>
      <c r="C79" s="14">
        <v>2.4307243558580457E-3</v>
      </c>
      <c r="F79" s="8" t="s">
        <v>8320</v>
      </c>
      <c r="G79" s="14">
        <v>9.8381466201205969E-2</v>
      </c>
      <c r="H79" s="14">
        <v>0.42050142811805774</v>
      </c>
      <c r="I79" s="14">
        <v>0.48111710568073629</v>
      </c>
      <c r="J79" s="14">
        <v>1</v>
      </c>
      <c r="S79" s="16" t="s">
        <v>8407</v>
      </c>
      <c r="T79" s="9">
        <v>20</v>
      </c>
      <c r="U79" s="9">
        <v>86</v>
      </c>
      <c r="V79" s="9">
        <v>99</v>
      </c>
      <c r="W79" s="9">
        <v>205</v>
      </c>
    </row>
    <row r="80" spans="1:23" x14ac:dyDescent="0.2">
      <c r="A80" s="16" t="s">
        <v>8311</v>
      </c>
      <c r="B80" s="9">
        <v>16</v>
      </c>
      <c r="C80" s="14">
        <v>3.889158969372873E-3</v>
      </c>
      <c r="S80" s="8" t="s">
        <v>8320</v>
      </c>
      <c r="T80" s="9">
        <v>310</v>
      </c>
      <c r="U80" s="9">
        <v>1325</v>
      </c>
      <c r="V80" s="9">
        <v>1516</v>
      </c>
      <c r="W80" s="9">
        <v>3151</v>
      </c>
    </row>
    <row r="81" spans="1:23" x14ac:dyDescent="0.2">
      <c r="A81" s="8" t="s">
        <v>8226</v>
      </c>
      <c r="B81" s="9">
        <v>74</v>
      </c>
      <c r="C81" s="14">
        <v>1.7987360233349538E-2</v>
      </c>
    </row>
    <row r="82" spans="1:23" x14ac:dyDescent="0.2">
      <c r="A82" s="8" t="s">
        <v>8236</v>
      </c>
      <c r="B82" s="9">
        <v>53</v>
      </c>
      <c r="C82" s="14">
        <v>1.2882839086047641E-2</v>
      </c>
    </row>
    <row r="83" spans="1:23" x14ac:dyDescent="0.2">
      <c r="A83" s="16" t="s">
        <v>8319</v>
      </c>
      <c r="B83" s="9">
        <v>6</v>
      </c>
      <c r="C83" s="14">
        <v>1.4584346135148275E-3</v>
      </c>
    </row>
    <row r="84" spans="1:23" x14ac:dyDescent="0.2">
      <c r="A84" s="16" t="s">
        <v>8318</v>
      </c>
      <c r="B84" s="9">
        <v>16</v>
      </c>
      <c r="C84" s="14">
        <v>3.889158969372873E-3</v>
      </c>
    </row>
    <row r="85" spans="1:23" x14ac:dyDescent="0.2">
      <c r="A85" s="16" t="s">
        <v>8317</v>
      </c>
      <c r="B85" s="9">
        <v>5</v>
      </c>
      <c r="C85" s="14">
        <v>1.2153621779290229E-3</v>
      </c>
    </row>
    <row r="86" spans="1:23" x14ac:dyDescent="0.2">
      <c r="A86" s="16" t="s">
        <v>8316</v>
      </c>
      <c r="B86" s="9">
        <v>8</v>
      </c>
      <c r="C86" s="14">
        <v>1.9445794846864365E-3</v>
      </c>
    </row>
    <row r="87" spans="1:23" x14ac:dyDescent="0.2">
      <c r="A87" s="16" t="s">
        <v>8315</v>
      </c>
      <c r="B87" s="9">
        <v>4</v>
      </c>
      <c r="C87" s="14">
        <v>9.7228974234321824E-4</v>
      </c>
    </row>
    <row r="88" spans="1:23" x14ac:dyDescent="0.2">
      <c r="A88" s="16" t="s">
        <v>8314</v>
      </c>
      <c r="B88" s="9">
        <v>1</v>
      </c>
      <c r="C88" s="14">
        <v>2.4307243558580456E-4</v>
      </c>
    </row>
    <row r="89" spans="1:23" x14ac:dyDescent="0.2">
      <c r="A89" s="16" t="s">
        <v>8313</v>
      </c>
      <c r="B89" s="9">
        <v>8</v>
      </c>
      <c r="C89" s="14">
        <v>1.9445794846864365E-3</v>
      </c>
    </row>
    <row r="90" spans="1:23" x14ac:dyDescent="0.2">
      <c r="A90" s="16" t="s">
        <v>8312</v>
      </c>
      <c r="B90" s="9">
        <v>2</v>
      </c>
      <c r="C90" s="14">
        <v>4.8614487117160912E-4</v>
      </c>
    </row>
    <row r="91" spans="1:23" x14ac:dyDescent="0.2">
      <c r="A91" s="16" t="s">
        <v>8311</v>
      </c>
      <c r="B91" s="9">
        <v>3</v>
      </c>
      <c r="C91" s="14">
        <v>7.2921730675741374E-4</v>
      </c>
    </row>
    <row r="92" spans="1:23" x14ac:dyDescent="0.2">
      <c r="A92" s="8" t="s">
        <v>8237</v>
      </c>
      <c r="B92" s="9">
        <v>29</v>
      </c>
      <c r="C92" s="14">
        <v>7.0491006319883323E-3</v>
      </c>
    </row>
    <row r="93" spans="1:23" x14ac:dyDescent="0.2">
      <c r="A93" s="8" t="s">
        <v>8230</v>
      </c>
      <c r="B93" s="9">
        <v>27</v>
      </c>
      <c r="C93" s="14">
        <v>6.5629557608167235E-3</v>
      </c>
      <c r="F93" s="17" t="s">
        <v>8403</v>
      </c>
      <c r="G93" s="17"/>
      <c r="H93" s="17"/>
      <c r="I93" s="17"/>
      <c r="S93" s="7" t="s">
        <v>8381</v>
      </c>
      <c r="T93" s="7" t="s">
        <v>8321</v>
      </c>
    </row>
    <row r="94" spans="1:23" x14ac:dyDescent="0.2">
      <c r="A94" s="8" t="s">
        <v>8233</v>
      </c>
      <c r="B94" s="9">
        <v>21</v>
      </c>
      <c r="C94" s="14">
        <v>5.1045211473018963E-3</v>
      </c>
      <c r="S94" s="7" t="s">
        <v>8310</v>
      </c>
      <c r="T94" t="s">
        <v>8220</v>
      </c>
      <c r="U94" t="s">
        <v>8221</v>
      </c>
      <c r="V94" t="s">
        <v>8219</v>
      </c>
      <c r="W94" t="s">
        <v>8320</v>
      </c>
    </row>
    <row r="95" spans="1:23" x14ac:dyDescent="0.2">
      <c r="A95" s="8" t="s">
        <v>8227</v>
      </c>
      <c r="B95" s="9">
        <v>21</v>
      </c>
      <c r="C95" s="14">
        <v>5.1045211473018963E-3</v>
      </c>
      <c r="F95" s="7" t="s">
        <v>8310</v>
      </c>
      <c r="G95" t="s">
        <v>8400</v>
      </c>
      <c r="H95" t="s">
        <v>8401</v>
      </c>
      <c r="I95" t="s">
        <v>8402</v>
      </c>
      <c r="S95" s="8">
        <v>2009</v>
      </c>
      <c r="T95" s="9" t="e">
        <v>#DIV/0!</v>
      </c>
      <c r="U95" s="9">
        <v>83.184210526315795</v>
      </c>
      <c r="V95" s="9">
        <v>65.488193146417444</v>
      </c>
      <c r="W95" s="9">
        <v>66.477088235294119</v>
      </c>
    </row>
    <row r="96" spans="1:23" x14ac:dyDescent="0.2">
      <c r="A96" s="8" t="s">
        <v>8235</v>
      </c>
      <c r="B96" s="9">
        <v>21</v>
      </c>
      <c r="C96" s="14">
        <v>5.1045211473018963E-3</v>
      </c>
      <c r="F96" s="8" t="s">
        <v>8220</v>
      </c>
      <c r="G96" s="13">
        <v>35.974212034383953</v>
      </c>
      <c r="H96" s="13">
        <v>69</v>
      </c>
      <c r="I96" s="13">
        <v>1</v>
      </c>
      <c r="S96" s="8">
        <v>2010</v>
      </c>
      <c r="T96" s="9">
        <v>51.25</v>
      </c>
      <c r="U96" s="9">
        <v>68.564516129032256</v>
      </c>
      <c r="V96" s="9">
        <v>79.88564814814815</v>
      </c>
      <c r="W96" s="9">
        <v>79.694798971482001</v>
      </c>
    </row>
    <row r="97" spans="1:23" x14ac:dyDescent="0.2">
      <c r="A97" s="8" t="s">
        <v>8241</v>
      </c>
      <c r="B97" s="9">
        <v>15</v>
      </c>
      <c r="C97" s="14">
        <v>3.6460865337870686E-3</v>
      </c>
      <c r="F97" s="8" t="s">
        <v>8221</v>
      </c>
      <c r="G97" s="13">
        <v>34.973856209150327</v>
      </c>
      <c r="H97" s="13">
        <v>87</v>
      </c>
      <c r="I97" s="13">
        <v>1</v>
      </c>
      <c r="L97" s="6">
        <f>4/5</f>
        <v>0.8</v>
      </c>
      <c r="S97" s="8">
        <v>2011</v>
      </c>
      <c r="T97" s="9">
        <v>51.328358208955223</v>
      </c>
      <c r="U97" s="9">
        <v>93.370194805194814</v>
      </c>
      <c r="V97" s="9">
        <v>77.824012192671034</v>
      </c>
      <c r="W97" s="9">
        <v>77.864869289675241</v>
      </c>
    </row>
    <row r="98" spans="1:23" x14ac:dyDescent="0.2">
      <c r="A98" s="8" t="s">
        <v>8232</v>
      </c>
      <c r="B98" s="9">
        <v>14</v>
      </c>
      <c r="C98" s="14">
        <v>3.4030140982012642E-3</v>
      </c>
      <c r="F98" s="8" t="s">
        <v>8222</v>
      </c>
      <c r="G98" s="13">
        <v>34.4</v>
      </c>
      <c r="H98" s="13">
        <v>60</v>
      </c>
      <c r="I98" s="13">
        <v>7</v>
      </c>
      <c r="S98" s="8">
        <v>2012</v>
      </c>
      <c r="T98" s="9">
        <v>21.777777777777779</v>
      </c>
      <c r="U98" s="9">
        <v>50.982190287413282</v>
      </c>
      <c r="V98" s="9">
        <v>94.648084281526764</v>
      </c>
      <c r="W98" s="9">
        <v>93.282540845930654</v>
      </c>
    </row>
    <row r="99" spans="1:23" x14ac:dyDescent="0.2">
      <c r="A99" s="8" t="s">
        <v>8238</v>
      </c>
      <c r="B99" s="9">
        <v>12</v>
      </c>
      <c r="C99" s="14">
        <v>2.9168692270296549E-3</v>
      </c>
      <c r="F99" s="8" t="s">
        <v>8219</v>
      </c>
      <c r="G99" s="13">
        <v>31.85995423340961</v>
      </c>
      <c r="H99" s="13">
        <v>90</v>
      </c>
      <c r="I99" s="13">
        <v>2</v>
      </c>
      <c r="S99" s="8">
        <v>2013</v>
      </c>
      <c r="T99" s="9">
        <v>34.19047619047619</v>
      </c>
      <c r="U99" s="9">
        <v>81.335206751054855</v>
      </c>
      <c r="V99" s="9">
        <v>74.025812405593712</v>
      </c>
      <c r="W99" s="9">
        <v>74.182819838866337</v>
      </c>
    </row>
    <row r="100" spans="1:23" x14ac:dyDescent="0.2">
      <c r="A100" s="8" t="s">
        <v>8228</v>
      </c>
      <c r="B100" s="9">
        <v>12</v>
      </c>
      <c r="C100" s="14">
        <v>2.9168692270296549E-3</v>
      </c>
      <c r="F100" s="8" t="s">
        <v>8320</v>
      </c>
      <c r="G100" s="13">
        <v>33.397909577053959</v>
      </c>
      <c r="H100" s="13">
        <v>90</v>
      </c>
      <c r="I100" s="13">
        <v>1</v>
      </c>
      <c r="P100" t="s">
        <v>8408</v>
      </c>
      <c r="S100" s="8">
        <v>2014</v>
      </c>
      <c r="T100" s="9">
        <v>153.94807607900515</v>
      </c>
      <c r="U100" s="9">
        <v>71.768982925930473</v>
      </c>
      <c r="V100" s="9">
        <v>89.515019714618205</v>
      </c>
      <c r="W100" s="9">
        <v>88.939729751787866</v>
      </c>
    </row>
    <row r="101" spans="1:23" x14ac:dyDescent="0.2">
      <c r="A101" s="8" t="s">
        <v>8234</v>
      </c>
      <c r="B101" s="9">
        <v>7</v>
      </c>
      <c r="C101" s="14">
        <v>1.7015070491006321E-3</v>
      </c>
      <c r="S101" s="8">
        <v>2015</v>
      </c>
      <c r="T101" s="9">
        <v>152.13767220063582</v>
      </c>
      <c r="U101" s="9">
        <v>97.325377552635729</v>
      </c>
      <c r="V101" s="9">
        <v>113.19894615681346</v>
      </c>
      <c r="W101" s="9">
        <v>113.31024198143245</v>
      </c>
    </row>
    <row r="102" spans="1:23" x14ac:dyDescent="0.2">
      <c r="A102" s="8" t="s">
        <v>8240</v>
      </c>
      <c r="B102" s="9">
        <v>6</v>
      </c>
      <c r="C102" s="14">
        <v>1.4584346135148275E-3</v>
      </c>
      <c r="F102" s="18" t="s">
        <v>8398</v>
      </c>
      <c r="G102" s="18"/>
      <c r="H102" s="18"/>
      <c r="I102" s="18"/>
      <c r="J102" s="18"/>
      <c r="K102" s="18"/>
      <c r="L102" s="18"/>
      <c r="M102" s="18"/>
      <c r="N102" s="18"/>
      <c r="S102" s="8">
        <v>2016</v>
      </c>
      <c r="T102" s="9">
        <v>382.22919089759796</v>
      </c>
      <c r="U102" s="9">
        <v>128.23586413826212</v>
      </c>
      <c r="V102" s="9">
        <v>117.10149822448321</v>
      </c>
      <c r="W102" s="9">
        <v>130.23000310948296</v>
      </c>
    </row>
    <row r="103" spans="1:23" x14ac:dyDescent="0.2">
      <c r="A103" s="8" t="s">
        <v>8239</v>
      </c>
      <c r="B103" s="9">
        <v>6</v>
      </c>
      <c r="C103" s="14">
        <v>1.4584346135148275E-3</v>
      </c>
      <c r="F103" s="7" t="s">
        <v>8223</v>
      </c>
      <c r="G103" t="s">
        <v>8323</v>
      </c>
      <c r="S103" s="8">
        <v>2017</v>
      </c>
      <c r="T103" s="9">
        <v>171.4742268041237</v>
      </c>
      <c r="U103" s="9">
        <v>453.83952451708768</v>
      </c>
      <c r="V103" s="9">
        <v>76.469952448485842</v>
      </c>
      <c r="W103" s="9">
        <v>99.295878280715101</v>
      </c>
    </row>
    <row r="104" spans="1:23" x14ac:dyDescent="0.2">
      <c r="A104" s="8" t="s">
        <v>8231</v>
      </c>
      <c r="B104" s="9">
        <v>3</v>
      </c>
      <c r="C104" s="14">
        <v>7.2921730675741374E-4</v>
      </c>
      <c r="F104" s="7" t="s">
        <v>8365</v>
      </c>
      <c r="G104" t="s">
        <v>8323</v>
      </c>
      <c r="K104" s="7" t="s">
        <v>8223</v>
      </c>
      <c r="L104" t="s">
        <v>8323</v>
      </c>
      <c r="S104" s="8" t="s">
        <v>8320</v>
      </c>
      <c r="T104" s="9">
        <v>266.83436621196222</v>
      </c>
      <c r="U104" s="9">
        <v>104.77440950693831</v>
      </c>
      <c r="V104" s="9">
        <v>95.560069982745588</v>
      </c>
      <c r="W104" s="9">
        <v>99.638380045292493</v>
      </c>
    </row>
    <row r="105" spans="1:23" x14ac:dyDescent="0.2">
      <c r="A105" s="8" t="s">
        <v>8242</v>
      </c>
      <c r="B105" s="9">
        <v>2</v>
      </c>
      <c r="C105" s="14">
        <v>4.8614487117160912E-4</v>
      </c>
      <c r="P105" t="s">
        <v>8408</v>
      </c>
    </row>
    <row r="106" spans="1:23" x14ac:dyDescent="0.2">
      <c r="A106" s="8" t="s">
        <v>8243</v>
      </c>
      <c r="B106" s="9">
        <v>2</v>
      </c>
      <c r="C106" s="14">
        <v>4.8614487117160912E-4</v>
      </c>
      <c r="F106" s="7" t="s">
        <v>8310</v>
      </c>
      <c r="G106" t="s">
        <v>8382</v>
      </c>
      <c r="H106" t="s">
        <v>8389</v>
      </c>
      <c r="I106" t="s">
        <v>8390</v>
      </c>
      <c r="K106" s="7" t="s">
        <v>8310</v>
      </c>
      <c r="L106" t="s">
        <v>8382</v>
      </c>
      <c r="M106" t="s">
        <v>8389</v>
      </c>
      <c r="N106" t="s">
        <v>8390</v>
      </c>
    </row>
    <row r="107" spans="1:23" x14ac:dyDescent="0.2">
      <c r="A107" s="8" t="s">
        <v>8244</v>
      </c>
      <c r="B107" s="9">
        <v>1</v>
      </c>
      <c r="C107" s="14">
        <v>2.4307243558580456E-4</v>
      </c>
      <c r="F107" s="8" t="s">
        <v>8219</v>
      </c>
      <c r="G107" s="9">
        <v>424819</v>
      </c>
      <c r="H107" s="14">
        <v>0.91704839329427557</v>
      </c>
      <c r="I107" s="9">
        <v>95.560069982745532</v>
      </c>
      <c r="K107" s="8" t="s">
        <v>8318</v>
      </c>
      <c r="L107" s="9">
        <v>174797</v>
      </c>
      <c r="M107" s="14">
        <v>0.37733083502070175</v>
      </c>
      <c r="N107" s="15">
        <v>133.89087730338622</v>
      </c>
    </row>
    <row r="108" spans="1:23" x14ac:dyDescent="0.2">
      <c r="A108" s="8" t="s">
        <v>8320</v>
      </c>
      <c r="B108" s="9">
        <v>4114</v>
      </c>
      <c r="C108" s="14">
        <v>1</v>
      </c>
      <c r="F108" s="8" t="s">
        <v>8222</v>
      </c>
      <c r="G108" s="9">
        <v>1801</v>
      </c>
      <c r="H108" s="14">
        <v>3.8877831648843164E-3</v>
      </c>
      <c r="I108" s="9">
        <v>108.88916157690173</v>
      </c>
      <c r="K108" s="8" t="s">
        <v>8316</v>
      </c>
      <c r="L108" s="9">
        <v>21803</v>
      </c>
      <c r="M108" s="14">
        <v>4.7065705910034838E-2</v>
      </c>
      <c r="N108" s="15">
        <v>110.15060909049215</v>
      </c>
    </row>
    <row r="109" spans="1:23" x14ac:dyDescent="0.2">
      <c r="F109" s="8" t="s">
        <v>8221</v>
      </c>
      <c r="G109" s="9">
        <v>27096</v>
      </c>
      <c r="H109" s="14">
        <v>5.8491600575072425E-2</v>
      </c>
      <c r="I109" s="9">
        <v>104.77440950693828</v>
      </c>
      <c r="K109" s="8" t="s">
        <v>8311</v>
      </c>
      <c r="L109" s="9">
        <v>58346</v>
      </c>
      <c r="M109" s="14">
        <v>0.12595035898852877</v>
      </c>
      <c r="N109" s="15">
        <v>97.775630720186427</v>
      </c>
    </row>
    <row r="110" spans="1:23" x14ac:dyDescent="0.2">
      <c r="F110" s="8" t="s">
        <v>8220</v>
      </c>
      <c r="G110" s="9">
        <v>9530</v>
      </c>
      <c r="H110" s="14">
        <v>2.0572222965767648E-2</v>
      </c>
      <c r="I110" s="9">
        <v>266.83436621196222</v>
      </c>
      <c r="K110" s="8" t="s">
        <v>8319</v>
      </c>
      <c r="L110" s="9">
        <v>64196</v>
      </c>
      <c r="M110" s="14">
        <v>0.13857863856352781</v>
      </c>
      <c r="N110" s="15">
        <v>89.285878715184751</v>
      </c>
    </row>
    <row r="111" spans="1:23" x14ac:dyDescent="0.2">
      <c r="F111" s="8" t="s">
        <v>8320</v>
      </c>
      <c r="G111" s="9">
        <v>463246</v>
      </c>
      <c r="H111" s="14">
        <v>1</v>
      </c>
      <c r="I111" s="9">
        <v>99.674345077993067</v>
      </c>
      <c r="K111" s="8" t="s">
        <v>8312</v>
      </c>
      <c r="L111" s="9">
        <v>12998</v>
      </c>
      <c r="M111" s="14">
        <v>2.8058526139459382E-2</v>
      </c>
      <c r="N111" s="15">
        <v>72.087448068933682</v>
      </c>
    </row>
    <row r="112" spans="1:23" x14ac:dyDescent="0.2">
      <c r="K112" s="8" t="s">
        <v>8315</v>
      </c>
      <c r="L112" s="9">
        <v>47297</v>
      </c>
      <c r="M112" s="14">
        <v>0.10209910069379984</v>
      </c>
      <c r="N112" s="15">
        <v>70.389757067044414</v>
      </c>
    </row>
    <row r="113" spans="11:14" x14ac:dyDescent="0.2">
      <c r="K113" s="8" t="s">
        <v>8313</v>
      </c>
      <c r="L113" s="9">
        <v>48822</v>
      </c>
      <c r="M113" s="14">
        <v>0.10539108810437652</v>
      </c>
      <c r="N113" s="15">
        <v>62.51923087952153</v>
      </c>
    </row>
    <row r="114" spans="11:14" x14ac:dyDescent="0.2">
      <c r="K114" s="8" t="s">
        <v>8317</v>
      </c>
      <c r="L114" s="9">
        <v>34672</v>
      </c>
      <c r="M114" s="14">
        <v>7.4845762294763474E-2</v>
      </c>
      <c r="N114" s="15">
        <v>46.25412869173973</v>
      </c>
    </row>
    <row r="115" spans="11:14" x14ac:dyDescent="0.2">
      <c r="K115" s="8" t="s">
        <v>8314</v>
      </c>
      <c r="L115" s="9">
        <v>315</v>
      </c>
      <c r="M115" s="14">
        <v>6.7998428480764005E-4</v>
      </c>
      <c r="N115" s="15">
        <v>30.276190476190475</v>
      </c>
    </row>
    <row r="116" spans="11:14" x14ac:dyDescent="0.2">
      <c r="K116" s="8" t="s">
        <v>8320</v>
      </c>
      <c r="L116" s="9">
        <v>463246</v>
      </c>
      <c r="M116" s="14">
        <v>1</v>
      </c>
      <c r="N116" s="15">
        <v>99.674345077993124</v>
      </c>
    </row>
  </sheetData>
  <mergeCells count="5">
    <mergeCell ref="A57:C57"/>
    <mergeCell ref="A39:C39"/>
    <mergeCell ref="F38:K38"/>
    <mergeCell ref="F93:I93"/>
    <mergeCell ref="F52:K52"/>
  </mergeCells>
  <pageMargins left="0.7" right="0.7" top="0.75" bottom="0.75" header="0.3" footer="0.3"/>
  <drawing r:id="rId13"/>
  <extLst>
    <ext xmlns:x14="http://schemas.microsoft.com/office/spreadsheetml/2009/9/main" uri="{A8765BA9-456A-4dab-B4F3-ACF838C121DE}">
      <x14:slicerList>
        <x14:slicer r:id="rId14"/>
      </x14:slicerList>
    </ext>
    <ext xmlns:x15="http://schemas.microsoft.com/office/spreadsheetml/2010/11/main" uri="{7E03D99C-DC04-49d9-9315-930204A7B6E9}">
      <x15:timelineRefs>
        <x15:timelineRef r:id="rId15"/>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2BAFA-AB37-A246-A247-ACDD9D37760F}">
  <sheetPr codeName="Sheet1"/>
  <dimension ref="A1:F15"/>
  <sheetViews>
    <sheetView workbookViewId="0">
      <selection activeCell="F27" sqref="F27"/>
    </sheetView>
  </sheetViews>
  <sheetFormatPr baseColWidth="10" defaultRowHeight="15" x14ac:dyDescent="0.2"/>
  <cols>
    <col min="1" max="1" width="13.1640625" bestFit="1" customWidth="1"/>
    <col min="2" max="2" width="14.83203125" bestFit="1" customWidth="1"/>
    <col min="3" max="3" width="5.5" bestFit="1" customWidth="1"/>
    <col min="4" max="4" width="8.1640625" bestFit="1" customWidth="1"/>
    <col min="5" max="5" width="4" bestFit="1" customWidth="1"/>
    <col min="6" max="6" width="10" bestFit="1" customWidth="1"/>
  </cols>
  <sheetData>
    <row r="1" spans="1:6" x14ac:dyDescent="0.2">
      <c r="A1" s="7" t="s">
        <v>8223</v>
      </c>
      <c r="B1" t="s">
        <v>8323</v>
      </c>
    </row>
    <row r="2" spans="1:6" x14ac:dyDescent="0.2">
      <c r="A2" s="7" t="s">
        <v>8365</v>
      </c>
      <c r="B2" t="s">
        <v>8323</v>
      </c>
    </row>
    <row r="4" spans="1:6" x14ac:dyDescent="0.2">
      <c r="A4" s="7" t="s">
        <v>8322</v>
      </c>
      <c r="B4" s="7" t="s">
        <v>8321</v>
      </c>
    </row>
    <row r="5" spans="1:6" x14ac:dyDescent="0.2">
      <c r="A5" s="7" t="s">
        <v>8310</v>
      </c>
      <c r="B5" t="s">
        <v>8219</v>
      </c>
      <c r="C5" t="s">
        <v>8221</v>
      </c>
      <c r="D5" t="s">
        <v>8220</v>
      </c>
      <c r="E5" t="s">
        <v>8222</v>
      </c>
      <c r="F5" t="s">
        <v>8320</v>
      </c>
    </row>
    <row r="6" spans="1:6" x14ac:dyDescent="0.2">
      <c r="A6" s="8" t="s">
        <v>8319</v>
      </c>
      <c r="B6" s="9">
        <v>839</v>
      </c>
      <c r="C6" s="9">
        <v>493</v>
      </c>
      <c r="D6" s="9">
        <v>37</v>
      </c>
      <c r="E6" s="9">
        <v>24</v>
      </c>
      <c r="F6" s="9">
        <v>1393</v>
      </c>
    </row>
    <row r="7" spans="1:6" x14ac:dyDescent="0.2">
      <c r="A7" s="8" t="s">
        <v>8318</v>
      </c>
      <c r="B7" s="9">
        <v>209</v>
      </c>
      <c r="C7" s="9">
        <v>213</v>
      </c>
      <c r="D7" s="9">
        <v>178</v>
      </c>
      <c r="E7" s="9"/>
      <c r="F7" s="9">
        <v>600</v>
      </c>
    </row>
    <row r="8" spans="1:6" x14ac:dyDescent="0.2">
      <c r="A8" s="8" t="s">
        <v>8317</v>
      </c>
      <c r="B8" s="9">
        <v>80</v>
      </c>
      <c r="C8" s="9">
        <v>127</v>
      </c>
      <c r="D8" s="9">
        <v>30</v>
      </c>
      <c r="E8" s="9"/>
      <c r="F8" s="9">
        <v>237</v>
      </c>
    </row>
    <row r="9" spans="1:6" x14ac:dyDescent="0.2">
      <c r="A9" s="8" t="s">
        <v>8316</v>
      </c>
      <c r="B9" s="9">
        <v>103</v>
      </c>
      <c r="C9" s="9">
        <v>117</v>
      </c>
      <c r="D9" s="9"/>
      <c r="E9" s="9"/>
      <c r="F9" s="9">
        <v>220</v>
      </c>
    </row>
    <row r="10" spans="1:6" x14ac:dyDescent="0.2">
      <c r="A10" s="8" t="s">
        <v>8315</v>
      </c>
      <c r="B10" s="9">
        <v>540</v>
      </c>
      <c r="C10" s="9">
        <v>120</v>
      </c>
      <c r="D10" s="9">
        <v>20</v>
      </c>
      <c r="E10" s="9">
        <v>20</v>
      </c>
      <c r="F10" s="9">
        <v>700</v>
      </c>
    </row>
    <row r="11" spans="1:6" x14ac:dyDescent="0.2">
      <c r="A11" s="8" t="s">
        <v>8314</v>
      </c>
      <c r="B11" s="9"/>
      <c r="C11" s="9"/>
      <c r="D11" s="9">
        <v>24</v>
      </c>
      <c r="E11" s="9"/>
      <c r="F11" s="9">
        <v>24</v>
      </c>
    </row>
    <row r="12" spans="1:6" x14ac:dyDescent="0.2">
      <c r="A12" s="8" t="s">
        <v>8313</v>
      </c>
      <c r="B12" s="9">
        <v>80</v>
      </c>
      <c r="C12" s="9">
        <v>140</v>
      </c>
      <c r="D12" s="9"/>
      <c r="E12" s="9"/>
      <c r="F12" s="9">
        <v>220</v>
      </c>
    </row>
    <row r="13" spans="1:6" x14ac:dyDescent="0.2">
      <c r="A13" s="8" t="s">
        <v>8312</v>
      </c>
      <c r="B13" s="9">
        <v>34</v>
      </c>
      <c r="C13" s="9">
        <v>140</v>
      </c>
      <c r="D13" s="9">
        <v>20</v>
      </c>
      <c r="E13" s="9">
        <v>6</v>
      </c>
      <c r="F13" s="9">
        <v>200</v>
      </c>
    </row>
    <row r="14" spans="1:6" x14ac:dyDescent="0.2">
      <c r="A14" s="8" t="s">
        <v>8311</v>
      </c>
      <c r="B14" s="9">
        <v>300</v>
      </c>
      <c r="C14" s="9">
        <v>180</v>
      </c>
      <c r="D14" s="9">
        <v>40</v>
      </c>
      <c r="E14" s="9"/>
      <c r="F14" s="9">
        <v>520</v>
      </c>
    </row>
    <row r="15" spans="1:6" x14ac:dyDescent="0.2">
      <c r="A15" s="8" t="s">
        <v>8320</v>
      </c>
      <c r="B15" s="9">
        <v>2185</v>
      </c>
      <c r="C15" s="9">
        <v>1530</v>
      </c>
      <c r="D15" s="9">
        <v>349</v>
      </c>
      <c r="E15" s="9">
        <v>50</v>
      </c>
      <c r="F15"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A346-3ABE-2E4F-BE0A-5B53A45A378D}">
  <sheetPr codeName="Sheet2"/>
  <dimension ref="A1:F47"/>
  <sheetViews>
    <sheetView workbookViewId="0">
      <selection activeCell="R54" sqref="R54"/>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 min="7" max="445" width="14.83203125" bestFit="1" customWidth="1"/>
    <col min="446" max="446" width="10" bestFit="1" customWidth="1"/>
  </cols>
  <sheetData>
    <row r="1" spans="1:6" x14ac:dyDescent="0.2">
      <c r="A1" s="7" t="s">
        <v>8223</v>
      </c>
      <c r="B1" t="s">
        <v>8323</v>
      </c>
    </row>
    <row r="2" spans="1:6" x14ac:dyDescent="0.2">
      <c r="A2" s="7" t="s">
        <v>8365</v>
      </c>
      <c r="B2" t="s">
        <v>8323</v>
      </c>
    </row>
    <row r="4" spans="1:6" x14ac:dyDescent="0.2">
      <c r="A4" s="7" t="s">
        <v>8322</v>
      </c>
      <c r="B4" s="7" t="s">
        <v>8321</v>
      </c>
    </row>
    <row r="5" spans="1:6" x14ac:dyDescent="0.2">
      <c r="A5" s="7" t="s">
        <v>8310</v>
      </c>
      <c r="B5" t="s">
        <v>8220</v>
      </c>
      <c r="C5" t="s">
        <v>8221</v>
      </c>
      <c r="D5" t="s">
        <v>8222</v>
      </c>
      <c r="E5" t="s">
        <v>8219</v>
      </c>
      <c r="F5" t="s">
        <v>8320</v>
      </c>
    </row>
    <row r="6" spans="1:6" x14ac:dyDescent="0.2">
      <c r="A6" s="8" t="s">
        <v>8324</v>
      </c>
      <c r="B6" s="9"/>
      <c r="C6" s="9">
        <v>100</v>
      </c>
      <c r="D6" s="9"/>
      <c r="E6" s="9"/>
      <c r="F6" s="9">
        <v>100</v>
      </c>
    </row>
    <row r="7" spans="1:6" x14ac:dyDescent="0.2">
      <c r="A7" s="8" t="s">
        <v>8325</v>
      </c>
      <c r="B7" s="9">
        <v>20</v>
      </c>
      <c r="C7" s="9"/>
      <c r="D7" s="9"/>
      <c r="E7" s="9"/>
      <c r="F7" s="9">
        <v>20</v>
      </c>
    </row>
    <row r="8" spans="1:6" x14ac:dyDescent="0.2">
      <c r="A8" s="8" t="s">
        <v>8326</v>
      </c>
      <c r="B8" s="9">
        <v>24</v>
      </c>
      <c r="C8" s="9"/>
      <c r="D8" s="9"/>
      <c r="E8" s="9"/>
      <c r="F8" s="9">
        <v>24</v>
      </c>
    </row>
    <row r="9" spans="1:6" x14ac:dyDescent="0.2">
      <c r="A9" s="8" t="s">
        <v>8327</v>
      </c>
      <c r="B9" s="9"/>
      <c r="C9" s="9">
        <v>40</v>
      </c>
      <c r="D9" s="9"/>
      <c r="E9" s="9"/>
      <c r="F9" s="9">
        <v>40</v>
      </c>
    </row>
    <row r="10" spans="1:6" x14ac:dyDescent="0.2">
      <c r="A10" s="8" t="s">
        <v>8328</v>
      </c>
      <c r="B10" s="9"/>
      <c r="C10" s="9"/>
      <c r="D10" s="9"/>
      <c r="E10" s="9">
        <v>40</v>
      </c>
      <c r="F10" s="9">
        <v>40</v>
      </c>
    </row>
    <row r="11" spans="1:6" x14ac:dyDescent="0.2">
      <c r="A11" s="8" t="s">
        <v>8329</v>
      </c>
      <c r="B11" s="9"/>
      <c r="C11" s="9"/>
      <c r="D11" s="9"/>
      <c r="E11" s="9">
        <v>180</v>
      </c>
      <c r="F11" s="9">
        <v>180</v>
      </c>
    </row>
    <row r="12" spans="1:6" x14ac:dyDescent="0.2">
      <c r="A12" s="8" t="s">
        <v>8330</v>
      </c>
      <c r="B12" s="9"/>
      <c r="C12" s="9">
        <v>80</v>
      </c>
      <c r="D12" s="9"/>
      <c r="E12" s="9"/>
      <c r="F12" s="9">
        <v>80</v>
      </c>
    </row>
    <row r="13" spans="1:6" x14ac:dyDescent="0.2">
      <c r="A13" s="8" t="s">
        <v>8331</v>
      </c>
      <c r="B13" s="9"/>
      <c r="C13" s="9"/>
      <c r="D13" s="9"/>
      <c r="E13" s="9">
        <v>40</v>
      </c>
      <c r="F13" s="9">
        <v>40</v>
      </c>
    </row>
    <row r="14" spans="1:6" x14ac:dyDescent="0.2">
      <c r="A14" s="8" t="s">
        <v>8332</v>
      </c>
      <c r="B14" s="9"/>
      <c r="C14" s="9">
        <v>40</v>
      </c>
      <c r="D14" s="9">
        <v>20</v>
      </c>
      <c r="E14" s="9"/>
      <c r="F14" s="9">
        <v>60</v>
      </c>
    </row>
    <row r="15" spans="1:6" x14ac:dyDescent="0.2">
      <c r="A15" s="8" t="s">
        <v>8333</v>
      </c>
      <c r="B15" s="9"/>
      <c r="C15" s="9">
        <v>40</v>
      </c>
      <c r="D15" s="9"/>
      <c r="E15" s="9"/>
      <c r="F15" s="9">
        <v>40</v>
      </c>
    </row>
    <row r="16" spans="1:6" x14ac:dyDescent="0.2">
      <c r="A16" s="8" t="s">
        <v>8334</v>
      </c>
      <c r="B16" s="9">
        <v>20</v>
      </c>
      <c r="C16" s="9">
        <v>120</v>
      </c>
      <c r="D16" s="9"/>
      <c r="E16" s="9"/>
      <c r="F16" s="9">
        <v>140</v>
      </c>
    </row>
    <row r="17" spans="1:6" x14ac:dyDescent="0.2">
      <c r="A17" s="8" t="s">
        <v>8335</v>
      </c>
      <c r="B17" s="9"/>
      <c r="C17" s="9">
        <v>20</v>
      </c>
      <c r="D17" s="9"/>
      <c r="E17" s="9"/>
      <c r="F17" s="9">
        <v>20</v>
      </c>
    </row>
    <row r="18" spans="1:6" x14ac:dyDescent="0.2">
      <c r="A18" s="8" t="s">
        <v>8336</v>
      </c>
      <c r="B18" s="9"/>
      <c r="C18" s="9"/>
      <c r="D18" s="9"/>
      <c r="E18" s="9">
        <v>140</v>
      </c>
      <c r="F18" s="9">
        <v>140</v>
      </c>
    </row>
    <row r="19" spans="1:6" x14ac:dyDescent="0.2">
      <c r="A19" s="8" t="s">
        <v>8337</v>
      </c>
      <c r="B19" s="9"/>
      <c r="C19" s="9">
        <v>20</v>
      </c>
      <c r="D19" s="9"/>
      <c r="E19" s="9">
        <v>140</v>
      </c>
      <c r="F19" s="9">
        <v>160</v>
      </c>
    </row>
    <row r="20" spans="1:6" x14ac:dyDescent="0.2">
      <c r="A20" s="8" t="s">
        <v>8338</v>
      </c>
      <c r="B20" s="9"/>
      <c r="C20" s="9">
        <v>60</v>
      </c>
      <c r="D20" s="9"/>
      <c r="E20" s="9"/>
      <c r="F20" s="9">
        <v>60</v>
      </c>
    </row>
    <row r="21" spans="1:6" x14ac:dyDescent="0.2">
      <c r="A21" s="8" t="s">
        <v>8339</v>
      </c>
      <c r="B21" s="9"/>
      <c r="C21" s="9">
        <v>11</v>
      </c>
      <c r="D21" s="9"/>
      <c r="E21" s="9">
        <v>9</v>
      </c>
      <c r="F21" s="9">
        <v>20</v>
      </c>
    </row>
    <row r="22" spans="1:6" x14ac:dyDescent="0.2">
      <c r="A22" s="8" t="s">
        <v>8340</v>
      </c>
      <c r="B22" s="9"/>
      <c r="C22" s="9"/>
      <c r="D22" s="9"/>
      <c r="E22" s="9">
        <v>20</v>
      </c>
      <c r="F22" s="9">
        <v>20</v>
      </c>
    </row>
    <row r="23" spans="1:6" x14ac:dyDescent="0.2">
      <c r="A23" s="8" t="s">
        <v>8341</v>
      </c>
      <c r="B23" s="9"/>
      <c r="C23" s="9">
        <v>40</v>
      </c>
      <c r="D23" s="9"/>
      <c r="E23" s="9"/>
      <c r="F23" s="9">
        <v>40</v>
      </c>
    </row>
    <row r="24" spans="1:6" x14ac:dyDescent="0.2">
      <c r="A24" s="8" t="s">
        <v>8342</v>
      </c>
      <c r="B24" s="9">
        <v>20</v>
      </c>
      <c r="C24" s="9">
        <v>60</v>
      </c>
      <c r="D24" s="9"/>
      <c r="E24" s="9">
        <v>60</v>
      </c>
      <c r="F24" s="9">
        <v>140</v>
      </c>
    </row>
    <row r="25" spans="1:6" x14ac:dyDescent="0.2">
      <c r="A25" s="8" t="s">
        <v>8343</v>
      </c>
      <c r="B25" s="9"/>
      <c r="C25" s="9">
        <v>20</v>
      </c>
      <c r="D25" s="9"/>
      <c r="E25" s="9"/>
      <c r="F25" s="9">
        <v>20</v>
      </c>
    </row>
    <row r="26" spans="1:6" x14ac:dyDescent="0.2">
      <c r="A26" s="8" t="s">
        <v>8344</v>
      </c>
      <c r="B26" s="9"/>
      <c r="C26" s="9"/>
      <c r="D26" s="9"/>
      <c r="E26" s="9">
        <v>60</v>
      </c>
      <c r="F26" s="9">
        <v>60</v>
      </c>
    </row>
    <row r="27" spans="1:6" x14ac:dyDescent="0.2">
      <c r="A27" s="8" t="s">
        <v>8345</v>
      </c>
      <c r="B27" s="9"/>
      <c r="C27" s="9">
        <v>20</v>
      </c>
      <c r="D27" s="9"/>
      <c r="E27" s="9"/>
      <c r="F27" s="9">
        <v>20</v>
      </c>
    </row>
    <row r="28" spans="1:6" x14ac:dyDescent="0.2">
      <c r="A28" s="8" t="s">
        <v>8346</v>
      </c>
      <c r="B28" s="9"/>
      <c r="C28" s="9">
        <v>57</v>
      </c>
      <c r="D28" s="9"/>
      <c r="E28" s="9">
        <v>103</v>
      </c>
      <c r="F28" s="9">
        <v>160</v>
      </c>
    </row>
    <row r="29" spans="1:6" x14ac:dyDescent="0.2">
      <c r="A29" s="8" t="s">
        <v>8347</v>
      </c>
      <c r="B29" s="9"/>
      <c r="C29" s="9">
        <v>20</v>
      </c>
      <c r="D29" s="9"/>
      <c r="E29" s="9"/>
      <c r="F29" s="9">
        <v>20</v>
      </c>
    </row>
    <row r="30" spans="1:6" x14ac:dyDescent="0.2">
      <c r="A30" s="8" t="s">
        <v>8348</v>
      </c>
      <c r="B30" s="9"/>
      <c r="C30" s="9">
        <v>353</v>
      </c>
      <c r="D30" s="9">
        <v>19</v>
      </c>
      <c r="E30" s="9">
        <v>694</v>
      </c>
      <c r="F30" s="9">
        <v>1066</v>
      </c>
    </row>
    <row r="31" spans="1:6" x14ac:dyDescent="0.2">
      <c r="A31" s="8" t="s">
        <v>8349</v>
      </c>
      <c r="B31" s="9"/>
      <c r="C31" s="9"/>
      <c r="D31" s="9"/>
      <c r="E31" s="9">
        <v>40</v>
      </c>
      <c r="F31" s="9">
        <v>40</v>
      </c>
    </row>
    <row r="32" spans="1:6" x14ac:dyDescent="0.2">
      <c r="A32" s="8" t="s">
        <v>8350</v>
      </c>
      <c r="B32" s="9"/>
      <c r="C32" s="9"/>
      <c r="D32" s="9"/>
      <c r="E32" s="9">
        <v>20</v>
      </c>
      <c r="F32" s="9">
        <v>20</v>
      </c>
    </row>
    <row r="33" spans="1:6" x14ac:dyDescent="0.2">
      <c r="A33" s="8" t="s">
        <v>8351</v>
      </c>
      <c r="B33" s="9"/>
      <c r="C33" s="9">
        <v>20</v>
      </c>
      <c r="D33" s="9"/>
      <c r="E33" s="9"/>
      <c r="F33" s="9">
        <v>20</v>
      </c>
    </row>
    <row r="34" spans="1:6" x14ac:dyDescent="0.2">
      <c r="A34" s="8" t="s">
        <v>8352</v>
      </c>
      <c r="B34" s="9"/>
      <c r="C34" s="9"/>
      <c r="D34" s="9"/>
      <c r="E34" s="9">
        <v>260</v>
      </c>
      <c r="F34" s="9">
        <v>260</v>
      </c>
    </row>
    <row r="35" spans="1:6" x14ac:dyDescent="0.2">
      <c r="A35" s="8" t="s">
        <v>8353</v>
      </c>
      <c r="B35" s="9">
        <v>40</v>
      </c>
      <c r="C35" s="9"/>
      <c r="D35" s="9"/>
      <c r="E35" s="9"/>
      <c r="F35" s="9">
        <v>40</v>
      </c>
    </row>
    <row r="36" spans="1:6" x14ac:dyDescent="0.2">
      <c r="A36" s="8" t="s">
        <v>8354</v>
      </c>
      <c r="B36" s="9"/>
      <c r="C36" s="9"/>
      <c r="D36" s="9"/>
      <c r="E36" s="9">
        <v>60</v>
      </c>
      <c r="F36" s="9">
        <v>60</v>
      </c>
    </row>
    <row r="37" spans="1:6" x14ac:dyDescent="0.2">
      <c r="A37" s="8" t="s">
        <v>8355</v>
      </c>
      <c r="B37" s="9"/>
      <c r="C37" s="9"/>
      <c r="D37" s="9">
        <v>6</v>
      </c>
      <c r="E37" s="9">
        <v>34</v>
      </c>
      <c r="F37" s="9">
        <v>40</v>
      </c>
    </row>
    <row r="38" spans="1:6" x14ac:dyDescent="0.2">
      <c r="A38" s="8" t="s">
        <v>8356</v>
      </c>
      <c r="B38" s="9">
        <v>18</v>
      </c>
      <c r="C38" s="9">
        <v>2</v>
      </c>
      <c r="D38" s="9"/>
      <c r="E38" s="9">
        <v>40</v>
      </c>
      <c r="F38" s="9">
        <v>60</v>
      </c>
    </row>
    <row r="39" spans="1:6" x14ac:dyDescent="0.2">
      <c r="A39" s="8" t="s">
        <v>8357</v>
      </c>
      <c r="B39" s="9">
        <v>17</v>
      </c>
      <c r="C39" s="9">
        <v>80</v>
      </c>
      <c r="D39" s="9">
        <v>5</v>
      </c>
      <c r="E39" s="9">
        <v>85</v>
      </c>
      <c r="F39" s="9">
        <v>187</v>
      </c>
    </row>
    <row r="40" spans="1:6" x14ac:dyDescent="0.2">
      <c r="A40" s="8" t="s">
        <v>8358</v>
      </c>
      <c r="B40" s="9"/>
      <c r="C40" s="9"/>
      <c r="D40" s="9"/>
      <c r="E40" s="9">
        <v>80</v>
      </c>
      <c r="F40" s="9">
        <v>80</v>
      </c>
    </row>
    <row r="41" spans="1:6" x14ac:dyDescent="0.2">
      <c r="A41" s="8" t="s">
        <v>8359</v>
      </c>
      <c r="B41" s="9"/>
      <c r="C41" s="9"/>
      <c r="D41" s="9"/>
      <c r="E41" s="9">
        <v>60</v>
      </c>
      <c r="F41" s="9">
        <v>60</v>
      </c>
    </row>
    <row r="42" spans="1:6" x14ac:dyDescent="0.2">
      <c r="A42" s="8" t="s">
        <v>8360</v>
      </c>
      <c r="B42" s="9">
        <v>10</v>
      </c>
      <c r="C42" s="9">
        <v>47</v>
      </c>
      <c r="D42" s="9"/>
      <c r="E42" s="9"/>
      <c r="F42" s="9">
        <v>57</v>
      </c>
    </row>
    <row r="43" spans="1:6" x14ac:dyDescent="0.2">
      <c r="A43" s="8" t="s">
        <v>8361</v>
      </c>
      <c r="B43" s="9"/>
      <c r="C43" s="9">
        <v>100</v>
      </c>
      <c r="D43" s="9"/>
      <c r="E43" s="9"/>
      <c r="F43" s="9">
        <v>100</v>
      </c>
    </row>
    <row r="44" spans="1:6" x14ac:dyDescent="0.2">
      <c r="A44" s="8" t="s">
        <v>8362</v>
      </c>
      <c r="B44" s="9">
        <v>60</v>
      </c>
      <c r="C44" s="9">
        <v>120</v>
      </c>
      <c r="D44" s="9"/>
      <c r="E44" s="9">
        <v>20</v>
      </c>
      <c r="F44" s="9">
        <v>200</v>
      </c>
    </row>
    <row r="45" spans="1:6" x14ac:dyDescent="0.2">
      <c r="A45" s="8" t="s">
        <v>8363</v>
      </c>
      <c r="B45" s="9">
        <v>100</v>
      </c>
      <c r="C45" s="9">
        <v>60</v>
      </c>
      <c r="D45" s="9"/>
      <c r="E45" s="9"/>
      <c r="F45" s="9">
        <v>160</v>
      </c>
    </row>
    <row r="46" spans="1:6" x14ac:dyDescent="0.2">
      <c r="A46" s="8" t="s">
        <v>8364</v>
      </c>
      <c r="B46" s="9">
        <v>20</v>
      </c>
      <c r="C46" s="9"/>
      <c r="D46" s="9"/>
      <c r="E46" s="9"/>
      <c r="F46" s="9">
        <v>20</v>
      </c>
    </row>
    <row r="47" spans="1:6" x14ac:dyDescent="0.2">
      <c r="A47" s="8" t="s">
        <v>8320</v>
      </c>
      <c r="B47" s="9">
        <v>349</v>
      </c>
      <c r="C47" s="9">
        <v>1530</v>
      </c>
      <c r="D47" s="9">
        <v>50</v>
      </c>
      <c r="E47" s="9">
        <v>2185</v>
      </c>
      <c r="F47" s="9">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2C366-6CFC-3344-9232-0D0A1C5C8DE1}">
  <sheetPr codeName="Sheet3"/>
  <dimension ref="A1:C18"/>
  <sheetViews>
    <sheetView workbookViewId="0">
      <selection activeCell="A6" sqref="A6"/>
    </sheetView>
  </sheetViews>
  <sheetFormatPr baseColWidth="10" defaultRowHeight="15" x14ac:dyDescent="0.2"/>
  <cols>
    <col min="1" max="1" width="13.1640625" bestFit="1" customWidth="1"/>
    <col min="2" max="2" width="14.83203125" bestFit="1" customWidth="1"/>
    <col min="3" max="3" width="10" bestFit="1" customWidth="1"/>
    <col min="4" max="4" width="4" bestFit="1" customWidth="1"/>
    <col min="5" max="5" width="8.83203125" bestFit="1" customWidth="1"/>
    <col min="6" max="6" width="10" bestFit="1" customWidth="1"/>
  </cols>
  <sheetData>
    <row r="1" spans="1:3" x14ac:dyDescent="0.2">
      <c r="A1" s="7" t="s">
        <v>8380</v>
      </c>
      <c r="B1" t="s">
        <v>8323</v>
      </c>
    </row>
    <row r="2" spans="1:3" x14ac:dyDescent="0.2">
      <c r="A2" s="7" t="s">
        <v>8365</v>
      </c>
      <c r="B2" t="s">
        <v>8323</v>
      </c>
    </row>
    <row r="4" spans="1:3" x14ac:dyDescent="0.2">
      <c r="A4" s="7" t="s">
        <v>8322</v>
      </c>
      <c r="B4" s="7" t="s">
        <v>8321</v>
      </c>
    </row>
    <row r="5" spans="1:3" x14ac:dyDescent="0.2">
      <c r="A5" s="7" t="s">
        <v>8310</v>
      </c>
      <c r="B5" t="s">
        <v>8219</v>
      </c>
      <c r="C5" t="s">
        <v>8320</v>
      </c>
    </row>
    <row r="6" spans="1:3" x14ac:dyDescent="0.2">
      <c r="A6" s="11" t="s">
        <v>8374</v>
      </c>
      <c r="B6" s="9">
        <v>182</v>
      </c>
      <c r="C6" s="9">
        <v>182</v>
      </c>
    </row>
    <row r="7" spans="1:3" x14ac:dyDescent="0.2">
      <c r="A7" s="11" t="s">
        <v>8375</v>
      </c>
      <c r="B7" s="9">
        <v>202</v>
      </c>
      <c r="C7" s="9">
        <v>202</v>
      </c>
    </row>
    <row r="8" spans="1:3" x14ac:dyDescent="0.2">
      <c r="A8" s="11" t="s">
        <v>8376</v>
      </c>
      <c r="B8" s="9">
        <v>180</v>
      </c>
      <c r="C8" s="9">
        <v>180</v>
      </c>
    </row>
    <row r="9" spans="1:3" x14ac:dyDescent="0.2">
      <c r="A9" s="11" t="s">
        <v>8377</v>
      </c>
      <c r="B9" s="9">
        <v>192</v>
      </c>
      <c r="C9" s="9">
        <v>192</v>
      </c>
    </row>
    <row r="10" spans="1:3" x14ac:dyDescent="0.2">
      <c r="A10" s="11" t="s">
        <v>8368</v>
      </c>
      <c r="B10" s="9">
        <v>234</v>
      </c>
      <c r="C10" s="9">
        <v>234</v>
      </c>
    </row>
    <row r="11" spans="1:3" x14ac:dyDescent="0.2">
      <c r="A11" s="11" t="s">
        <v>8378</v>
      </c>
      <c r="B11" s="9">
        <v>211</v>
      </c>
      <c r="C11" s="9">
        <v>211</v>
      </c>
    </row>
    <row r="12" spans="1:3" x14ac:dyDescent="0.2">
      <c r="A12" s="11" t="s">
        <v>8369</v>
      </c>
      <c r="B12" s="9">
        <v>194</v>
      </c>
      <c r="C12" s="9">
        <v>194</v>
      </c>
    </row>
    <row r="13" spans="1:3" x14ac:dyDescent="0.2">
      <c r="A13" s="11" t="s">
        <v>8370</v>
      </c>
      <c r="B13" s="9">
        <v>166</v>
      </c>
      <c r="C13" s="9">
        <v>166</v>
      </c>
    </row>
    <row r="14" spans="1:3" x14ac:dyDescent="0.2">
      <c r="A14" s="11" t="s">
        <v>8371</v>
      </c>
      <c r="B14" s="9">
        <v>147</v>
      </c>
      <c r="C14" s="9">
        <v>147</v>
      </c>
    </row>
    <row r="15" spans="1:3" x14ac:dyDescent="0.2">
      <c r="A15" s="11" t="s">
        <v>8372</v>
      </c>
      <c r="B15" s="9">
        <v>183</v>
      </c>
      <c r="C15" s="9">
        <v>183</v>
      </c>
    </row>
    <row r="16" spans="1:3" x14ac:dyDescent="0.2">
      <c r="A16" s="11" t="s">
        <v>8373</v>
      </c>
      <c r="B16" s="9">
        <v>183</v>
      </c>
      <c r="C16" s="9">
        <v>183</v>
      </c>
    </row>
    <row r="17" spans="1:3" x14ac:dyDescent="0.2">
      <c r="A17" s="11" t="s">
        <v>8379</v>
      </c>
      <c r="B17" s="9">
        <v>111</v>
      </c>
      <c r="C17" s="9">
        <v>111</v>
      </c>
    </row>
    <row r="18" spans="1:3" x14ac:dyDescent="0.2">
      <c r="A18" s="11" t="s">
        <v>8320</v>
      </c>
      <c r="B18" s="9">
        <v>2185</v>
      </c>
      <c r="C18" s="9">
        <v>2185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dimension ref="A1:W4115"/>
  <sheetViews>
    <sheetView topLeftCell="J1" zoomScaleNormal="100" workbookViewId="0">
      <selection activeCell="S2" sqref="S2"/>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3.5" bestFit="1" customWidth="1"/>
    <col min="16" max="16" width="20" bestFit="1" customWidth="1"/>
    <col min="17" max="19" width="13" bestFit="1" customWidth="1"/>
    <col min="22" max="22" width="14.5" customWidth="1"/>
  </cols>
  <sheetData>
    <row r="1" spans="1:23" ht="48"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2" t="s">
        <v>8365</v>
      </c>
      <c r="R1" s="2" t="s">
        <v>8308</v>
      </c>
      <c r="S1" s="2" t="s">
        <v>8309</v>
      </c>
      <c r="T1" s="2" t="s">
        <v>8391</v>
      </c>
      <c r="U1" s="2" t="s">
        <v>8399</v>
      </c>
      <c r="V1" s="2" t="s">
        <v>8366</v>
      </c>
      <c r="W1" s="2" t="s">
        <v>8367</v>
      </c>
    </row>
    <row r="2" spans="1:23" ht="48" x14ac:dyDescent="0.2">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6">
        <f>E2/L2</f>
        <v>63.917582417582416</v>
      </c>
      <c r="Q2" t="s">
        <v>8311</v>
      </c>
      <c r="R2" t="str">
        <f>LEFT(N2,SEARCH("/",N2,1)-1)</f>
        <v>film &amp; video</v>
      </c>
      <c r="S2" t="str">
        <f>RIGHT(N2,LEN(N2)-FIND("/",N2,1))</f>
        <v>television</v>
      </c>
      <c r="T2">
        <f>YEAR(V2)</f>
        <v>2015</v>
      </c>
      <c r="U2" s="13">
        <f>ROUND(W2-V2,0)</f>
        <v>31</v>
      </c>
      <c r="V2" s="10">
        <f>(((J2/60)/60)/24)+DATE(1970,1,1)</f>
        <v>42177.007071759261</v>
      </c>
      <c r="W2" s="10">
        <f>(((I2/60)/60)/24)+DATE(1970,1,1)</f>
        <v>42208.125</v>
      </c>
    </row>
    <row r="3" spans="1:23" ht="32" x14ac:dyDescent="0.2">
      <c r="A3">
        <v>1</v>
      </c>
      <c r="B3" s="3" t="s">
        <v>3</v>
      </c>
      <c r="C3" s="3" t="s">
        <v>4112</v>
      </c>
      <c r="D3">
        <v>10275</v>
      </c>
      <c r="E3">
        <v>14653</v>
      </c>
      <c r="F3" t="s">
        <v>8219</v>
      </c>
      <c r="G3" t="s">
        <v>8224</v>
      </c>
      <c r="H3" t="s">
        <v>8246</v>
      </c>
      <c r="I3">
        <v>1488464683</v>
      </c>
      <c r="J3">
        <v>1485872683</v>
      </c>
      <c r="K3" t="b">
        <v>0</v>
      </c>
      <c r="L3">
        <v>79</v>
      </c>
      <c r="M3" t="b">
        <v>1</v>
      </c>
      <c r="N3" t="s">
        <v>8265</v>
      </c>
      <c r="O3" s="5">
        <f t="shared" ref="O3:O66" si="0">E3/D3</f>
        <v>1.4260827250608272</v>
      </c>
      <c r="P3" s="6">
        <f t="shared" ref="P3:P66" si="1">E3/L3</f>
        <v>185.48101265822785</v>
      </c>
      <c r="Q3" t="s">
        <v>8311</v>
      </c>
      <c r="R3" t="str">
        <f t="shared" ref="R3:R66" si="2">LEFT(N3,SEARCH("/",N3,1)-1)</f>
        <v>film &amp; video</v>
      </c>
      <c r="S3" t="str">
        <f t="shared" ref="S3:S66" si="3">RIGHT(N3,LEN(N3)-FIND("/",N3,1))</f>
        <v>television</v>
      </c>
      <c r="T3">
        <f>YEAR(V3)</f>
        <v>2017</v>
      </c>
      <c r="U3" s="13">
        <f t="shared" ref="U3:U66" si="4">ROUND(W3-V3,0)</f>
        <v>30</v>
      </c>
      <c r="V3" s="10">
        <f>(((J3/60)/60)/24)+DATE(1970,1,1)</f>
        <v>42766.600497685184</v>
      </c>
      <c r="W3" s="10">
        <f>(((I3/60)/60)/24)+DATE(1970,1,1)</f>
        <v>42796.600497685184</v>
      </c>
    </row>
    <row r="4" spans="1:23" ht="48" x14ac:dyDescent="0.2">
      <c r="A4">
        <v>2</v>
      </c>
      <c r="B4" s="3" t="s">
        <v>4</v>
      </c>
      <c r="C4" s="3" t="s">
        <v>4113</v>
      </c>
      <c r="D4">
        <v>500</v>
      </c>
      <c r="E4">
        <v>525</v>
      </c>
      <c r="F4" t="s">
        <v>8219</v>
      </c>
      <c r="G4" t="s">
        <v>8225</v>
      </c>
      <c r="H4" t="s">
        <v>8247</v>
      </c>
      <c r="I4">
        <v>1455555083</v>
      </c>
      <c r="J4">
        <v>1454691083</v>
      </c>
      <c r="K4" t="b">
        <v>0</v>
      </c>
      <c r="L4">
        <v>35</v>
      </c>
      <c r="M4" t="b">
        <v>1</v>
      </c>
      <c r="N4" t="s">
        <v>8265</v>
      </c>
      <c r="O4" s="5">
        <f t="shared" si="0"/>
        <v>1.05</v>
      </c>
      <c r="P4" s="6">
        <f t="shared" si="1"/>
        <v>15</v>
      </c>
      <c r="Q4" t="s">
        <v>8311</v>
      </c>
      <c r="R4" t="str">
        <f t="shared" si="2"/>
        <v>film &amp; video</v>
      </c>
      <c r="S4" t="str">
        <f t="shared" si="3"/>
        <v>television</v>
      </c>
      <c r="T4">
        <f>YEAR(V4)</f>
        <v>2016</v>
      </c>
      <c r="U4" s="13">
        <f t="shared" si="4"/>
        <v>10</v>
      </c>
      <c r="V4" s="10">
        <f>(((J4/60)/60)/24)+DATE(1970,1,1)</f>
        <v>42405.702349537038</v>
      </c>
      <c r="W4" s="10">
        <f>(((I4/60)/60)/24)+DATE(1970,1,1)</f>
        <v>42415.702349537038</v>
      </c>
    </row>
    <row r="5" spans="1:23" ht="32" x14ac:dyDescent="0.2">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6">
        <f t="shared" si="1"/>
        <v>69.266666666666666</v>
      </c>
      <c r="Q5" t="s">
        <v>8311</v>
      </c>
      <c r="R5" t="str">
        <f t="shared" si="2"/>
        <v>film &amp; video</v>
      </c>
      <c r="S5" t="str">
        <f t="shared" si="3"/>
        <v>television</v>
      </c>
      <c r="T5">
        <f>YEAR(V5)</f>
        <v>2014</v>
      </c>
      <c r="U5" s="13">
        <f t="shared" si="4"/>
        <v>30</v>
      </c>
      <c r="V5" s="10">
        <f>(((J5/60)/60)/24)+DATE(1970,1,1)</f>
        <v>41828.515127314815</v>
      </c>
      <c r="W5" s="10">
        <f>(((I5/60)/60)/24)+DATE(1970,1,1)</f>
        <v>41858.515127314815</v>
      </c>
    </row>
    <row r="6" spans="1:23" ht="64" x14ac:dyDescent="0.2">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6">
        <f t="shared" si="1"/>
        <v>190.55028169014085</v>
      </c>
      <c r="Q6" t="s">
        <v>8311</v>
      </c>
      <c r="R6" t="str">
        <f t="shared" si="2"/>
        <v>film &amp; video</v>
      </c>
      <c r="S6" t="str">
        <f t="shared" si="3"/>
        <v>television</v>
      </c>
      <c r="T6">
        <f>YEAR(V6)</f>
        <v>2015</v>
      </c>
      <c r="U6" s="13">
        <f t="shared" si="4"/>
        <v>30</v>
      </c>
      <c r="V6" s="10">
        <f>(((J6/60)/60)/24)+DATE(1970,1,1)</f>
        <v>42327.834247685183</v>
      </c>
      <c r="W6" s="10">
        <f>(((I6/60)/60)/24)+DATE(1970,1,1)</f>
        <v>42357.834247685183</v>
      </c>
    </row>
    <row r="7" spans="1:23" ht="48" x14ac:dyDescent="0.2">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6">
        <f t="shared" si="1"/>
        <v>93.40425531914893</v>
      </c>
      <c r="Q7" t="s">
        <v>8311</v>
      </c>
      <c r="R7" t="str">
        <f t="shared" si="2"/>
        <v>film &amp; video</v>
      </c>
      <c r="S7" t="str">
        <f t="shared" si="3"/>
        <v>television</v>
      </c>
      <c r="T7">
        <f>YEAR(V7)</f>
        <v>2016</v>
      </c>
      <c r="U7" s="13">
        <f t="shared" si="4"/>
        <v>16</v>
      </c>
      <c r="V7" s="10">
        <f>(((J7/60)/60)/24)+DATE(1970,1,1)</f>
        <v>42563.932951388888</v>
      </c>
      <c r="W7" s="10">
        <f>(((I7/60)/60)/24)+DATE(1970,1,1)</f>
        <v>42580.232638888891</v>
      </c>
    </row>
    <row r="8" spans="1:23" ht="48" x14ac:dyDescent="0.2">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6">
        <f t="shared" si="1"/>
        <v>146.87931034482759</v>
      </c>
      <c r="Q8" t="s">
        <v>8311</v>
      </c>
      <c r="R8" t="str">
        <f t="shared" si="2"/>
        <v>film &amp; video</v>
      </c>
      <c r="S8" t="str">
        <f t="shared" si="3"/>
        <v>television</v>
      </c>
      <c r="T8">
        <f>YEAR(V8)</f>
        <v>2014</v>
      </c>
      <c r="U8" s="13">
        <f t="shared" si="4"/>
        <v>10</v>
      </c>
      <c r="V8" s="10">
        <f>(((J8/60)/60)/24)+DATE(1970,1,1)</f>
        <v>41794.072337962964</v>
      </c>
      <c r="W8" s="10">
        <f>(((I8/60)/60)/24)+DATE(1970,1,1)</f>
        <v>41804.072337962964</v>
      </c>
    </row>
    <row r="9" spans="1:23" ht="48" x14ac:dyDescent="0.2">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6">
        <f t="shared" si="1"/>
        <v>159.82456140350877</v>
      </c>
      <c r="Q9" t="s">
        <v>8311</v>
      </c>
      <c r="R9" t="str">
        <f t="shared" si="2"/>
        <v>film &amp; video</v>
      </c>
      <c r="S9" t="str">
        <f t="shared" si="3"/>
        <v>television</v>
      </c>
      <c r="T9">
        <f>YEAR(V9)</f>
        <v>2016</v>
      </c>
      <c r="U9" s="13">
        <f t="shared" si="4"/>
        <v>40</v>
      </c>
      <c r="V9" s="10">
        <f>(((J9/60)/60)/24)+DATE(1970,1,1)</f>
        <v>42516.047071759262</v>
      </c>
      <c r="W9" s="10">
        <f>(((I9/60)/60)/24)+DATE(1970,1,1)</f>
        <v>42556.047071759262</v>
      </c>
    </row>
    <row r="10" spans="1:23"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6">
        <f t="shared" si="1"/>
        <v>291.79333333333335</v>
      </c>
      <c r="Q10" t="s">
        <v>8311</v>
      </c>
      <c r="R10" t="str">
        <f t="shared" si="2"/>
        <v>film &amp; video</v>
      </c>
      <c r="S10" t="str">
        <f t="shared" si="3"/>
        <v>television</v>
      </c>
      <c r="T10">
        <f>YEAR(V10)</f>
        <v>2016</v>
      </c>
      <c r="U10" s="13">
        <f t="shared" si="4"/>
        <v>7</v>
      </c>
      <c r="V10" s="10">
        <f>(((J10/60)/60)/24)+DATE(1970,1,1)</f>
        <v>42468.94458333333</v>
      </c>
      <c r="W10" s="10">
        <f>(((I10/60)/60)/24)+DATE(1970,1,1)</f>
        <v>42475.875</v>
      </c>
    </row>
    <row r="11" spans="1:23"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6">
        <f t="shared" si="1"/>
        <v>31.499500000000001</v>
      </c>
      <c r="Q11" t="s">
        <v>8311</v>
      </c>
      <c r="R11" t="str">
        <f t="shared" si="2"/>
        <v>film &amp; video</v>
      </c>
      <c r="S11" t="str">
        <f t="shared" si="3"/>
        <v>television</v>
      </c>
      <c r="T11">
        <f>YEAR(V11)</f>
        <v>2016</v>
      </c>
      <c r="U11" s="13">
        <f t="shared" si="4"/>
        <v>30</v>
      </c>
      <c r="V11" s="10">
        <f>(((J11/60)/60)/24)+DATE(1970,1,1)</f>
        <v>42447.103518518517</v>
      </c>
      <c r="W11" s="10">
        <f>(((I11/60)/60)/24)+DATE(1970,1,1)</f>
        <v>42477.103518518517</v>
      </c>
    </row>
    <row r="12" spans="1:23"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6">
        <f t="shared" si="1"/>
        <v>158.68421052631578</v>
      </c>
      <c r="Q12" t="s">
        <v>8311</v>
      </c>
      <c r="R12" t="str">
        <f t="shared" si="2"/>
        <v>film &amp; video</v>
      </c>
      <c r="S12" t="str">
        <f t="shared" si="3"/>
        <v>television</v>
      </c>
      <c r="T12">
        <f>YEAR(V12)</f>
        <v>2014</v>
      </c>
      <c r="U12" s="13">
        <f t="shared" si="4"/>
        <v>35</v>
      </c>
      <c r="V12" s="10">
        <f>(((J12/60)/60)/24)+DATE(1970,1,1)</f>
        <v>41780.068043981482</v>
      </c>
      <c r="W12" s="10">
        <f>(((I12/60)/60)/24)+DATE(1970,1,1)</f>
        <v>41815.068043981482</v>
      </c>
    </row>
    <row r="13" spans="1:23"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6">
        <f t="shared" si="1"/>
        <v>80.333333333333329</v>
      </c>
      <c r="Q13" t="s">
        <v>8311</v>
      </c>
      <c r="R13" t="str">
        <f t="shared" si="2"/>
        <v>film &amp; video</v>
      </c>
      <c r="S13" t="str">
        <f t="shared" si="3"/>
        <v>television</v>
      </c>
      <c r="T13">
        <f>YEAR(V13)</f>
        <v>2016</v>
      </c>
      <c r="U13" s="13">
        <f t="shared" si="4"/>
        <v>31</v>
      </c>
      <c r="V13" s="10">
        <f>(((J13/60)/60)/24)+DATE(1970,1,1)</f>
        <v>42572.778495370367</v>
      </c>
      <c r="W13" s="10">
        <f>(((I13/60)/60)/24)+DATE(1970,1,1)</f>
        <v>42604.125</v>
      </c>
    </row>
    <row r="14" spans="1:23"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6">
        <f t="shared" si="1"/>
        <v>59.961305925030231</v>
      </c>
      <c r="Q14" t="s">
        <v>8311</v>
      </c>
      <c r="R14" t="str">
        <f t="shared" si="2"/>
        <v>film &amp; video</v>
      </c>
      <c r="S14" t="str">
        <f t="shared" si="3"/>
        <v>television</v>
      </c>
      <c r="T14">
        <f>YEAR(V14)</f>
        <v>2014</v>
      </c>
      <c r="U14" s="13">
        <f t="shared" si="4"/>
        <v>44</v>
      </c>
      <c r="V14" s="10">
        <f>(((J14/60)/60)/24)+DATE(1970,1,1)</f>
        <v>41791.713252314818</v>
      </c>
      <c r="W14" s="10">
        <f>(((I14/60)/60)/24)+DATE(1970,1,1)</f>
        <v>41836.125</v>
      </c>
    </row>
    <row r="15" spans="1:23"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6">
        <f t="shared" si="1"/>
        <v>109.78431372549019</v>
      </c>
      <c r="Q15" t="s">
        <v>8311</v>
      </c>
      <c r="R15" t="str">
        <f t="shared" si="2"/>
        <v>film &amp; video</v>
      </c>
      <c r="S15" t="str">
        <f t="shared" si="3"/>
        <v>television</v>
      </c>
      <c r="T15">
        <f>YEAR(V15)</f>
        <v>2016</v>
      </c>
      <c r="U15" s="13">
        <f t="shared" si="4"/>
        <v>36</v>
      </c>
      <c r="V15" s="10">
        <f>(((J15/60)/60)/24)+DATE(1970,1,1)</f>
        <v>42508.677187499998</v>
      </c>
      <c r="W15" s="10">
        <f>(((I15/60)/60)/24)+DATE(1970,1,1)</f>
        <v>42544.852083333331</v>
      </c>
    </row>
    <row r="16" spans="1:23"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6">
        <f t="shared" si="1"/>
        <v>147.70731707317074</v>
      </c>
      <c r="Q16" t="s">
        <v>8311</v>
      </c>
      <c r="R16" t="str">
        <f t="shared" si="2"/>
        <v>film &amp; video</v>
      </c>
      <c r="S16" t="str">
        <f t="shared" si="3"/>
        <v>television</v>
      </c>
      <c r="T16">
        <f>YEAR(V16)</f>
        <v>2014</v>
      </c>
      <c r="U16" s="13">
        <f t="shared" si="4"/>
        <v>26</v>
      </c>
      <c r="V16" s="10">
        <f>(((J16/60)/60)/24)+DATE(1970,1,1)</f>
        <v>41808.02648148148</v>
      </c>
      <c r="W16" s="10">
        <f>(((I16/60)/60)/24)+DATE(1970,1,1)</f>
        <v>41833.582638888889</v>
      </c>
    </row>
    <row r="17" spans="1:23"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6">
        <f t="shared" si="1"/>
        <v>21.755102040816325</v>
      </c>
      <c r="Q17" t="s">
        <v>8311</v>
      </c>
      <c r="R17" t="str">
        <f t="shared" si="2"/>
        <v>film &amp; video</v>
      </c>
      <c r="S17" t="str">
        <f t="shared" si="3"/>
        <v>television</v>
      </c>
      <c r="T17">
        <f>YEAR(V17)</f>
        <v>2015</v>
      </c>
      <c r="U17" s="13">
        <f t="shared" si="4"/>
        <v>18</v>
      </c>
      <c r="V17" s="10">
        <f>(((J17/60)/60)/24)+DATE(1970,1,1)</f>
        <v>42256.391875000001</v>
      </c>
      <c r="W17" s="10">
        <f>(((I17/60)/60)/24)+DATE(1970,1,1)</f>
        <v>42274.843055555553</v>
      </c>
    </row>
    <row r="18" spans="1:23"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6">
        <f t="shared" si="1"/>
        <v>171.84285714285716</v>
      </c>
      <c r="Q18" t="s">
        <v>8311</v>
      </c>
      <c r="R18" t="str">
        <f t="shared" si="2"/>
        <v>film &amp; video</v>
      </c>
      <c r="S18" t="str">
        <f t="shared" si="3"/>
        <v>television</v>
      </c>
      <c r="T18">
        <f>YEAR(V18)</f>
        <v>2014</v>
      </c>
      <c r="U18" s="13">
        <f t="shared" si="4"/>
        <v>45</v>
      </c>
      <c r="V18" s="10">
        <f>(((J18/60)/60)/24)+DATE(1970,1,1)</f>
        <v>41760.796423611115</v>
      </c>
      <c r="W18" s="10">
        <f>(((I18/60)/60)/24)+DATE(1970,1,1)</f>
        <v>41806.229166666664</v>
      </c>
    </row>
    <row r="19" spans="1:23"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6">
        <f t="shared" si="1"/>
        <v>41.944444444444443</v>
      </c>
      <c r="Q19" t="s">
        <v>8311</v>
      </c>
      <c r="R19" t="str">
        <f t="shared" si="2"/>
        <v>film &amp; video</v>
      </c>
      <c r="S19" t="str">
        <f t="shared" si="3"/>
        <v>television</v>
      </c>
      <c r="T19">
        <f>YEAR(V19)</f>
        <v>2014</v>
      </c>
      <c r="U19" s="13">
        <f t="shared" si="4"/>
        <v>30</v>
      </c>
      <c r="V19" s="10">
        <f>(((J19/60)/60)/24)+DATE(1970,1,1)</f>
        <v>41917.731736111113</v>
      </c>
      <c r="W19" s="10">
        <f>(((I19/60)/60)/24)+DATE(1970,1,1)</f>
        <v>41947.773402777777</v>
      </c>
    </row>
    <row r="20" spans="1:23"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6">
        <f t="shared" si="1"/>
        <v>93.264122807017543</v>
      </c>
      <c r="Q20" t="s">
        <v>8311</v>
      </c>
      <c r="R20" t="str">
        <f t="shared" si="2"/>
        <v>film &amp; video</v>
      </c>
      <c r="S20" t="str">
        <f t="shared" si="3"/>
        <v>television</v>
      </c>
      <c r="T20">
        <f>YEAR(V20)</f>
        <v>2014</v>
      </c>
      <c r="U20" s="13">
        <f t="shared" si="4"/>
        <v>30</v>
      </c>
      <c r="V20" s="10">
        <f>(((J20/60)/60)/24)+DATE(1970,1,1)</f>
        <v>41869.542314814818</v>
      </c>
      <c r="W20" s="10">
        <f>(((I20/60)/60)/24)+DATE(1970,1,1)</f>
        <v>41899.542314814818</v>
      </c>
    </row>
    <row r="21" spans="1:23"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6">
        <f t="shared" si="1"/>
        <v>56.136363636363633</v>
      </c>
      <c r="Q21" t="s">
        <v>8311</v>
      </c>
      <c r="R21" t="str">
        <f t="shared" si="2"/>
        <v>film &amp; video</v>
      </c>
      <c r="S21" t="str">
        <f t="shared" si="3"/>
        <v>television</v>
      </c>
      <c r="T21">
        <f>YEAR(V21)</f>
        <v>2015</v>
      </c>
      <c r="U21" s="13">
        <f t="shared" si="4"/>
        <v>30</v>
      </c>
      <c r="V21" s="10">
        <f>(((J21/60)/60)/24)+DATE(1970,1,1)</f>
        <v>42175.816365740742</v>
      </c>
      <c r="W21" s="10">
        <f>(((I21/60)/60)/24)+DATE(1970,1,1)</f>
        <v>42205.816365740742</v>
      </c>
    </row>
    <row r="22" spans="1:23"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6">
        <f t="shared" si="1"/>
        <v>80.16</v>
      </c>
      <c r="Q22" t="s">
        <v>8311</v>
      </c>
      <c r="R22" t="str">
        <f t="shared" si="2"/>
        <v>film &amp; video</v>
      </c>
      <c r="S22" t="str">
        <f t="shared" si="3"/>
        <v>television</v>
      </c>
      <c r="T22">
        <f>YEAR(V22)</f>
        <v>2015</v>
      </c>
      <c r="U22" s="13">
        <f t="shared" si="4"/>
        <v>60</v>
      </c>
      <c r="V22" s="10">
        <f>(((J22/60)/60)/24)+DATE(1970,1,1)</f>
        <v>42200.758240740746</v>
      </c>
      <c r="W22" s="10">
        <f>(((I22/60)/60)/24)+DATE(1970,1,1)</f>
        <v>42260.758240740746</v>
      </c>
    </row>
    <row r="23" spans="1:23"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6">
        <f t="shared" si="1"/>
        <v>199.9009900990099</v>
      </c>
      <c r="Q23" t="s">
        <v>8311</v>
      </c>
      <c r="R23" t="str">
        <f t="shared" si="2"/>
        <v>film &amp; video</v>
      </c>
      <c r="S23" t="str">
        <f t="shared" si="3"/>
        <v>television</v>
      </c>
      <c r="T23">
        <f>YEAR(V23)</f>
        <v>2014</v>
      </c>
      <c r="U23" s="13">
        <f t="shared" si="4"/>
        <v>30</v>
      </c>
      <c r="V23" s="10">
        <f>(((J23/60)/60)/24)+DATE(1970,1,1)</f>
        <v>41878.627187500002</v>
      </c>
      <c r="W23" s="10">
        <f>(((I23/60)/60)/24)+DATE(1970,1,1)</f>
        <v>41908.627187500002</v>
      </c>
    </row>
    <row r="24" spans="1:23"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6">
        <f t="shared" si="1"/>
        <v>51.25</v>
      </c>
      <c r="Q24" t="s">
        <v>8311</v>
      </c>
      <c r="R24" t="str">
        <f t="shared" si="2"/>
        <v>film &amp; video</v>
      </c>
      <c r="S24" t="str">
        <f t="shared" si="3"/>
        <v>television</v>
      </c>
      <c r="T24">
        <f>YEAR(V24)</f>
        <v>2014</v>
      </c>
      <c r="U24" s="13">
        <f t="shared" si="4"/>
        <v>15</v>
      </c>
      <c r="V24" s="10">
        <f>(((J24/60)/60)/24)+DATE(1970,1,1)</f>
        <v>41989.91134259259</v>
      </c>
      <c r="W24" s="10">
        <f>(((I24/60)/60)/24)+DATE(1970,1,1)</f>
        <v>42005.332638888889</v>
      </c>
    </row>
    <row r="25" spans="1:23"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6">
        <f t="shared" si="1"/>
        <v>103.04347826086956</v>
      </c>
      <c r="Q25" t="s">
        <v>8311</v>
      </c>
      <c r="R25" t="str">
        <f t="shared" si="2"/>
        <v>film &amp; video</v>
      </c>
      <c r="S25" t="str">
        <f t="shared" si="3"/>
        <v>television</v>
      </c>
      <c r="T25">
        <f>YEAR(V25)</f>
        <v>2015</v>
      </c>
      <c r="U25" s="13">
        <f t="shared" si="4"/>
        <v>27</v>
      </c>
      <c r="V25" s="10">
        <f>(((J25/60)/60)/24)+DATE(1970,1,1)</f>
        <v>42097.778946759259</v>
      </c>
      <c r="W25" s="10">
        <f>(((I25/60)/60)/24)+DATE(1970,1,1)</f>
        <v>42124.638888888891</v>
      </c>
    </row>
    <row r="26" spans="1:23"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6">
        <f t="shared" si="1"/>
        <v>66.346149825783982</v>
      </c>
      <c r="Q26" t="s">
        <v>8311</v>
      </c>
      <c r="R26" t="str">
        <f t="shared" si="2"/>
        <v>film &amp; video</v>
      </c>
      <c r="S26" t="str">
        <f t="shared" si="3"/>
        <v>television</v>
      </c>
      <c r="T26">
        <f>YEAR(V26)</f>
        <v>2015</v>
      </c>
      <c r="U26" s="13">
        <f t="shared" si="4"/>
        <v>33</v>
      </c>
      <c r="V26" s="10">
        <f>(((J26/60)/60)/24)+DATE(1970,1,1)</f>
        <v>42229.820173611108</v>
      </c>
      <c r="W26" s="10">
        <f>(((I26/60)/60)/24)+DATE(1970,1,1)</f>
        <v>42262.818750000006</v>
      </c>
    </row>
    <row r="27" spans="1:23"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6">
        <f t="shared" si="1"/>
        <v>57.142857142857146</v>
      </c>
      <c r="Q27" t="s">
        <v>8311</v>
      </c>
      <c r="R27" t="str">
        <f t="shared" si="2"/>
        <v>film &amp; video</v>
      </c>
      <c r="S27" t="str">
        <f t="shared" si="3"/>
        <v>television</v>
      </c>
      <c r="T27">
        <f>YEAR(V27)</f>
        <v>2015</v>
      </c>
      <c r="U27" s="13">
        <f t="shared" si="4"/>
        <v>60</v>
      </c>
      <c r="V27" s="10">
        <f>(((J27/60)/60)/24)+DATE(1970,1,1)</f>
        <v>42318.025011574078</v>
      </c>
      <c r="W27" s="10">
        <f>(((I27/60)/60)/24)+DATE(1970,1,1)</f>
        <v>42378.025011574078</v>
      </c>
    </row>
    <row r="28" spans="1:23"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6">
        <f t="shared" si="1"/>
        <v>102.10526315789474</v>
      </c>
      <c r="Q28" t="s">
        <v>8311</v>
      </c>
      <c r="R28" t="str">
        <f t="shared" si="2"/>
        <v>film &amp; video</v>
      </c>
      <c r="S28" t="str">
        <f t="shared" si="3"/>
        <v>television</v>
      </c>
      <c r="T28">
        <f>YEAR(V28)</f>
        <v>2014</v>
      </c>
      <c r="U28" s="13">
        <f t="shared" si="4"/>
        <v>40</v>
      </c>
      <c r="V28" s="10">
        <f>(((J28/60)/60)/24)+DATE(1970,1,1)</f>
        <v>41828.515555555554</v>
      </c>
      <c r="W28" s="10">
        <f>(((I28/60)/60)/24)+DATE(1970,1,1)</f>
        <v>41868.515555555554</v>
      </c>
    </row>
    <row r="29" spans="1:23"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6">
        <f t="shared" si="1"/>
        <v>148.96666666666667</v>
      </c>
      <c r="Q29" t="s">
        <v>8311</v>
      </c>
      <c r="R29" t="str">
        <f t="shared" si="2"/>
        <v>film &amp; video</v>
      </c>
      <c r="S29" t="str">
        <f t="shared" si="3"/>
        <v>television</v>
      </c>
      <c r="T29">
        <f>YEAR(V29)</f>
        <v>2014</v>
      </c>
      <c r="U29" s="13">
        <f t="shared" si="4"/>
        <v>30</v>
      </c>
      <c r="V29" s="10">
        <f>(((J29/60)/60)/24)+DATE(1970,1,1)</f>
        <v>41929.164733796293</v>
      </c>
      <c r="W29" s="10">
        <f>(((I29/60)/60)/24)+DATE(1970,1,1)</f>
        <v>41959.206400462965</v>
      </c>
    </row>
    <row r="30" spans="1:23"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6">
        <f t="shared" si="1"/>
        <v>169.6056338028169</v>
      </c>
      <c r="Q30" t="s">
        <v>8311</v>
      </c>
      <c r="R30" t="str">
        <f t="shared" si="2"/>
        <v>film &amp; video</v>
      </c>
      <c r="S30" t="str">
        <f t="shared" si="3"/>
        <v>television</v>
      </c>
      <c r="T30">
        <f>YEAR(V30)</f>
        <v>2015</v>
      </c>
      <c r="U30" s="13">
        <f t="shared" si="4"/>
        <v>30</v>
      </c>
      <c r="V30" s="10">
        <f>(((J30/60)/60)/24)+DATE(1970,1,1)</f>
        <v>42324.96393518518</v>
      </c>
      <c r="W30" s="10">
        <f>(((I30/60)/60)/24)+DATE(1970,1,1)</f>
        <v>42354.96393518518</v>
      </c>
    </row>
    <row r="31" spans="1:23"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6">
        <f t="shared" si="1"/>
        <v>31.623931623931625</v>
      </c>
      <c r="Q31" t="s">
        <v>8311</v>
      </c>
      <c r="R31" t="str">
        <f t="shared" si="2"/>
        <v>film &amp; video</v>
      </c>
      <c r="S31" t="str">
        <f t="shared" si="3"/>
        <v>television</v>
      </c>
      <c r="T31">
        <f>YEAR(V31)</f>
        <v>2014</v>
      </c>
      <c r="U31" s="13">
        <f t="shared" si="4"/>
        <v>30</v>
      </c>
      <c r="V31" s="10">
        <f>(((J31/60)/60)/24)+DATE(1970,1,1)</f>
        <v>41812.67324074074</v>
      </c>
      <c r="W31" s="10">
        <f>(((I31/60)/60)/24)+DATE(1970,1,1)</f>
        <v>41842.67324074074</v>
      </c>
    </row>
    <row r="32" spans="1:23"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6">
        <f t="shared" si="1"/>
        <v>76.45264150943396</v>
      </c>
      <c r="Q32" t="s">
        <v>8311</v>
      </c>
      <c r="R32" t="str">
        <f t="shared" si="2"/>
        <v>film &amp; video</v>
      </c>
      <c r="S32" t="str">
        <f t="shared" si="3"/>
        <v>television</v>
      </c>
      <c r="T32">
        <f>YEAR(V32)</f>
        <v>2014</v>
      </c>
      <c r="U32" s="13">
        <f t="shared" si="4"/>
        <v>30</v>
      </c>
      <c r="V32" s="10">
        <f>(((J32/60)/60)/24)+DATE(1970,1,1)</f>
        <v>41842.292997685188</v>
      </c>
      <c r="W32" s="10">
        <f>(((I32/60)/60)/24)+DATE(1970,1,1)</f>
        <v>41872.292997685188</v>
      </c>
    </row>
    <row r="33" spans="1:23"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6">
        <f t="shared" si="1"/>
        <v>13</v>
      </c>
      <c r="Q33" t="s">
        <v>8311</v>
      </c>
      <c r="R33" t="str">
        <f t="shared" si="2"/>
        <v>film &amp; video</v>
      </c>
      <c r="S33" t="str">
        <f t="shared" si="3"/>
        <v>television</v>
      </c>
      <c r="T33">
        <f>YEAR(V33)</f>
        <v>2016</v>
      </c>
      <c r="U33" s="13">
        <f t="shared" si="4"/>
        <v>18</v>
      </c>
      <c r="V33" s="10">
        <f>(((J33/60)/60)/24)+DATE(1970,1,1)</f>
        <v>42376.79206018518</v>
      </c>
      <c r="W33" s="10">
        <f>(((I33/60)/60)/24)+DATE(1970,1,1)</f>
        <v>42394.79206018518</v>
      </c>
    </row>
    <row r="34" spans="1:23"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6">
        <f t="shared" si="1"/>
        <v>320.44943820224717</v>
      </c>
      <c r="Q34" t="s">
        <v>8311</v>
      </c>
      <c r="R34" t="str">
        <f t="shared" si="2"/>
        <v>film &amp; video</v>
      </c>
      <c r="S34" t="str">
        <f t="shared" si="3"/>
        <v>television</v>
      </c>
      <c r="T34">
        <f>YEAR(V34)</f>
        <v>2016</v>
      </c>
      <c r="U34" s="13">
        <f t="shared" si="4"/>
        <v>42</v>
      </c>
      <c r="V34" s="10">
        <f>(((J34/60)/60)/24)+DATE(1970,1,1)</f>
        <v>42461.627511574072</v>
      </c>
      <c r="W34" s="10">
        <f>(((I34/60)/60)/24)+DATE(1970,1,1)</f>
        <v>42503.165972222225</v>
      </c>
    </row>
    <row r="35" spans="1:23"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6">
        <f t="shared" si="1"/>
        <v>83.75</v>
      </c>
      <c r="Q35" t="s">
        <v>8311</v>
      </c>
      <c r="R35" t="str">
        <f t="shared" si="2"/>
        <v>film &amp; video</v>
      </c>
      <c r="S35" t="str">
        <f t="shared" si="3"/>
        <v>television</v>
      </c>
      <c r="T35">
        <f>YEAR(V35)</f>
        <v>2015</v>
      </c>
      <c r="U35" s="13">
        <f t="shared" si="4"/>
        <v>30</v>
      </c>
      <c r="V35" s="10">
        <f>(((J35/60)/60)/24)+DATE(1970,1,1)</f>
        <v>42286.660891203705</v>
      </c>
      <c r="W35" s="10">
        <f>(((I35/60)/60)/24)+DATE(1970,1,1)</f>
        <v>42316.702557870376</v>
      </c>
    </row>
    <row r="36" spans="1:23"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6">
        <f t="shared" si="1"/>
        <v>49.882352941176471</v>
      </c>
      <c r="Q36" t="s">
        <v>8311</v>
      </c>
      <c r="R36" t="str">
        <f t="shared" si="2"/>
        <v>film &amp; video</v>
      </c>
      <c r="S36" t="str">
        <f t="shared" si="3"/>
        <v>television</v>
      </c>
      <c r="T36">
        <f>YEAR(V36)</f>
        <v>2014</v>
      </c>
      <c r="U36" s="13">
        <f t="shared" si="4"/>
        <v>15</v>
      </c>
      <c r="V36" s="10">
        <f>(((J36/60)/60)/24)+DATE(1970,1,1)</f>
        <v>41841.321770833332</v>
      </c>
      <c r="W36" s="10">
        <f>(((I36/60)/60)/24)+DATE(1970,1,1)</f>
        <v>41856.321770833332</v>
      </c>
    </row>
    <row r="37" spans="1:23"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6">
        <f t="shared" si="1"/>
        <v>59.464285714285715</v>
      </c>
      <c r="Q37" t="s">
        <v>8311</v>
      </c>
      <c r="R37" t="str">
        <f t="shared" si="2"/>
        <v>film &amp; video</v>
      </c>
      <c r="S37" t="str">
        <f t="shared" si="3"/>
        <v>television</v>
      </c>
      <c r="T37">
        <f>YEAR(V37)</f>
        <v>2015</v>
      </c>
      <c r="U37" s="13">
        <f t="shared" si="4"/>
        <v>24</v>
      </c>
      <c r="V37" s="10">
        <f>(((J37/60)/60)/24)+DATE(1970,1,1)</f>
        <v>42098.291828703703</v>
      </c>
      <c r="W37" s="10">
        <f>(((I37/60)/60)/24)+DATE(1970,1,1)</f>
        <v>42122</v>
      </c>
    </row>
    <row r="38" spans="1:23"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6">
        <f t="shared" si="1"/>
        <v>193.84090909090909</v>
      </c>
      <c r="Q38" t="s">
        <v>8311</v>
      </c>
      <c r="R38" t="str">
        <f t="shared" si="2"/>
        <v>film &amp; video</v>
      </c>
      <c r="S38" t="str">
        <f t="shared" si="3"/>
        <v>television</v>
      </c>
      <c r="T38">
        <f>YEAR(V38)</f>
        <v>2015</v>
      </c>
      <c r="U38" s="13">
        <f t="shared" si="4"/>
        <v>30</v>
      </c>
      <c r="V38" s="10">
        <f>(((J38/60)/60)/24)+DATE(1970,1,1)</f>
        <v>42068.307002314818</v>
      </c>
      <c r="W38" s="10">
        <f>(((I38/60)/60)/24)+DATE(1970,1,1)</f>
        <v>42098.265335648146</v>
      </c>
    </row>
    <row r="39" spans="1:23"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6">
        <f t="shared" si="1"/>
        <v>159.51383399209487</v>
      </c>
      <c r="Q39" t="s">
        <v>8311</v>
      </c>
      <c r="R39" t="str">
        <f t="shared" si="2"/>
        <v>film &amp; video</v>
      </c>
      <c r="S39" t="str">
        <f t="shared" si="3"/>
        <v>television</v>
      </c>
      <c r="T39">
        <f>YEAR(V39)</f>
        <v>2015</v>
      </c>
      <c r="U39" s="13">
        <f t="shared" si="4"/>
        <v>30</v>
      </c>
      <c r="V39" s="10">
        <f>(((J39/60)/60)/24)+DATE(1970,1,1)</f>
        <v>42032.693043981482</v>
      </c>
      <c r="W39" s="10">
        <f>(((I39/60)/60)/24)+DATE(1970,1,1)</f>
        <v>42062.693043981482</v>
      </c>
    </row>
    <row r="40" spans="1:23"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6">
        <f t="shared" si="1"/>
        <v>41.68181818181818</v>
      </c>
      <c r="Q40" t="s">
        <v>8311</v>
      </c>
      <c r="R40" t="str">
        <f t="shared" si="2"/>
        <v>film &amp; video</v>
      </c>
      <c r="S40" t="str">
        <f t="shared" si="3"/>
        <v>television</v>
      </c>
      <c r="T40">
        <f>YEAR(V40)</f>
        <v>2013</v>
      </c>
      <c r="U40" s="13">
        <f t="shared" si="4"/>
        <v>30</v>
      </c>
      <c r="V40" s="10">
        <f>(((J40/60)/60)/24)+DATE(1970,1,1)</f>
        <v>41375.057222222218</v>
      </c>
      <c r="W40" s="10">
        <f>(((I40/60)/60)/24)+DATE(1970,1,1)</f>
        <v>41405.057222222218</v>
      </c>
    </row>
    <row r="41" spans="1:23"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6">
        <f t="shared" si="1"/>
        <v>150.89861751152074</v>
      </c>
      <c r="Q41" t="s">
        <v>8311</v>
      </c>
      <c r="R41" t="str">
        <f t="shared" si="2"/>
        <v>film &amp; video</v>
      </c>
      <c r="S41" t="str">
        <f t="shared" si="3"/>
        <v>television</v>
      </c>
      <c r="T41">
        <f>YEAR(V41)</f>
        <v>2014</v>
      </c>
      <c r="U41" s="13">
        <f t="shared" si="4"/>
        <v>31</v>
      </c>
      <c r="V41" s="10">
        <f>(((J41/60)/60)/24)+DATE(1970,1,1)</f>
        <v>41754.047083333331</v>
      </c>
      <c r="W41" s="10">
        <f>(((I41/60)/60)/24)+DATE(1970,1,1)</f>
        <v>41784.957638888889</v>
      </c>
    </row>
    <row r="42" spans="1:23"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6">
        <f t="shared" si="1"/>
        <v>126.6875</v>
      </c>
      <c r="Q42" t="s">
        <v>8311</v>
      </c>
      <c r="R42" t="str">
        <f t="shared" si="2"/>
        <v>film &amp; video</v>
      </c>
      <c r="S42" t="str">
        <f t="shared" si="3"/>
        <v>television</v>
      </c>
      <c r="T42">
        <f>YEAR(V42)</f>
        <v>2014</v>
      </c>
      <c r="U42" s="13">
        <f t="shared" si="4"/>
        <v>20</v>
      </c>
      <c r="V42" s="10">
        <f>(((J42/60)/60)/24)+DATE(1970,1,1)</f>
        <v>41789.21398148148</v>
      </c>
      <c r="W42" s="10">
        <f>(((I42/60)/60)/24)+DATE(1970,1,1)</f>
        <v>41809.166666666664</v>
      </c>
    </row>
    <row r="43" spans="1:23"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6">
        <f t="shared" si="1"/>
        <v>105.26315789473684</v>
      </c>
      <c r="Q43" t="s">
        <v>8311</v>
      </c>
      <c r="R43" t="str">
        <f t="shared" si="2"/>
        <v>film &amp; video</v>
      </c>
      <c r="S43" t="str">
        <f t="shared" si="3"/>
        <v>television</v>
      </c>
      <c r="T43">
        <f>YEAR(V43)</f>
        <v>2014</v>
      </c>
      <c r="U43" s="13">
        <f t="shared" si="4"/>
        <v>30</v>
      </c>
      <c r="V43" s="10">
        <f>(((J43/60)/60)/24)+DATE(1970,1,1)</f>
        <v>41887.568912037037</v>
      </c>
      <c r="W43" s="10">
        <f>(((I43/60)/60)/24)+DATE(1970,1,1)</f>
        <v>41917.568912037037</v>
      </c>
    </row>
    <row r="44" spans="1:23"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6">
        <f t="shared" si="1"/>
        <v>117.51479289940828</v>
      </c>
      <c r="Q44" t="s">
        <v>8311</v>
      </c>
      <c r="R44" t="str">
        <f t="shared" si="2"/>
        <v>film &amp; video</v>
      </c>
      <c r="S44" t="str">
        <f t="shared" si="3"/>
        <v>television</v>
      </c>
      <c r="T44">
        <f>YEAR(V44)</f>
        <v>2014</v>
      </c>
      <c r="U44" s="13">
        <f t="shared" si="4"/>
        <v>30</v>
      </c>
      <c r="V44" s="10">
        <f>(((J44/60)/60)/24)+DATE(1970,1,1)</f>
        <v>41971.639189814814</v>
      </c>
      <c r="W44" s="10">
        <f>(((I44/60)/60)/24)+DATE(1970,1,1)</f>
        <v>42001.639189814814</v>
      </c>
    </row>
    <row r="45" spans="1:23"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6">
        <f t="shared" si="1"/>
        <v>117.36121673003802</v>
      </c>
      <c r="Q45" t="s">
        <v>8311</v>
      </c>
      <c r="R45" t="str">
        <f t="shared" si="2"/>
        <v>film &amp; video</v>
      </c>
      <c r="S45" t="str">
        <f t="shared" si="3"/>
        <v>television</v>
      </c>
      <c r="T45">
        <f>YEAR(V45)</f>
        <v>2014</v>
      </c>
      <c r="U45" s="13">
        <f t="shared" si="4"/>
        <v>30</v>
      </c>
      <c r="V45" s="10">
        <f>(((J45/60)/60)/24)+DATE(1970,1,1)</f>
        <v>41802.790347222224</v>
      </c>
      <c r="W45" s="10">
        <f>(((I45/60)/60)/24)+DATE(1970,1,1)</f>
        <v>41833</v>
      </c>
    </row>
    <row r="46" spans="1:23"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6">
        <f t="shared" si="1"/>
        <v>133.33333333333334</v>
      </c>
      <c r="Q46" t="s">
        <v>8311</v>
      </c>
      <c r="R46" t="str">
        <f t="shared" si="2"/>
        <v>film &amp; video</v>
      </c>
      <c r="S46" t="str">
        <f t="shared" si="3"/>
        <v>television</v>
      </c>
      <c r="T46">
        <f>YEAR(V46)</f>
        <v>2014</v>
      </c>
      <c r="U46" s="13">
        <f t="shared" si="4"/>
        <v>45</v>
      </c>
      <c r="V46" s="10">
        <f>(((J46/60)/60)/24)+DATE(1970,1,1)</f>
        <v>41874.098807870374</v>
      </c>
      <c r="W46" s="10">
        <f>(((I46/60)/60)/24)+DATE(1970,1,1)</f>
        <v>41919.098807870374</v>
      </c>
    </row>
    <row r="47" spans="1:23"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6">
        <f t="shared" si="1"/>
        <v>98.360655737704917</v>
      </c>
      <c r="Q47" t="s">
        <v>8311</v>
      </c>
      <c r="R47" t="str">
        <f t="shared" si="2"/>
        <v>film &amp; video</v>
      </c>
      <c r="S47" t="str">
        <f t="shared" si="3"/>
        <v>television</v>
      </c>
      <c r="T47">
        <f>YEAR(V47)</f>
        <v>2016</v>
      </c>
      <c r="U47" s="13">
        <f t="shared" si="4"/>
        <v>30</v>
      </c>
      <c r="V47" s="10">
        <f>(((J47/60)/60)/24)+DATE(1970,1,1)</f>
        <v>42457.623923611114</v>
      </c>
      <c r="W47" s="10">
        <f>(((I47/60)/60)/24)+DATE(1970,1,1)</f>
        <v>42487.623923611114</v>
      </c>
    </row>
    <row r="48" spans="1:23"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6">
        <f t="shared" si="1"/>
        <v>194.44444444444446</v>
      </c>
      <c r="Q48" t="s">
        <v>8311</v>
      </c>
      <c r="R48" t="str">
        <f t="shared" si="2"/>
        <v>film &amp; video</v>
      </c>
      <c r="S48" t="str">
        <f t="shared" si="3"/>
        <v>television</v>
      </c>
      <c r="T48">
        <f>YEAR(V48)</f>
        <v>2015</v>
      </c>
      <c r="U48" s="13">
        <f t="shared" si="4"/>
        <v>30</v>
      </c>
      <c r="V48" s="10">
        <f>(((J48/60)/60)/24)+DATE(1970,1,1)</f>
        <v>42323.964976851858</v>
      </c>
      <c r="W48" s="10">
        <f>(((I48/60)/60)/24)+DATE(1970,1,1)</f>
        <v>42353.964976851858</v>
      </c>
    </row>
    <row r="49" spans="1:23"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6">
        <f t="shared" si="1"/>
        <v>76.865000000000009</v>
      </c>
      <c r="Q49" t="s">
        <v>8311</v>
      </c>
      <c r="R49" t="str">
        <f t="shared" si="2"/>
        <v>film &amp; video</v>
      </c>
      <c r="S49" t="str">
        <f t="shared" si="3"/>
        <v>television</v>
      </c>
      <c r="T49">
        <f>YEAR(V49)</f>
        <v>2014</v>
      </c>
      <c r="U49" s="13">
        <f t="shared" si="4"/>
        <v>60</v>
      </c>
      <c r="V49" s="10">
        <f>(((J49/60)/60)/24)+DATE(1970,1,1)</f>
        <v>41932.819525462961</v>
      </c>
      <c r="W49" s="10">
        <f>(((I49/60)/60)/24)+DATE(1970,1,1)</f>
        <v>41992.861192129625</v>
      </c>
    </row>
    <row r="50" spans="1:23"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6">
        <f t="shared" si="1"/>
        <v>56.815789473684212</v>
      </c>
      <c r="Q50" t="s">
        <v>8311</v>
      </c>
      <c r="R50" t="str">
        <f t="shared" si="2"/>
        <v>film &amp; video</v>
      </c>
      <c r="S50" t="str">
        <f t="shared" si="3"/>
        <v>television</v>
      </c>
      <c r="T50">
        <f>YEAR(V50)</f>
        <v>2015</v>
      </c>
      <c r="U50" s="13">
        <f t="shared" si="4"/>
        <v>31</v>
      </c>
      <c r="V50" s="10">
        <f>(((J50/60)/60)/24)+DATE(1970,1,1)</f>
        <v>42033.516898148147</v>
      </c>
      <c r="W50" s="10">
        <f>(((I50/60)/60)/24)+DATE(1970,1,1)</f>
        <v>42064.5</v>
      </c>
    </row>
    <row r="51" spans="1:23"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6">
        <f t="shared" si="1"/>
        <v>137.93103448275863</v>
      </c>
      <c r="Q51" t="s">
        <v>8311</v>
      </c>
      <c r="R51" t="str">
        <f t="shared" si="2"/>
        <v>film &amp; video</v>
      </c>
      <c r="S51" t="str">
        <f t="shared" si="3"/>
        <v>television</v>
      </c>
      <c r="T51">
        <f>YEAR(V51)</f>
        <v>2015</v>
      </c>
      <c r="U51" s="13">
        <f t="shared" si="4"/>
        <v>30</v>
      </c>
      <c r="V51" s="10">
        <f>(((J51/60)/60)/24)+DATE(1970,1,1)</f>
        <v>42271.176446759258</v>
      </c>
      <c r="W51" s="10">
        <f>(((I51/60)/60)/24)+DATE(1970,1,1)</f>
        <v>42301.176446759258</v>
      </c>
    </row>
    <row r="52" spans="1:23"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6">
        <f t="shared" si="1"/>
        <v>27.272727272727273</v>
      </c>
      <c r="Q52" t="s">
        <v>8311</v>
      </c>
      <c r="R52" t="str">
        <f t="shared" si="2"/>
        <v>film &amp; video</v>
      </c>
      <c r="S52" t="str">
        <f t="shared" si="3"/>
        <v>television</v>
      </c>
      <c r="T52">
        <f>YEAR(V52)</f>
        <v>2014</v>
      </c>
      <c r="U52" s="13">
        <f t="shared" si="4"/>
        <v>39</v>
      </c>
      <c r="V52" s="10">
        <f>(((J52/60)/60)/24)+DATE(1970,1,1)</f>
        <v>41995.752986111111</v>
      </c>
      <c r="W52" s="10">
        <f>(((I52/60)/60)/24)+DATE(1970,1,1)</f>
        <v>42034.708333333328</v>
      </c>
    </row>
    <row r="53" spans="1:23"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6">
        <f t="shared" si="1"/>
        <v>118.33613445378151</v>
      </c>
      <c r="Q53" t="s">
        <v>8311</v>
      </c>
      <c r="R53" t="str">
        <f t="shared" si="2"/>
        <v>film &amp; video</v>
      </c>
      <c r="S53" t="str">
        <f t="shared" si="3"/>
        <v>television</v>
      </c>
      <c r="T53">
        <f>YEAR(V53)</f>
        <v>2015</v>
      </c>
      <c r="U53" s="13">
        <f t="shared" si="4"/>
        <v>30</v>
      </c>
      <c r="V53" s="10">
        <f>(((J53/60)/60)/24)+DATE(1970,1,1)</f>
        <v>42196.928668981483</v>
      </c>
      <c r="W53" s="10">
        <f>(((I53/60)/60)/24)+DATE(1970,1,1)</f>
        <v>42226.928668981483</v>
      </c>
    </row>
    <row r="54" spans="1:23"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6">
        <f t="shared" si="1"/>
        <v>223.48076923076923</v>
      </c>
      <c r="Q54" t="s">
        <v>8311</v>
      </c>
      <c r="R54" t="str">
        <f t="shared" si="2"/>
        <v>film &amp; video</v>
      </c>
      <c r="S54" t="str">
        <f t="shared" si="3"/>
        <v>television</v>
      </c>
      <c r="T54">
        <f>YEAR(V54)</f>
        <v>2014</v>
      </c>
      <c r="U54" s="13">
        <f t="shared" si="4"/>
        <v>30</v>
      </c>
      <c r="V54" s="10">
        <f>(((J54/60)/60)/24)+DATE(1970,1,1)</f>
        <v>41807.701921296299</v>
      </c>
      <c r="W54" s="10">
        <f>(((I54/60)/60)/24)+DATE(1970,1,1)</f>
        <v>41837.701921296299</v>
      </c>
    </row>
    <row r="55" spans="1:23"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6">
        <f t="shared" si="1"/>
        <v>28.111111111111111</v>
      </c>
      <c r="Q55" t="s">
        <v>8311</v>
      </c>
      <c r="R55" t="str">
        <f t="shared" si="2"/>
        <v>film &amp; video</v>
      </c>
      <c r="S55" t="str">
        <f t="shared" si="3"/>
        <v>television</v>
      </c>
      <c r="T55">
        <f>YEAR(V55)</f>
        <v>2014</v>
      </c>
      <c r="U55" s="13">
        <f t="shared" si="4"/>
        <v>14</v>
      </c>
      <c r="V55" s="10">
        <f>(((J55/60)/60)/24)+DATE(1970,1,1)</f>
        <v>41719.549131944441</v>
      </c>
      <c r="W55" s="10">
        <f>(((I55/60)/60)/24)+DATE(1970,1,1)</f>
        <v>41733.916666666664</v>
      </c>
    </row>
    <row r="56" spans="1:23"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6">
        <f t="shared" si="1"/>
        <v>194.23076923076923</v>
      </c>
      <c r="Q56" t="s">
        <v>8311</v>
      </c>
      <c r="R56" t="str">
        <f t="shared" si="2"/>
        <v>film &amp; video</v>
      </c>
      <c r="S56" t="str">
        <f t="shared" si="3"/>
        <v>television</v>
      </c>
      <c r="T56">
        <f>YEAR(V56)</f>
        <v>2015</v>
      </c>
      <c r="U56" s="13">
        <f t="shared" si="4"/>
        <v>30</v>
      </c>
      <c r="V56" s="10">
        <f>(((J56/60)/60)/24)+DATE(1970,1,1)</f>
        <v>42333.713206018518</v>
      </c>
      <c r="W56" s="10">
        <f>(((I56/60)/60)/24)+DATE(1970,1,1)</f>
        <v>42363.713206018518</v>
      </c>
    </row>
    <row r="57" spans="1:23"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6">
        <f t="shared" si="1"/>
        <v>128.95348837209303</v>
      </c>
      <c r="Q57" t="s">
        <v>8311</v>
      </c>
      <c r="R57" t="str">
        <f t="shared" si="2"/>
        <v>film &amp; video</v>
      </c>
      <c r="S57" t="str">
        <f t="shared" si="3"/>
        <v>television</v>
      </c>
      <c r="T57">
        <f>YEAR(V57)</f>
        <v>2016</v>
      </c>
      <c r="U57" s="13">
        <f t="shared" si="4"/>
        <v>21</v>
      </c>
      <c r="V57" s="10">
        <f>(((J57/60)/60)/24)+DATE(1970,1,1)</f>
        <v>42496.968935185185</v>
      </c>
      <c r="W57" s="10">
        <f>(((I57/60)/60)/24)+DATE(1970,1,1)</f>
        <v>42517.968935185185</v>
      </c>
    </row>
    <row r="58" spans="1:23"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6">
        <f t="shared" si="1"/>
        <v>49.316091954022987</v>
      </c>
      <c r="Q58" t="s">
        <v>8311</v>
      </c>
      <c r="R58" t="str">
        <f t="shared" si="2"/>
        <v>film &amp; video</v>
      </c>
      <c r="S58" t="str">
        <f t="shared" si="3"/>
        <v>television</v>
      </c>
      <c r="T58">
        <f>YEAR(V58)</f>
        <v>2015</v>
      </c>
      <c r="U58" s="13">
        <f t="shared" si="4"/>
        <v>14</v>
      </c>
      <c r="V58" s="10">
        <f>(((J58/60)/60)/24)+DATE(1970,1,1)</f>
        <v>42149.548888888887</v>
      </c>
      <c r="W58" s="10">
        <f>(((I58/60)/60)/24)+DATE(1970,1,1)</f>
        <v>42163.666666666672</v>
      </c>
    </row>
    <row r="59" spans="1:23"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6">
        <f t="shared" si="1"/>
        <v>221.52173913043478</v>
      </c>
      <c r="Q59" t="s">
        <v>8311</v>
      </c>
      <c r="R59" t="str">
        <f t="shared" si="2"/>
        <v>film &amp; video</v>
      </c>
      <c r="S59" t="str">
        <f t="shared" si="3"/>
        <v>television</v>
      </c>
      <c r="T59">
        <f>YEAR(V59)</f>
        <v>2015</v>
      </c>
      <c r="U59" s="13">
        <f t="shared" si="4"/>
        <v>30</v>
      </c>
      <c r="V59" s="10">
        <f>(((J59/60)/60)/24)+DATE(1970,1,1)</f>
        <v>42089.83289351852</v>
      </c>
      <c r="W59" s="10">
        <f>(((I59/60)/60)/24)+DATE(1970,1,1)</f>
        <v>42119.83289351852</v>
      </c>
    </row>
    <row r="60" spans="1:23"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6">
        <f t="shared" si="1"/>
        <v>137.21333333333334</v>
      </c>
      <c r="Q60" t="s">
        <v>8311</v>
      </c>
      <c r="R60" t="str">
        <f t="shared" si="2"/>
        <v>film &amp; video</v>
      </c>
      <c r="S60" t="str">
        <f t="shared" si="3"/>
        <v>television</v>
      </c>
      <c r="T60">
        <f>YEAR(V60)</f>
        <v>2014</v>
      </c>
      <c r="U60" s="13">
        <f t="shared" si="4"/>
        <v>30</v>
      </c>
      <c r="V60" s="10">
        <f>(((J60/60)/60)/24)+DATE(1970,1,1)</f>
        <v>41932.745046296295</v>
      </c>
      <c r="W60" s="10">
        <f>(((I60/60)/60)/24)+DATE(1970,1,1)</f>
        <v>41962.786712962959</v>
      </c>
    </row>
    <row r="61" spans="1:23"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6">
        <f t="shared" si="1"/>
        <v>606.82242424242418</v>
      </c>
      <c r="Q61" t="s">
        <v>8311</v>
      </c>
      <c r="R61" t="str">
        <f t="shared" si="2"/>
        <v>film &amp; video</v>
      </c>
      <c r="S61" t="str">
        <f t="shared" si="3"/>
        <v>television</v>
      </c>
      <c r="T61">
        <f>YEAR(V61)</f>
        <v>2015</v>
      </c>
      <c r="U61" s="13">
        <f t="shared" si="4"/>
        <v>32</v>
      </c>
      <c r="V61" s="10">
        <f>(((J61/60)/60)/24)+DATE(1970,1,1)</f>
        <v>42230.23583333334</v>
      </c>
      <c r="W61" s="10">
        <f>(((I61/60)/60)/24)+DATE(1970,1,1)</f>
        <v>42261.875</v>
      </c>
    </row>
    <row r="62" spans="1:23"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6">
        <f t="shared" si="1"/>
        <v>43.040092592592593</v>
      </c>
      <c r="Q62" t="s">
        <v>8311</v>
      </c>
      <c r="R62" t="str">
        <f t="shared" si="2"/>
        <v>film &amp; video</v>
      </c>
      <c r="S62" t="str">
        <f t="shared" si="3"/>
        <v>shorts</v>
      </c>
      <c r="T62">
        <f>YEAR(V62)</f>
        <v>2014</v>
      </c>
      <c r="U62" s="13">
        <f t="shared" si="4"/>
        <v>19</v>
      </c>
      <c r="V62" s="10">
        <f>(((J62/60)/60)/24)+DATE(1970,1,1)</f>
        <v>41701.901817129627</v>
      </c>
      <c r="W62" s="10">
        <f>(((I62/60)/60)/24)+DATE(1970,1,1)</f>
        <v>41721</v>
      </c>
    </row>
    <row r="63" spans="1:23"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6">
        <f t="shared" si="1"/>
        <v>322.39130434782606</v>
      </c>
      <c r="Q63" t="s">
        <v>8311</v>
      </c>
      <c r="R63" t="str">
        <f t="shared" si="2"/>
        <v>film &amp; video</v>
      </c>
      <c r="S63" t="str">
        <f t="shared" si="3"/>
        <v>shorts</v>
      </c>
      <c r="T63">
        <f>YEAR(V63)</f>
        <v>2013</v>
      </c>
      <c r="U63" s="13">
        <f t="shared" si="4"/>
        <v>22</v>
      </c>
      <c r="V63" s="10">
        <f>(((J63/60)/60)/24)+DATE(1970,1,1)</f>
        <v>41409.814317129632</v>
      </c>
      <c r="W63" s="10">
        <f>(((I63/60)/60)/24)+DATE(1970,1,1)</f>
        <v>41431.814317129632</v>
      </c>
    </row>
    <row r="64" spans="1:23"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6">
        <f t="shared" si="1"/>
        <v>96.708333333333329</v>
      </c>
      <c r="Q64" t="s">
        <v>8311</v>
      </c>
      <c r="R64" t="str">
        <f t="shared" si="2"/>
        <v>film &amp; video</v>
      </c>
      <c r="S64" t="str">
        <f t="shared" si="3"/>
        <v>shorts</v>
      </c>
      <c r="T64">
        <f>YEAR(V64)</f>
        <v>2013</v>
      </c>
      <c r="U64" s="13">
        <f t="shared" si="4"/>
        <v>25</v>
      </c>
      <c r="V64" s="10">
        <f>(((J64/60)/60)/24)+DATE(1970,1,1)</f>
        <v>41311.799513888887</v>
      </c>
      <c r="W64" s="10">
        <f>(((I64/60)/60)/24)+DATE(1970,1,1)</f>
        <v>41336.799513888887</v>
      </c>
    </row>
    <row r="65" spans="1:23"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6">
        <f t="shared" si="1"/>
        <v>35.474531249999998</v>
      </c>
      <c r="Q65" t="s">
        <v>8311</v>
      </c>
      <c r="R65" t="str">
        <f t="shared" si="2"/>
        <v>film &amp; video</v>
      </c>
      <c r="S65" t="str">
        <f t="shared" si="3"/>
        <v>shorts</v>
      </c>
      <c r="T65">
        <f>YEAR(V65)</f>
        <v>2013</v>
      </c>
      <c r="U65" s="13">
        <f t="shared" si="4"/>
        <v>23</v>
      </c>
      <c r="V65" s="10">
        <f>(((J65/60)/60)/24)+DATE(1970,1,1)</f>
        <v>41612.912187499998</v>
      </c>
      <c r="W65" s="10">
        <f>(((I65/60)/60)/24)+DATE(1970,1,1)</f>
        <v>41636.207638888889</v>
      </c>
    </row>
    <row r="66" spans="1:23"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6">
        <f t="shared" si="1"/>
        <v>86.666666666666671</v>
      </c>
      <c r="Q66" t="s">
        <v>8311</v>
      </c>
      <c r="R66" t="str">
        <f t="shared" si="2"/>
        <v>film &amp; video</v>
      </c>
      <c r="S66" t="str">
        <f t="shared" si="3"/>
        <v>shorts</v>
      </c>
      <c r="T66">
        <f>YEAR(V66)</f>
        <v>2013</v>
      </c>
      <c r="U66" s="13">
        <f t="shared" si="4"/>
        <v>30</v>
      </c>
      <c r="V66" s="10">
        <f>(((J66/60)/60)/24)+DATE(1970,1,1)</f>
        <v>41433.01829861111</v>
      </c>
      <c r="W66" s="10">
        <f>(((I66/60)/60)/24)+DATE(1970,1,1)</f>
        <v>41463.01829861111</v>
      </c>
    </row>
    <row r="67" spans="1:23"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5">E67/D67</f>
        <v>1.0752857142857142</v>
      </c>
      <c r="P67" s="6">
        <f t="shared" ref="P67:P130" si="6">E67/L67</f>
        <v>132.05263157894737</v>
      </c>
      <c r="Q67" t="s">
        <v>8311</v>
      </c>
      <c r="R67" t="str">
        <f t="shared" ref="R67:R130" si="7">LEFT(N67,SEARCH("/",N67,1)-1)</f>
        <v>film &amp; video</v>
      </c>
      <c r="S67" t="str">
        <f t="shared" ref="S67:S130" si="8">RIGHT(N67,LEN(N67)-FIND("/",N67,1))</f>
        <v>shorts</v>
      </c>
      <c r="T67">
        <f>YEAR(V67)</f>
        <v>2014</v>
      </c>
      <c r="U67" s="13">
        <f t="shared" ref="U67:U130" si="9">ROUND(W67-V67,0)</f>
        <v>26</v>
      </c>
      <c r="V67" s="10">
        <f>(((J67/60)/60)/24)+DATE(1970,1,1)</f>
        <v>41835.821226851855</v>
      </c>
      <c r="W67" s="10">
        <f>(((I67/60)/60)/24)+DATE(1970,1,1)</f>
        <v>41862.249305555553</v>
      </c>
    </row>
    <row r="68" spans="1:23"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5">
        <f t="shared" si="5"/>
        <v>1.1859999999999999</v>
      </c>
      <c r="P68" s="6">
        <f t="shared" si="6"/>
        <v>91.230769230769226</v>
      </c>
      <c r="Q68" t="s">
        <v>8311</v>
      </c>
      <c r="R68" t="str">
        <f t="shared" si="7"/>
        <v>film &amp; video</v>
      </c>
      <c r="S68" t="str">
        <f t="shared" si="8"/>
        <v>shorts</v>
      </c>
      <c r="T68">
        <f>YEAR(V68)</f>
        <v>2016</v>
      </c>
      <c r="U68" s="13">
        <f t="shared" si="9"/>
        <v>30</v>
      </c>
      <c r="V68" s="10">
        <f>(((J68/60)/60)/24)+DATE(1970,1,1)</f>
        <v>42539.849768518514</v>
      </c>
      <c r="W68" s="10">
        <f>(((I68/60)/60)/24)+DATE(1970,1,1)</f>
        <v>42569.849768518514</v>
      </c>
    </row>
    <row r="69" spans="1:23"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5">
        <f t="shared" si="5"/>
        <v>1.1625000000000001</v>
      </c>
      <c r="P69" s="6">
        <f t="shared" si="6"/>
        <v>116.25</v>
      </c>
      <c r="Q69" t="s">
        <v>8311</v>
      </c>
      <c r="R69" t="str">
        <f t="shared" si="7"/>
        <v>film &amp; video</v>
      </c>
      <c r="S69" t="str">
        <f t="shared" si="8"/>
        <v>shorts</v>
      </c>
      <c r="T69">
        <f>YEAR(V69)</f>
        <v>2012</v>
      </c>
      <c r="U69" s="13">
        <f t="shared" si="9"/>
        <v>30</v>
      </c>
      <c r="V69" s="10">
        <f>(((J69/60)/60)/24)+DATE(1970,1,1)</f>
        <v>41075.583379629628</v>
      </c>
      <c r="W69" s="10">
        <f>(((I69/60)/60)/24)+DATE(1970,1,1)</f>
        <v>41105.583379629628</v>
      </c>
    </row>
    <row r="70" spans="1:23"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5">
        <f t="shared" si="5"/>
        <v>1.2716666666666667</v>
      </c>
      <c r="P70" s="6">
        <f t="shared" si="6"/>
        <v>21.194444444444443</v>
      </c>
      <c r="Q70" t="s">
        <v>8311</v>
      </c>
      <c r="R70" t="str">
        <f t="shared" si="7"/>
        <v>film &amp; video</v>
      </c>
      <c r="S70" t="str">
        <f t="shared" si="8"/>
        <v>shorts</v>
      </c>
      <c r="T70">
        <f>YEAR(V70)</f>
        <v>2014</v>
      </c>
      <c r="U70" s="13">
        <f t="shared" si="9"/>
        <v>30</v>
      </c>
      <c r="V70" s="10">
        <f>(((J70/60)/60)/24)+DATE(1970,1,1)</f>
        <v>41663.569340277776</v>
      </c>
      <c r="W70" s="10">
        <f>(((I70/60)/60)/24)+DATE(1970,1,1)</f>
        <v>41693.569340277776</v>
      </c>
    </row>
    <row r="71" spans="1:23"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5"/>
        <v>1.109423</v>
      </c>
      <c r="P71" s="6">
        <f t="shared" si="6"/>
        <v>62.327134831460668</v>
      </c>
      <c r="Q71" t="s">
        <v>8311</v>
      </c>
      <c r="R71" t="str">
        <f t="shared" si="7"/>
        <v>film &amp; video</v>
      </c>
      <c r="S71" t="str">
        <f t="shared" si="8"/>
        <v>shorts</v>
      </c>
      <c r="T71">
        <f>YEAR(V71)</f>
        <v>2011</v>
      </c>
      <c r="U71" s="13">
        <f t="shared" si="9"/>
        <v>32</v>
      </c>
      <c r="V71" s="10">
        <f>(((J71/60)/60)/24)+DATE(1970,1,1)</f>
        <v>40786.187789351854</v>
      </c>
      <c r="W71" s="10">
        <f>(((I71/60)/60)/24)+DATE(1970,1,1)</f>
        <v>40818.290972222225</v>
      </c>
    </row>
    <row r="72" spans="1:23"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5">
        <f t="shared" si="5"/>
        <v>1.272</v>
      </c>
      <c r="P72" s="6">
        <f t="shared" si="6"/>
        <v>37.411764705882355</v>
      </c>
      <c r="Q72" t="s">
        <v>8311</v>
      </c>
      <c r="R72" t="str">
        <f t="shared" si="7"/>
        <v>film &amp; video</v>
      </c>
      <c r="S72" t="str">
        <f t="shared" si="8"/>
        <v>shorts</v>
      </c>
      <c r="T72">
        <f>YEAR(V72)</f>
        <v>2011</v>
      </c>
      <c r="U72" s="13">
        <f t="shared" si="9"/>
        <v>60</v>
      </c>
      <c r="V72" s="10">
        <f>(((J72/60)/60)/24)+DATE(1970,1,1)</f>
        <v>40730.896354166667</v>
      </c>
      <c r="W72" s="10">
        <f>(((I72/60)/60)/24)+DATE(1970,1,1)</f>
        <v>40790.896354166667</v>
      </c>
    </row>
    <row r="73" spans="1:23"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5">
        <f t="shared" si="5"/>
        <v>1.2394444444444443</v>
      </c>
      <c r="P73" s="6">
        <f t="shared" si="6"/>
        <v>69.71875</v>
      </c>
      <c r="Q73" t="s">
        <v>8311</v>
      </c>
      <c r="R73" t="str">
        <f t="shared" si="7"/>
        <v>film &amp; video</v>
      </c>
      <c r="S73" t="str">
        <f t="shared" si="8"/>
        <v>shorts</v>
      </c>
      <c r="T73">
        <f>YEAR(V73)</f>
        <v>2012</v>
      </c>
      <c r="U73" s="13">
        <f t="shared" si="9"/>
        <v>60</v>
      </c>
      <c r="V73" s="10">
        <f>(((J73/60)/60)/24)+DATE(1970,1,1)</f>
        <v>40997.271493055552</v>
      </c>
      <c r="W73" s="10">
        <f>(((I73/60)/60)/24)+DATE(1970,1,1)</f>
        <v>41057.271493055552</v>
      </c>
    </row>
    <row r="74" spans="1:23"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5">
        <f t="shared" si="5"/>
        <v>1.084090909090909</v>
      </c>
      <c r="P74" s="6">
        <f t="shared" si="6"/>
        <v>58.170731707317074</v>
      </c>
      <c r="Q74" t="s">
        <v>8311</v>
      </c>
      <c r="R74" t="str">
        <f t="shared" si="7"/>
        <v>film &amp; video</v>
      </c>
      <c r="S74" t="str">
        <f t="shared" si="8"/>
        <v>shorts</v>
      </c>
      <c r="T74">
        <f>YEAR(V74)</f>
        <v>2012</v>
      </c>
      <c r="U74" s="13">
        <f t="shared" si="9"/>
        <v>20</v>
      </c>
      <c r="V74" s="10">
        <f>(((J74/60)/60)/24)+DATE(1970,1,1)</f>
        <v>41208.010196759256</v>
      </c>
      <c r="W74" s="10">
        <f>(((I74/60)/60)/24)+DATE(1970,1,1)</f>
        <v>41228</v>
      </c>
    </row>
    <row r="75" spans="1:23"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5">
        <f t="shared" si="5"/>
        <v>1</v>
      </c>
      <c r="P75" s="6">
        <f t="shared" si="6"/>
        <v>50</v>
      </c>
      <c r="Q75" t="s">
        <v>8311</v>
      </c>
      <c r="R75" t="str">
        <f t="shared" si="7"/>
        <v>film &amp; video</v>
      </c>
      <c r="S75" t="str">
        <f t="shared" si="8"/>
        <v>shorts</v>
      </c>
      <c r="T75">
        <f>YEAR(V75)</f>
        <v>2011</v>
      </c>
      <c r="U75" s="13">
        <f t="shared" si="9"/>
        <v>78</v>
      </c>
      <c r="V75" s="10">
        <f>(((J75/60)/60)/24)+DATE(1970,1,1)</f>
        <v>40587.75675925926</v>
      </c>
      <c r="W75" s="10">
        <f>(((I75/60)/60)/24)+DATE(1970,1,1)</f>
        <v>40666.165972222225</v>
      </c>
    </row>
    <row r="76" spans="1:23"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5">
        <f t="shared" si="5"/>
        <v>1.1293199999999999</v>
      </c>
      <c r="P76" s="6">
        <f t="shared" si="6"/>
        <v>19.471034482758618</v>
      </c>
      <c r="Q76" t="s">
        <v>8311</v>
      </c>
      <c r="R76" t="str">
        <f t="shared" si="7"/>
        <v>film &amp; video</v>
      </c>
      <c r="S76" t="str">
        <f t="shared" si="8"/>
        <v>shorts</v>
      </c>
      <c r="T76">
        <f>YEAR(V76)</f>
        <v>2015</v>
      </c>
      <c r="U76" s="13">
        <f t="shared" si="9"/>
        <v>30</v>
      </c>
      <c r="V76" s="10">
        <f>(((J76/60)/60)/24)+DATE(1970,1,1)</f>
        <v>42360.487210648149</v>
      </c>
      <c r="W76" s="10">
        <f>(((I76/60)/60)/24)+DATE(1970,1,1)</f>
        <v>42390.487210648149</v>
      </c>
    </row>
    <row r="77" spans="1:23"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5">
        <f t="shared" si="5"/>
        <v>1.1542857142857144</v>
      </c>
      <c r="P77" s="6">
        <f t="shared" si="6"/>
        <v>85.957446808510639</v>
      </c>
      <c r="Q77" t="s">
        <v>8311</v>
      </c>
      <c r="R77" t="str">
        <f t="shared" si="7"/>
        <v>film &amp; video</v>
      </c>
      <c r="S77" t="str">
        <f t="shared" si="8"/>
        <v>shorts</v>
      </c>
      <c r="T77">
        <f>YEAR(V77)</f>
        <v>2013</v>
      </c>
      <c r="U77" s="13">
        <f t="shared" si="9"/>
        <v>30</v>
      </c>
      <c r="V77" s="10">
        <f>(((J77/60)/60)/24)+DATE(1970,1,1)</f>
        <v>41357.209166666667</v>
      </c>
      <c r="W77" s="10">
        <f>(((I77/60)/60)/24)+DATE(1970,1,1)</f>
        <v>41387.209166666667</v>
      </c>
    </row>
    <row r="78" spans="1:23"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5">
        <f t="shared" si="5"/>
        <v>1.5333333333333334</v>
      </c>
      <c r="P78" s="6">
        <f t="shared" si="6"/>
        <v>30.666666666666668</v>
      </c>
      <c r="Q78" t="s">
        <v>8311</v>
      </c>
      <c r="R78" t="str">
        <f t="shared" si="7"/>
        <v>film &amp; video</v>
      </c>
      <c r="S78" t="str">
        <f t="shared" si="8"/>
        <v>shorts</v>
      </c>
      <c r="T78">
        <f>YEAR(V78)</f>
        <v>2011</v>
      </c>
      <c r="U78" s="13">
        <f t="shared" si="9"/>
        <v>60</v>
      </c>
      <c r="V78" s="10">
        <f>(((J78/60)/60)/24)+DATE(1970,1,1)</f>
        <v>40844.691643518519</v>
      </c>
      <c r="W78" s="10">
        <f>(((I78/60)/60)/24)+DATE(1970,1,1)</f>
        <v>40904.733310185184</v>
      </c>
    </row>
    <row r="79" spans="1:23"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5">
        <f t="shared" si="5"/>
        <v>3.9249999999999998</v>
      </c>
      <c r="P79" s="6">
        <f t="shared" si="6"/>
        <v>60.384615384615387</v>
      </c>
      <c r="Q79" t="s">
        <v>8311</v>
      </c>
      <c r="R79" t="str">
        <f t="shared" si="7"/>
        <v>film &amp; video</v>
      </c>
      <c r="S79" t="str">
        <f t="shared" si="8"/>
        <v>shorts</v>
      </c>
      <c r="T79">
        <f>YEAR(V79)</f>
        <v>2012</v>
      </c>
      <c r="U79" s="13">
        <f t="shared" si="9"/>
        <v>53</v>
      </c>
      <c r="V79" s="10">
        <f>(((J79/60)/60)/24)+DATE(1970,1,1)</f>
        <v>40997.144872685189</v>
      </c>
      <c r="W79" s="10">
        <f>(((I79/60)/60)/24)+DATE(1970,1,1)</f>
        <v>41050.124305555553</v>
      </c>
    </row>
    <row r="80" spans="1:23"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5">
        <f t="shared" si="5"/>
        <v>27.02</v>
      </c>
      <c r="P80" s="6">
        <f t="shared" si="6"/>
        <v>38.6</v>
      </c>
      <c r="Q80" t="s">
        <v>8311</v>
      </c>
      <c r="R80" t="str">
        <f t="shared" si="7"/>
        <v>film &amp; video</v>
      </c>
      <c r="S80" t="str">
        <f t="shared" si="8"/>
        <v>shorts</v>
      </c>
      <c r="T80">
        <f>YEAR(V80)</f>
        <v>2016</v>
      </c>
      <c r="U80" s="13">
        <f t="shared" si="9"/>
        <v>10</v>
      </c>
      <c r="V80" s="10">
        <f>(((J80/60)/60)/24)+DATE(1970,1,1)</f>
        <v>42604.730567129634</v>
      </c>
      <c r="W80" s="10">
        <f>(((I80/60)/60)/24)+DATE(1970,1,1)</f>
        <v>42614.730567129634</v>
      </c>
    </row>
    <row r="81" spans="1:23"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5">
        <f t="shared" si="5"/>
        <v>1.27</v>
      </c>
      <c r="P81" s="6">
        <f t="shared" si="6"/>
        <v>40.268292682926827</v>
      </c>
      <c r="Q81" t="s">
        <v>8311</v>
      </c>
      <c r="R81" t="str">
        <f t="shared" si="7"/>
        <v>film &amp; video</v>
      </c>
      <c r="S81" t="str">
        <f t="shared" si="8"/>
        <v>shorts</v>
      </c>
      <c r="T81">
        <f>YEAR(V81)</f>
        <v>2014</v>
      </c>
      <c r="U81" s="13">
        <f t="shared" si="9"/>
        <v>30</v>
      </c>
      <c r="V81" s="10">
        <f>(((J81/60)/60)/24)+DATE(1970,1,1)</f>
        <v>41724.776539351849</v>
      </c>
      <c r="W81" s="10">
        <f>(((I81/60)/60)/24)+DATE(1970,1,1)</f>
        <v>41754.776539351849</v>
      </c>
    </row>
    <row r="82" spans="1:23"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5">
        <f t="shared" si="5"/>
        <v>1.0725</v>
      </c>
      <c r="P82" s="6">
        <f t="shared" si="6"/>
        <v>273.82978723404256</v>
      </c>
      <c r="Q82" t="s">
        <v>8311</v>
      </c>
      <c r="R82" t="str">
        <f t="shared" si="7"/>
        <v>film &amp; video</v>
      </c>
      <c r="S82" t="str">
        <f t="shared" si="8"/>
        <v>shorts</v>
      </c>
      <c r="T82">
        <f>YEAR(V82)</f>
        <v>2013</v>
      </c>
      <c r="U82" s="13">
        <f t="shared" si="9"/>
        <v>35</v>
      </c>
      <c r="V82" s="10">
        <f>(((J82/60)/60)/24)+DATE(1970,1,1)</f>
        <v>41583.083981481483</v>
      </c>
      <c r="W82" s="10">
        <f>(((I82/60)/60)/24)+DATE(1970,1,1)</f>
        <v>41618.083981481483</v>
      </c>
    </row>
    <row r="83" spans="1:23"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5">
        <f t="shared" si="5"/>
        <v>1.98</v>
      </c>
      <c r="P83" s="6">
        <f t="shared" si="6"/>
        <v>53.035714285714285</v>
      </c>
      <c r="Q83" t="s">
        <v>8311</v>
      </c>
      <c r="R83" t="str">
        <f t="shared" si="7"/>
        <v>film &amp; video</v>
      </c>
      <c r="S83" t="str">
        <f t="shared" si="8"/>
        <v>shorts</v>
      </c>
      <c r="T83">
        <f>YEAR(V83)</f>
        <v>2012</v>
      </c>
      <c r="U83" s="13">
        <f t="shared" si="9"/>
        <v>4</v>
      </c>
      <c r="V83" s="10">
        <f>(((J83/60)/60)/24)+DATE(1970,1,1)</f>
        <v>41100.158877314818</v>
      </c>
      <c r="W83" s="10">
        <f>(((I83/60)/60)/24)+DATE(1970,1,1)</f>
        <v>41104.126388888886</v>
      </c>
    </row>
    <row r="84" spans="1:23"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5">
        <f t="shared" si="5"/>
        <v>1.0001249999999999</v>
      </c>
      <c r="P84" s="6">
        <f t="shared" si="6"/>
        <v>40.005000000000003</v>
      </c>
      <c r="Q84" t="s">
        <v>8311</v>
      </c>
      <c r="R84" t="str">
        <f t="shared" si="7"/>
        <v>film &amp; video</v>
      </c>
      <c r="S84" t="str">
        <f t="shared" si="8"/>
        <v>shorts</v>
      </c>
      <c r="T84">
        <f>YEAR(V84)</f>
        <v>2011</v>
      </c>
      <c r="U84" s="13">
        <f t="shared" si="9"/>
        <v>30</v>
      </c>
      <c r="V84" s="10">
        <f>(((J84/60)/60)/24)+DATE(1970,1,1)</f>
        <v>40795.820150462961</v>
      </c>
      <c r="W84" s="10">
        <f>(((I84/60)/60)/24)+DATE(1970,1,1)</f>
        <v>40825.820150462961</v>
      </c>
    </row>
    <row r="85" spans="1:23"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5">
        <f t="shared" si="5"/>
        <v>1.0249999999999999</v>
      </c>
      <c r="P85" s="6">
        <f t="shared" si="6"/>
        <v>15.76923076923077</v>
      </c>
      <c r="Q85" t="s">
        <v>8311</v>
      </c>
      <c r="R85" t="str">
        <f t="shared" si="7"/>
        <v>film &amp; video</v>
      </c>
      <c r="S85" t="str">
        <f t="shared" si="8"/>
        <v>shorts</v>
      </c>
      <c r="T85">
        <f>YEAR(V85)</f>
        <v>2015</v>
      </c>
      <c r="U85" s="13">
        <f t="shared" si="9"/>
        <v>15</v>
      </c>
      <c r="V85" s="10">
        <f>(((J85/60)/60)/24)+DATE(1970,1,1)</f>
        <v>42042.615613425922</v>
      </c>
      <c r="W85" s="10">
        <f>(((I85/60)/60)/24)+DATE(1970,1,1)</f>
        <v>42057.479166666672</v>
      </c>
    </row>
    <row r="86" spans="1:23"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5">
        <f t="shared" si="5"/>
        <v>1</v>
      </c>
      <c r="P86" s="6">
        <f t="shared" si="6"/>
        <v>71.428571428571431</v>
      </c>
      <c r="Q86" t="s">
        <v>8311</v>
      </c>
      <c r="R86" t="str">
        <f t="shared" si="7"/>
        <v>film &amp; video</v>
      </c>
      <c r="S86" t="str">
        <f t="shared" si="8"/>
        <v>shorts</v>
      </c>
      <c r="T86">
        <f>YEAR(V86)</f>
        <v>2011</v>
      </c>
      <c r="U86" s="13">
        <f t="shared" si="9"/>
        <v>30</v>
      </c>
      <c r="V86" s="10">
        <f>(((J86/60)/60)/24)+DATE(1970,1,1)</f>
        <v>40648.757939814815</v>
      </c>
      <c r="W86" s="10">
        <f>(((I86/60)/60)/24)+DATE(1970,1,1)</f>
        <v>40678.757939814815</v>
      </c>
    </row>
    <row r="87" spans="1:23"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5">
        <f t="shared" si="5"/>
        <v>1.2549999999999999</v>
      </c>
      <c r="P87" s="6">
        <f t="shared" si="6"/>
        <v>71.714285714285708</v>
      </c>
      <c r="Q87" t="s">
        <v>8311</v>
      </c>
      <c r="R87" t="str">
        <f t="shared" si="7"/>
        <v>film &amp; video</v>
      </c>
      <c r="S87" t="str">
        <f t="shared" si="8"/>
        <v>shorts</v>
      </c>
      <c r="T87">
        <f>YEAR(V87)</f>
        <v>2011</v>
      </c>
      <c r="U87" s="13">
        <f t="shared" si="9"/>
        <v>30</v>
      </c>
      <c r="V87" s="10">
        <f>(((J87/60)/60)/24)+DATE(1970,1,1)</f>
        <v>40779.125428240739</v>
      </c>
      <c r="W87" s="10">
        <f>(((I87/60)/60)/24)+DATE(1970,1,1)</f>
        <v>40809.125428240739</v>
      </c>
    </row>
    <row r="88" spans="1:23"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5">
        <f t="shared" si="5"/>
        <v>1.0646666666666667</v>
      </c>
      <c r="P88" s="6">
        <f t="shared" si="6"/>
        <v>375.76470588235293</v>
      </c>
      <c r="Q88" t="s">
        <v>8311</v>
      </c>
      <c r="R88" t="str">
        <f t="shared" si="7"/>
        <v>film &amp; video</v>
      </c>
      <c r="S88" t="str">
        <f t="shared" si="8"/>
        <v>shorts</v>
      </c>
      <c r="T88">
        <f>YEAR(V88)</f>
        <v>2015</v>
      </c>
      <c r="U88" s="13">
        <f t="shared" si="9"/>
        <v>74</v>
      </c>
      <c r="V88" s="10">
        <f>(((J88/60)/60)/24)+DATE(1970,1,1)</f>
        <v>42291.556076388893</v>
      </c>
      <c r="W88" s="10">
        <f>(((I88/60)/60)/24)+DATE(1970,1,1)</f>
        <v>42365.59774305555</v>
      </c>
    </row>
    <row r="89" spans="1:23"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5">
        <f t="shared" si="5"/>
        <v>1.046</v>
      </c>
      <c r="P89" s="6">
        <f t="shared" si="6"/>
        <v>104.6</v>
      </c>
      <c r="Q89" t="s">
        <v>8311</v>
      </c>
      <c r="R89" t="str">
        <f t="shared" si="7"/>
        <v>film &amp; video</v>
      </c>
      <c r="S89" t="str">
        <f t="shared" si="8"/>
        <v>shorts</v>
      </c>
      <c r="T89">
        <f>YEAR(V89)</f>
        <v>2010</v>
      </c>
      <c r="U89" s="13">
        <f t="shared" si="9"/>
        <v>10</v>
      </c>
      <c r="V89" s="10">
        <f>(((J89/60)/60)/24)+DATE(1970,1,1)</f>
        <v>40322.53938657407</v>
      </c>
      <c r="W89" s="10">
        <f>(((I89/60)/60)/24)+DATE(1970,1,1)</f>
        <v>40332.070138888892</v>
      </c>
    </row>
    <row r="90" spans="1:23"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5">
        <f t="shared" si="5"/>
        <v>1.0285714285714285</v>
      </c>
      <c r="P90" s="6">
        <f t="shared" si="6"/>
        <v>60</v>
      </c>
      <c r="Q90" t="s">
        <v>8311</v>
      </c>
      <c r="R90" t="str">
        <f t="shared" si="7"/>
        <v>film &amp; video</v>
      </c>
      <c r="S90" t="str">
        <f t="shared" si="8"/>
        <v>shorts</v>
      </c>
      <c r="T90">
        <f>YEAR(V90)</f>
        <v>2014</v>
      </c>
      <c r="U90" s="13">
        <f t="shared" si="9"/>
        <v>26</v>
      </c>
      <c r="V90" s="10">
        <f>(((J90/60)/60)/24)+DATE(1970,1,1)</f>
        <v>41786.65892361111</v>
      </c>
      <c r="W90" s="10">
        <f>(((I90/60)/60)/24)+DATE(1970,1,1)</f>
        <v>41812.65892361111</v>
      </c>
    </row>
    <row r="91" spans="1:23"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5">
        <f t="shared" si="5"/>
        <v>1.1506666666666667</v>
      </c>
      <c r="P91" s="6">
        <f t="shared" si="6"/>
        <v>123.28571428571429</v>
      </c>
      <c r="Q91" t="s">
        <v>8311</v>
      </c>
      <c r="R91" t="str">
        <f t="shared" si="7"/>
        <v>film &amp; video</v>
      </c>
      <c r="S91" t="str">
        <f t="shared" si="8"/>
        <v>shorts</v>
      </c>
      <c r="T91">
        <f>YEAR(V91)</f>
        <v>2013</v>
      </c>
      <c r="U91" s="13">
        <f t="shared" si="9"/>
        <v>25</v>
      </c>
      <c r="V91" s="10">
        <f>(((J91/60)/60)/24)+DATE(1970,1,1)</f>
        <v>41402.752222222225</v>
      </c>
      <c r="W91" s="10">
        <f>(((I91/60)/60)/24)+DATE(1970,1,1)</f>
        <v>41427.752222222225</v>
      </c>
    </row>
    <row r="92" spans="1:23"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5">
        <f t="shared" si="5"/>
        <v>1.004</v>
      </c>
      <c r="P92" s="6">
        <f t="shared" si="6"/>
        <v>31.375</v>
      </c>
      <c r="Q92" t="s">
        <v>8311</v>
      </c>
      <c r="R92" t="str">
        <f t="shared" si="7"/>
        <v>film &amp; video</v>
      </c>
      <c r="S92" t="str">
        <f t="shared" si="8"/>
        <v>shorts</v>
      </c>
      <c r="T92">
        <f>YEAR(V92)</f>
        <v>2011</v>
      </c>
      <c r="U92" s="13">
        <f t="shared" si="9"/>
        <v>30</v>
      </c>
      <c r="V92" s="10">
        <f>(((J92/60)/60)/24)+DATE(1970,1,1)</f>
        <v>40706.297442129631</v>
      </c>
      <c r="W92" s="10">
        <f>(((I92/60)/60)/24)+DATE(1970,1,1)</f>
        <v>40736.297442129631</v>
      </c>
    </row>
    <row r="93" spans="1:23"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5">
        <f t="shared" si="5"/>
        <v>1.2</v>
      </c>
      <c r="P93" s="6">
        <f t="shared" si="6"/>
        <v>78.260869565217391</v>
      </c>
      <c r="Q93" t="s">
        <v>8311</v>
      </c>
      <c r="R93" t="str">
        <f t="shared" si="7"/>
        <v>film &amp; video</v>
      </c>
      <c r="S93" t="str">
        <f t="shared" si="8"/>
        <v>shorts</v>
      </c>
      <c r="T93">
        <f>YEAR(V93)</f>
        <v>2011</v>
      </c>
      <c r="U93" s="13">
        <f t="shared" si="9"/>
        <v>61</v>
      </c>
      <c r="V93" s="10">
        <f>(((J93/60)/60)/24)+DATE(1970,1,1)</f>
        <v>40619.402361111112</v>
      </c>
      <c r="W93" s="10">
        <f>(((I93/60)/60)/24)+DATE(1970,1,1)</f>
        <v>40680.402361111112</v>
      </c>
    </row>
    <row r="94" spans="1:23"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5">
        <f t="shared" si="5"/>
        <v>1.052</v>
      </c>
      <c r="P94" s="6">
        <f t="shared" si="6"/>
        <v>122.32558139534883</v>
      </c>
      <c r="Q94" t="s">
        <v>8311</v>
      </c>
      <c r="R94" t="str">
        <f t="shared" si="7"/>
        <v>film &amp; video</v>
      </c>
      <c r="S94" t="str">
        <f t="shared" si="8"/>
        <v>shorts</v>
      </c>
      <c r="T94">
        <f>YEAR(V94)</f>
        <v>2016</v>
      </c>
      <c r="U94" s="13">
        <f t="shared" si="9"/>
        <v>46</v>
      </c>
      <c r="V94" s="10">
        <f>(((J94/60)/60)/24)+DATE(1970,1,1)</f>
        <v>42721.198877314819</v>
      </c>
      <c r="W94" s="10">
        <f>(((I94/60)/60)/24)+DATE(1970,1,1)</f>
        <v>42767.333333333328</v>
      </c>
    </row>
    <row r="95" spans="1:23"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5">
        <f t="shared" si="5"/>
        <v>1.1060000000000001</v>
      </c>
      <c r="P95" s="6">
        <f t="shared" si="6"/>
        <v>73.733333333333334</v>
      </c>
      <c r="Q95" t="s">
        <v>8311</v>
      </c>
      <c r="R95" t="str">
        <f t="shared" si="7"/>
        <v>film &amp; video</v>
      </c>
      <c r="S95" t="str">
        <f t="shared" si="8"/>
        <v>shorts</v>
      </c>
      <c r="T95">
        <f>YEAR(V95)</f>
        <v>2012</v>
      </c>
      <c r="U95" s="13">
        <f t="shared" si="9"/>
        <v>28</v>
      </c>
      <c r="V95" s="10">
        <f>(((J95/60)/60)/24)+DATE(1970,1,1)</f>
        <v>41065.858067129629</v>
      </c>
      <c r="W95" s="10">
        <f>(((I95/60)/60)/24)+DATE(1970,1,1)</f>
        <v>41093.875</v>
      </c>
    </row>
    <row r="96" spans="1:23"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5">
        <f t="shared" si="5"/>
        <v>1.04</v>
      </c>
      <c r="P96" s="6">
        <f t="shared" si="6"/>
        <v>21.666666666666668</v>
      </c>
      <c r="Q96" t="s">
        <v>8311</v>
      </c>
      <c r="R96" t="str">
        <f t="shared" si="7"/>
        <v>film &amp; video</v>
      </c>
      <c r="S96" t="str">
        <f t="shared" si="8"/>
        <v>shorts</v>
      </c>
      <c r="T96">
        <f>YEAR(V96)</f>
        <v>2014</v>
      </c>
      <c r="U96" s="13">
        <f t="shared" si="9"/>
        <v>20</v>
      </c>
      <c r="V96" s="10">
        <f>(((J96/60)/60)/24)+DATE(1970,1,1)</f>
        <v>41716.717847222222</v>
      </c>
      <c r="W96" s="10">
        <f>(((I96/60)/60)/24)+DATE(1970,1,1)</f>
        <v>41736.717847222222</v>
      </c>
    </row>
    <row r="97" spans="1:23"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5">
        <f t="shared" si="5"/>
        <v>1.3142857142857143</v>
      </c>
      <c r="P97" s="6">
        <f t="shared" si="6"/>
        <v>21.904761904761905</v>
      </c>
      <c r="Q97" t="s">
        <v>8311</v>
      </c>
      <c r="R97" t="str">
        <f t="shared" si="7"/>
        <v>film &amp; video</v>
      </c>
      <c r="S97" t="str">
        <f t="shared" si="8"/>
        <v>shorts</v>
      </c>
      <c r="T97">
        <f>YEAR(V97)</f>
        <v>2012</v>
      </c>
      <c r="U97" s="13">
        <f t="shared" si="9"/>
        <v>30</v>
      </c>
      <c r="V97" s="10">
        <f>(((J97/60)/60)/24)+DATE(1970,1,1)</f>
        <v>40935.005104166667</v>
      </c>
      <c r="W97" s="10">
        <f>(((I97/60)/60)/24)+DATE(1970,1,1)</f>
        <v>40965.005104166667</v>
      </c>
    </row>
    <row r="98" spans="1:23"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5">
        <f t="shared" si="5"/>
        <v>1.1466666666666667</v>
      </c>
      <c r="P98" s="6">
        <f t="shared" si="6"/>
        <v>50.588235294117645</v>
      </c>
      <c r="Q98" t="s">
        <v>8311</v>
      </c>
      <c r="R98" t="str">
        <f t="shared" si="7"/>
        <v>film &amp; video</v>
      </c>
      <c r="S98" t="str">
        <f t="shared" si="8"/>
        <v>shorts</v>
      </c>
      <c r="T98">
        <f>YEAR(V98)</f>
        <v>2010</v>
      </c>
      <c r="U98" s="13">
        <f t="shared" si="9"/>
        <v>66</v>
      </c>
      <c r="V98" s="10">
        <f>(((J98/60)/60)/24)+DATE(1970,1,1)</f>
        <v>40324.662511574075</v>
      </c>
      <c r="W98" s="10">
        <f>(((I98/60)/60)/24)+DATE(1970,1,1)</f>
        <v>40391.125</v>
      </c>
    </row>
    <row r="99" spans="1:23"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5">
        <f t="shared" si="5"/>
        <v>1.0625</v>
      </c>
      <c r="P99" s="6">
        <f t="shared" si="6"/>
        <v>53.125</v>
      </c>
      <c r="Q99" t="s">
        <v>8311</v>
      </c>
      <c r="R99" t="str">
        <f t="shared" si="7"/>
        <v>film &amp; video</v>
      </c>
      <c r="S99" t="str">
        <f t="shared" si="8"/>
        <v>shorts</v>
      </c>
      <c r="T99">
        <f>YEAR(V99)</f>
        <v>2011</v>
      </c>
      <c r="U99" s="13">
        <f t="shared" si="9"/>
        <v>30</v>
      </c>
      <c r="V99" s="10">
        <f>(((J99/60)/60)/24)+DATE(1970,1,1)</f>
        <v>40706.135208333333</v>
      </c>
      <c r="W99" s="10">
        <f>(((I99/60)/60)/24)+DATE(1970,1,1)</f>
        <v>40736.135208333333</v>
      </c>
    </row>
    <row r="100" spans="1:23"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5"/>
        <v>1.0625</v>
      </c>
      <c r="P100" s="6">
        <f t="shared" si="6"/>
        <v>56.666666666666664</v>
      </c>
      <c r="Q100" t="s">
        <v>8311</v>
      </c>
      <c r="R100" t="str">
        <f t="shared" si="7"/>
        <v>film &amp; video</v>
      </c>
      <c r="S100" t="str">
        <f t="shared" si="8"/>
        <v>shorts</v>
      </c>
      <c r="T100">
        <f>YEAR(V100)</f>
        <v>2012</v>
      </c>
      <c r="U100" s="13">
        <f t="shared" si="9"/>
        <v>36</v>
      </c>
      <c r="V100" s="10">
        <f>(((J100/60)/60)/24)+DATE(1970,1,1)</f>
        <v>41214.79483796296</v>
      </c>
      <c r="W100" s="10">
        <f>(((I100/60)/60)/24)+DATE(1970,1,1)</f>
        <v>41250.979166666664</v>
      </c>
    </row>
    <row r="101" spans="1:23"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5"/>
        <v>1.0601933333333333</v>
      </c>
      <c r="P101" s="6">
        <f t="shared" si="6"/>
        <v>40.776666666666664</v>
      </c>
      <c r="Q101" t="s">
        <v>8311</v>
      </c>
      <c r="R101" t="str">
        <f t="shared" si="7"/>
        <v>film &amp; video</v>
      </c>
      <c r="S101" t="str">
        <f t="shared" si="8"/>
        <v>shorts</v>
      </c>
      <c r="T101">
        <f>YEAR(V101)</f>
        <v>2013</v>
      </c>
      <c r="U101" s="13">
        <f t="shared" si="9"/>
        <v>30</v>
      </c>
      <c r="V101" s="10">
        <f>(((J101/60)/60)/24)+DATE(1970,1,1)</f>
        <v>41631.902766203704</v>
      </c>
      <c r="W101" s="10">
        <f>(((I101/60)/60)/24)+DATE(1970,1,1)</f>
        <v>41661.902766203704</v>
      </c>
    </row>
    <row r="102" spans="1:23"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5"/>
        <v>1</v>
      </c>
      <c r="P102" s="6">
        <f t="shared" si="6"/>
        <v>192.30769230769232</v>
      </c>
      <c r="Q102" t="s">
        <v>8311</v>
      </c>
      <c r="R102" t="str">
        <f t="shared" si="7"/>
        <v>film &amp; video</v>
      </c>
      <c r="S102" t="str">
        <f t="shared" si="8"/>
        <v>shorts</v>
      </c>
      <c r="T102">
        <f>YEAR(V102)</f>
        <v>2012</v>
      </c>
      <c r="U102" s="13">
        <f t="shared" si="9"/>
        <v>20</v>
      </c>
      <c r="V102" s="10">
        <f>(((J102/60)/60)/24)+DATE(1970,1,1)</f>
        <v>41197.753310185188</v>
      </c>
      <c r="W102" s="10">
        <f>(((I102/60)/60)/24)+DATE(1970,1,1)</f>
        <v>41217.794976851852</v>
      </c>
    </row>
    <row r="103" spans="1:23"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5"/>
        <v>1</v>
      </c>
      <c r="P103" s="6">
        <f t="shared" si="6"/>
        <v>100</v>
      </c>
      <c r="Q103" t="s">
        <v>8311</v>
      </c>
      <c r="R103" t="str">
        <f t="shared" si="7"/>
        <v>film &amp; video</v>
      </c>
      <c r="S103" t="str">
        <f t="shared" si="8"/>
        <v>shorts</v>
      </c>
      <c r="T103">
        <f>YEAR(V103)</f>
        <v>2012</v>
      </c>
      <c r="U103" s="13">
        <f t="shared" si="9"/>
        <v>24</v>
      </c>
      <c r="V103" s="10">
        <f>(((J103/60)/60)/24)+DATE(1970,1,1)</f>
        <v>41274.776736111111</v>
      </c>
      <c r="W103" s="10">
        <f>(((I103/60)/60)/24)+DATE(1970,1,1)</f>
        <v>41298.776736111111</v>
      </c>
    </row>
    <row r="104" spans="1:23"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5"/>
        <v>1.2775000000000001</v>
      </c>
      <c r="P104" s="6">
        <f t="shared" si="6"/>
        <v>117.92307692307692</v>
      </c>
      <c r="Q104" t="s">
        <v>8311</v>
      </c>
      <c r="R104" t="str">
        <f t="shared" si="7"/>
        <v>film &amp; video</v>
      </c>
      <c r="S104" t="str">
        <f t="shared" si="8"/>
        <v>shorts</v>
      </c>
      <c r="T104">
        <f>YEAR(V104)</f>
        <v>2010</v>
      </c>
      <c r="U104" s="13">
        <f t="shared" si="9"/>
        <v>30</v>
      </c>
      <c r="V104" s="10">
        <f>(((J104/60)/60)/24)+DATE(1970,1,1)</f>
        <v>40505.131168981483</v>
      </c>
      <c r="W104" s="10">
        <f>(((I104/60)/60)/24)+DATE(1970,1,1)</f>
        <v>40535.131168981483</v>
      </c>
    </row>
    <row r="105" spans="1:23"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5"/>
        <v>1.0515384615384615</v>
      </c>
      <c r="P105" s="6">
        <f t="shared" si="6"/>
        <v>27.897959183673468</v>
      </c>
      <c r="Q105" t="s">
        <v>8311</v>
      </c>
      <c r="R105" t="str">
        <f t="shared" si="7"/>
        <v>film &amp; video</v>
      </c>
      <c r="S105" t="str">
        <f t="shared" si="8"/>
        <v>shorts</v>
      </c>
      <c r="T105">
        <f>YEAR(V105)</f>
        <v>2014</v>
      </c>
      <c r="U105" s="13">
        <f t="shared" si="9"/>
        <v>23</v>
      </c>
      <c r="V105" s="10">
        <f>(((J105/60)/60)/24)+DATE(1970,1,1)</f>
        <v>41682.805902777778</v>
      </c>
      <c r="W105" s="10">
        <f>(((I105/60)/60)/24)+DATE(1970,1,1)</f>
        <v>41705.805902777778</v>
      </c>
    </row>
    <row r="106" spans="1:23"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5"/>
        <v>1.2</v>
      </c>
      <c r="P106" s="6">
        <f t="shared" si="6"/>
        <v>60</v>
      </c>
      <c r="Q106" t="s">
        <v>8311</v>
      </c>
      <c r="R106" t="str">
        <f t="shared" si="7"/>
        <v>film &amp; video</v>
      </c>
      <c r="S106" t="str">
        <f t="shared" si="8"/>
        <v>shorts</v>
      </c>
      <c r="T106">
        <f>YEAR(V106)</f>
        <v>2011</v>
      </c>
      <c r="U106" s="13">
        <f t="shared" si="9"/>
        <v>23</v>
      </c>
      <c r="V106" s="10">
        <f>(((J106/60)/60)/24)+DATE(1970,1,1)</f>
        <v>40612.695208333331</v>
      </c>
      <c r="W106" s="10">
        <f>(((I106/60)/60)/24)+DATE(1970,1,1)</f>
        <v>40636.041666666664</v>
      </c>
    </row>
    <row r="107" spans="1:23"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5"/>
        <v>1.074090909090909</v>
      </c>
      <c r="P107" s="6">
        <f t="shared" si="6"/>
        <v>39.383333333333333</v>
      </c>
      <c r="Q107" t="s">
        <v>8311</v>
      </c>
      <c r="R107" t="str">
        <f t="shared" si="7"/>
        <v>film &amp; video</v>
      </c>
      <c r="S107" t="str">
        <f t="shared" si="8"/>
        <v>shorts</v>
      </c>
      <c r="T107">
        <f>YEAR(V107)</f>
        <v>2016</v>
      </c>
      <c r="U107" s="13">
        <f t="shared" si="9"/>
        <v>18</v>
      </c>
      <c r="V107" s="10">
        <f>(((J107/60)/60)/24)+DATE(1970,1,1)</f>
        <v>42485.724768518514</v>
      </c>
      <c r="W107" s="10">
        <f>(((I107/60)/60)/24)+DATE(1970,1,1)</f>
        <v>42504</v>
      </c>
    </row>
    <row r="108" spans="1:23"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5"/>
        <v>1.0049999999999999</v>
      </c>
      <c r="P108" s="6">
        <f t="shared" si="6"/>
        <v>186.11111111111111</v>
      </c>
      <c r="Q108" t="s">
        <v>8311</v>
      </c>
      <c r="R108" t="str">
        <f t="shared" si="7"/>
        <v>film &amp; video</v>
      </c>
      <c r="S108" t="str">
        <f t="shared" si="8"/>
        <v>shorts</v>
      </c>
      <c r="T108">
        <f>YEAR(V108)</f>
        <v>2012</v>
      </c>
      <c r="U108" s="13">
        <f t="shared" si="9"/>
        <v>14</v>
      </c>
      <c r="V108" s="10">
        <f>(((J108/60)/60)/24)+DATE(1970,1,1)</f>
        <v>40987.776631944449</v>
      </c>
      <c r="W108" s="10">
        <f>(((I108/60)/60)/24)+DATE(1970,1,1)</f>
        <v>41001.776631944449</v>
      </c>
    </row>
    <row r="109" spans="1:23"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5"/>
        <v>1.0246666666666666</v>
      </c>
      <c r="P109" s="6">
        <f t="shared" si="6"/>
        <v>111.37681159420291</v>
      </c>
      <c r="Q109" t="s">
        <v>8311</v>
      </c>
      <c r="R109" t="str">
        <f t="shared" si="7"/>
        <v>film &amp; video</v>
      </c>
      <c r="S109" t="str">
        <f t="shared" si="8"/>
        <v>shorts</v>
      </c>
      <c r="T109">
        <f>YEAR(V109)</f>
        <v>2011</v>
      </c>
      <c r="U109" s="13">
        <f t="shared" si="9"/>
        <v>22</v>
      </c>
      <c r="V109" s="10">
        <f>(((J109/60)/60)/24)+DATE(1970,1,1)</f>
        <v>40635.982488425929</v>
      </c>
      <c r="W109" s="10">
        <f>(((I109/60)/60)/24)+DATE(1970,1,1)</f>
        <v>40657.982488425929</v>
      </c>
    </row>
    <row r="110" spans="1:23"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5"/>
        <v>2.4666666666666668</v>
      </c>
      <c r="P110" s="6">
        <f t="shared" si="6"/>
        <v>78.723404255319153</v>
      </c>
      <c r="Q110" t="s">
        <v>8311</v>
      </c>
      <c r="R110" t="str">
        <f t="shared" si="7"/>
        <v>film &amp; video</v>
      </c>
      <c r="S110" t="str">
        <f t="shared" si="8"/>
        <v>shorts</v>
      </c>
      <c r="T110">
        <f>YEAR(V110)</f>
        <v>2013</v>
      </c>
      <c r="U110" s="13">
        <f t="shared" si="9"/>
        <v>60</v>
      </c>
      <c r="V110" s="10">
        <f>(((J110/60)/60)/24)+DATE(1970,1,1)</f>
        <v>41365.613078703704</v>
      </c>
      <c r="W110" s="10">
        <f>(((I110/60)/60)/24)+DATE(1970,1,1)</f>
        <v>41425.613078703704</v>
      </c>
    </row>
    <row r="111" spans="1:23"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5"/>
        <v>2.1949999999999998</v>
      </c>
      <c r="P111" s="6">
        <f t="shared" si="6"/>
        <v>46.702127659574465</v>
      </c>
      <c r="Q111" t="s">
        <v>8311</v>
      </c>
      <c r="R111" t="str">
        <f t="shared" si="7"/>
        <v>film &amp; video</v>
      </c>
      <c r="S111" t="str">
        <f t="shared" si="8"/>
        <v>shorts</v>
      </c>
      <c r="T111">
        <f>YEAR(V111)</f>
        <v>2011</v>
      </c>
      <c r="U111" s="13">
        <f t="shared" si="9"/>
        <v>30</v>
      </c>
      <c r="V111" s="10">
        <f>(((J111/60)/60)/24)+DATE(1970,1,1)</f>
        <v>40570.025810185187</v>
      </c>
      <c r="W111" s="10">
        <f>(((I111/60)/60)/24)+DATE(1970,1,1)</f>
        <v>40600.025810185187</v>
      </c>
    </row>
    <row r="112" spans="1:23"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5"/>
        <v>1.3076923076923077</v>
      </c>
      <c r="P112" s="6">
        <f t="shared" si="6"/>
        <v>65.384615384615387</v>
      </c>
      <c r="Q112" t="s">
        <v>8311</v>
      </c>
      <c r="R112" t="str">
        <f t="shared" si="7"/>
        <v>film &amp; video</v>
      </c>
      <c r="S112" t="str">
        <f t="shared" si="8"/>
        <v>shorts</v>
      </c>
      <c r="T112">
        <f>YEAR(V112)</f>
        <v>2013</v>
      </c>
      <c r="U112" s="13">
        <f t="shared" si="9"/>
        <v>34</v>
      </c>
      <c r="V112" s="10">
        <f>(((J112/60)/60)/24)+DATE(1970,1,1)</f>
        <v>41557.949687500004</v>
      </c>
      <c r="W112" s="10">
        <f>(((I112/60)/60)/24)+DATE(1970,1,1)</f>
        <v>41592.249305555553</v>
      </c>
    </row>
    <row r="113" spans="1:23"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5"/>
        <v>1.5457142857142858</v>
      </c>
      <c r="P113" s="6">
        <f t="shared" si="6"/>
        <v>102.0754716981132</v>
      </c>
      <c r="Q113" t="s">
        <v>8311</v>
      </c>
      <c r="R113" t="str">
        <f t="shared" si="7"/>
        <v>film &amp; video</v>
      </c>
      <c r="S113" t="str">
        <f t="shared" si="8"/>
        <v>shorts</v>
      </c>
      <c r="T113">
        <f>YEAR(V113)</f>
        <v>2015</v>
      </c>
      <c r="U113" s="13">
        <f t="shared" si="9"/>
        <v>30</v>
      </c>
      <c r="V113" s="10">
        <f>(((J113/60)/60)/24)+DATE(1970,1,1)</f>
        <v>42125.333182870367</v>
      </c>
      <c r="W113" s="10">
        <f>(((I113/60)/60)/24)+DATE(1970,1,1)</f>
        <v>42155.333182870367</v>
      </c>
    </row>
    <row r="114" spans="1:23"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5"/>
        <v>1.04</v>
      </c>
      <c r="P114" s="6">
        <f t="shared" si="6"/>
        <v>64.197530864197532</v>
      </c>
      <c r="Q114" t="s">
        <v>8311</v>
      </c>
      <c r="R114" t="str">
        <f t="shared" si="7"/>
        <v>film &amp; video</v>
      </c>
      <c r="S114" t="str">
        <f t="shared" si="8"/>
        <v>shorts</v>
      </c>
      <c r="T114">
        <f>YEAR(V114)</f>
        <v>2014</v>
      </c>
      <c r="U114" s="13">
        <f t="shared" si="9"/>
        <v>24</v>
      </c>
      <c r="V114" s="10">
        <f>(((J114/60)/60)/24)+DATE(1970,1,1)</f>
        <v>41718.043032407404</v>
      </c>
      <c r="W114" s="10">
        <f>(((I114/60)/60)/24)+DATE(1970,1,1)</f>
        <v>41742.083333333336</v>
      </c>
    </row>
    <row r="115" spans="1:23"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5"/>
        <v>1.41</v>
      </c>
      <c r="P115" s="6">
        <f t="shared" si="6"/>
        <v>90.384615384615387</v>
      </c>
      <c r="Q115" t="s">
        <v>8311</v>
      </c>
      <c r="R115" t="str">
        <f t="shared" si="7"/>
        <v>film &amp; video</v>
      </c>
      <c r="S115" t="str">
        <f t="shared" si="8"/>
        <v>shorts</v>
      </c>
      <c r="T115">
        <f>YEAR(V115)</f>
        <v>2011</v>
      </c>
      <c r="U115" s="13">
        <f t="shared" si="9"/>
        <v>8</v>
      </c>
      <c r="V115" s="10">
        <f>(((J115/60)/60)/24)+DATE(1970,1,1)</f>
        <v>40753.758425925924</v>
      </c>
      <c r="W115" s="10">
        <f>(((I115/60)/60)/24)+DATE(1970,1,1)</f>
        <v>40761.625</v>
      </c>
    </row>
    <row r="116" spans="1:23"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5"/>
        <v>1.0333333333333334</v>
      </c>
      <c r="P116" s="6">
        <f t="shared" si="6"/>
        <v>88.571428571428569</v>
      </c>
      <c r="Q116" t="s">
        <v>8311</v>
      </c>
      <c r="R116" t="str">
        <f t="shared" si="7"/>
        <v>film &amp; video</v>
      </c>
      <c r="S116" t="str">
        <f t="shared" si="8"/>
        <v>shorts</v>
      </c>
      <c r="T116">
        <f>YEAR(V116)</f>
        <v>2011</v>
      </c>
      <c r="U116" s="13">
        <f t="shared" si="9"/>
        <v>60</v>
      </c>
      <c r="V116" s="10">
        <f>(((J116/60)/60)/24)+DATE(1970,1,1)</f>
        <v>40861.27416666667</v>
      </c>
      <c r="W116" s="10">
        <f>(((I116/60)/60)/24)+DATE(1970,1,1)</f>
        <v>40921.27416666667</v>
      </c>
    </row>
    <row r="117" spans="1:23"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5"/>
        <v>1.4044444444444444</v>
      </c>
      <c r="P117" s="6">
        <f t="shared" si="6"/>
        <v>28.727272727272727</v>
      </c>
      <c r="Q117" t="s">
        <v>8311</v>
      </c>
      <c r="R117" t="str">
        <f t="shared" si="7"/>
        <v>film &amp; video</v>
      </c>
      <c r="S117" t="str">
        <f t="shared" si="8"/>
        <v>shorts</v>
      </c>
      <c r="T117">
        <f>YEAR(V117)</f>
        <v>2012</v>
      </c>
      <c r="U117" s="13">
        <f t="shared" si="9"/>
        <v>25</v>
      </c>
      <c r="V117" s="10">
        <f>(((J117/60)/60)/24)+DATE(1970,1,1)</f>
        <v>40918.738935185182</v>
      </c>
      <c r="W117" s="10">
        <f>(((I117/60)/60)/24)+DATE(1970,1,1)</f>
        <v>40943.738935185182</v>
      </c>
    </row>
    <row r="118" spans="1:23"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5"/>
        <v>1.1365714285714286</v>
      </c>
      <c r="P118" s="6">
        <f t="shared" si="6"/>
        <v>69.78947368421052</v>
      </c>
      <c r="Q118" t="s">
        <v>8311</v>
      </c>
      <c r="R118" t="str">
        <f t="shared" si="7"/>
        <v>film &amp; video</v>
      </c>
      <c r="S118" t="str">
        <f t="shared" si="8"/>
        <v>shorts</v>
      </c>
      <c r="T118">
        <f>YEAR(V118)</f>
        <v>2011</v>
      </c>
      <c r="U118" s="13">
        <f t="shared" si="9"/>
        <v>46</v>
      </c>
      <c r="V118" s="10">
        <f>(((J118/60)/60)/24)+DATE(1970,1,1)</f>
        <v>40595.497164351851</v>
      </c>
      <c r="W118" s="10">
        <f>(((I118/60)/60)/24)+DATE(1970,1,1)</f>
        <v>40641.455497685187</v>
      </c>
    </row>
    <row r="119" spans="1:23"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5"/>
        <v>1.0049377777777779</v>
      </c>
      <c r="P119" s="6">
        <f t="shared" si="6"/>
        <v>167.48962962962963</v>
      </c>
      <c r="Q119" t="s">
        <v>8311</v>
      </c>
      <c r="R119" t="str">
        <f t="shared" si="7"/>
        <v>film &amp; video</v>
      </c>
      <c r="S119" t="str">
        <f t="shared" si="8"/>
        <v>shorts</v>
      </c>
      <c r="T119">
        <f>YEAR(V119)</f>
        <v>2010</v>
      </c>
      <c r="U119" s="13">
        <f t="shared" si="9"/>
        <v>90</v>
      </c>
      <c r="V119" s="10">
        <f>(((J119/60)/60)/24)+DATE(1970,1,1)</f>
        <v>40248.834999999999</v>
      </c>
      <c r="W119" s="10">
        <f>(((I119/60)/60)/24)+DATE(1970,1,1)</f>
        <v>40338.791666666664</v>
      </c>
    </row>
    <row r="120" spans="1:23"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5"/>
        <v>1.1303159999999999</v>
      </c>
      <c r="P120" s="6">
        <f t="shared" si="6"/>
        <v>144.91230769230768</v>
      </c>
      <c r="Q120" t="s">
        <v>8311</v>
      </c>
      <c r="R120" t="str">
        <f t="shared" si="7"/>
        <v>film &amp; video</v>
      </c>
      <c r="S120" t="str">
        <f t="shared" si="8"/>
        <v>shorts</v>
      </c>
      <c r="T120">
        <f>YEAR(V120)</f>
        <v>2011</v>
      </c>
      <c r="U120" s="13">
        <f t="shared" si="9"/>
        <v>30</v>
      </c>
      <c r="V120" s="10">
        <f>(((J120/60)/60)/24)+DATE(1970,1,1)</f>
        <v>40723.053657407407</v>
      </c>
      <c r="W120" s="10">
        <f>(((I120/60)/60)/24)+DATE(1970,1,1)</f>
        <v>40753.053657407407</v>
      </c>
    </row>
    <row r="121" spans="1:23"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5"/>
        <v>1.0455692307692308</v>
      </c>
      <c r="P121" s="6">
        <f t="shared" si="6"/>
        <v>91.840540540540545</v>
      </c>
      <c r="Q121" t="s">
        <v>8311</v>
      </c>
      <c r="R121" t="str">
        <f t="shared" si="7"/>
        <v>film &amp; video</v>
      </c>
      <c r="S121" t="str">
        <f t="shared" si="8"/>
        <v>shorts</v>
      </c>
      <c r="T121">
        <f>YEAR(V121)</f>
        <v>2011</v>
      </c>
      <c r="U121" s="13">
        <f t="shared" si="9"/>
        <v>30</v>
      </c>
      <c r="V121" s="10">
        <f>(((J121/60)/60)/24)+DATE(1970,1,1)</f>
        <v>40739.069282407407</v>
      </c>
      <c r="W121" s="10">
        <f>(((I121/60)/60)/24)+DATE(1970,1,1)</f>
        <v>40768.958333333336</v>
      </c>
    </row>
    <row r="122" spans="1:23"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5"/>
        <v>1.4285714285714287E-4</v>
      </c>
      <c r="P122" s="6">
        <f t="shared" si="6"/>
        <v>10</v>
      </c>
      <c r="Q122" t="s">
        <v>8311</v>
      </c>
      <c r="R122" t="str">
        <f t="shared" si="7"/>
        <v>film &amp; video</v>
      </c>
      <c r="S122" t="str">
        <f t="shared" si="8"/>
        <v>science fiction</v>
      </c>
      <c r="T122">
        <f>YEAR(V122)</f>
        <v>2016</v>
      </c>
      <c r="U122" s="13">
        <f t="shared" si="9"/>
        <v>30</v>
      </c>
      <c r="V122" s="10">
        <f>(((J122/60)/60)/24)+DATE(1970,1,1)</f>
        <v>42616.049849537041</v>
      </c>
      <c r="W122" s="10">
        <f>(((I122/60)/60)/24)+DATE(1970,1,1)</f>
        <v>42646.049849537041</v>
      </c>
    </row>
    <row r="123" spans="1:23"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5"/>
        <v>3.3333333333333332E-4</v>
      </c>
      <c r="P123" s="6">
        <f t="shared" si="6"/>
        <v>1</v>
      </c>
      <c r="Q123" t="s">
        <v>8311</v>
      </c>
      <c r="R123" t="str">
        <f t="shared" si="7"/>
        <v>film &amp; video</v>
      </c>
      <c r="S123" t="str">
        <f t="shared" si="8"/>
        <v>science fiction</v>
      </c>
      <c r="T123">
        <f>YEAR(V123)</f>
        <v>2015</v>
      </c>
      <c r="U123" s="13">
        <f t="shared" si="9"/>
        <v>16</v>
      </c>
      <c r="V123" s="10">
        <f>(((J123/60)/60)/24)+DATE(1970,1,1)</f>
        <v>42096.704976851848</v>
      </c>
      <c r="W123" s="10">
        <f>(((I123/60)/60)/24)+DATE(1970,1,1)</f>
        <v>42112.427777777775</v>
      </c>
    </row>
    <row r="124" spans="1:23"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5"/>
        <v>0</v>
      </c>
      <c r="P124" s="6" t="e">
        <f t="shared" si="6"/>
        <v>#DIV/0!</v>
      </c>
      <c r="Q124" t="s">
        <v>8311</v>
      </c>
      <c r="R124" t="str">
        <f t="shared" si="7"/>
        <v>film &amp; video</v>
      </c>
      <c r="S124" t="str">
        <f t="shared" si="8"/>
        <v>science fiction</v>
      </c>
      <c r="T124">
        <f>YEAR(V124)</f>
        <v>2016</v>
      </c>
      <c r="U124" s="13">
        <f t="shared" si="9"/>
        <v>60</v>
      </c>
      <c r="V124" s="10">
        <f>(((J124/60)/60)/24)+DATE(1970,1,1)</f>
        <v>42593.431793981479</v>
      </c>
      <c r="W124" s="10">
        <f>(((I124/60)/60)/24)+DATE(1970,1,1)</f>
        <v>42653.431793981479</v>
      </c>
    </row>
    <row r="125" spans="1:23"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5"/>
        <v>2.7454545454545453E-3</v>
      </c>
      <c r="P125" s="6">
        <f t="shared" si="6"/>
        <v>25.166666666666668</v>
      </c>
      <c r="Q125" t="s">
        <v>8311</v>
      </c>
      <c r="R125" t="str">
        <f t="shared" si="7"/>
        <v>film &amp; video</v>
      </c>
      <c r="S125" t="str">
        <f t="shared" si="8"/>
        <v>science fiction</v>
      </c>
      <c r="T125">
        <f>YEAR(V125)</f>
        <v>2014</v>
      </c>
      <c r="U125" s="13">
        <f t="shared" si="9"/>
        <v>36</v>
      </c>
      <c r="V125" s="10">
        <f>(((J125/60)/60)/24)+DATE(1970,1,1)</f>
        <v>41904.781990740739</v>
      </c>
      <c r="W125" s="10">
        <f>(((I125/60)/60)/24)+DATE(1970,1,1)</f>
        <v>41940.916666666664</v>
      </c>
    </row>
    <row r="126" spans="1:23"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5"/>
        <v>0</v>
      </c>
      <c r="P126" s="6" t="e">
        <f t="shared" si="6"/>
        <v>#DIV/0!</v>
      </c>
      <c r="Q126" t="s">
        <v>8311</v>
      </c>
      <c r="R126" t="str">
        <f t="shared" si="7"/>
        <v>film &amp; video</v>
      </c>
      <c r="S126" t="str">
        <f t="shared" si="8"/>
        <v>science fiction</v>
      </c>
      <c r="T126">
        <f>YEAR(V126)</f>
        <v>2015</v>
      </c>
      <c r="U126" s="13">
        <f t="shared" si="9"/>
        <v>25</v>
      </c>
      <c r="V126" s="10">
        <f>(((J126/60)/60)/24)+DATE(1970,1,1)</f>
        <v>42114.928726851853</v>
      </c>
      <c r="W126" s="10">
        <f>(((I126/60)/60)/24)+DATE(1970,1,1)</f>
        <v>42139.928726851853</v>
      </c>
    </row>
    <row r="127" spans="1:23"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5"/>
        <v>0.14000000000000001</v>
      </c>
      <c r="P127" s="6">
        <f t="shared" si="6"/>
        <v>11.666666666666666</v>
      </c>
      <c r="Q127" t="s">
        <v>8311</v>
      </c>
      <c r="R127" t="str">
        <f t="shared" si="7"/>
        <v>film &amp; video</v>
      </c>
      <c r="S127" t="str">
        <f t="shared" si="8"/>
        <v>science fiction</v>
      </c>
      <c r="T127">
        <f>YEAR(V127)</f>
        <v>2016</v>
      </c>
      <c r="U127" s="13">
        <f t="shared" si="9"/>
        <v>60</v>
      </c>
      <c r="V127" s="10">
        <f>(((J127/60)/60)/24)+DATE(1970,1,1)</f>
        <v>42709.993981481486</v>
      </c>
      <c r="W127" s="10">
        <f>(((I127/60)/60)/24)+DATE(1970,1,1)</f>
        <v>42769.993981481486</v>
      </c>
    </row>
    <row r="128" spans="1:23"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5"/>
        <v>5.5480000000000002E-2</v>
      </c>
      <c r="P128" s="6">
        <f t="shared" si="6"/>
        <v>106.69230769230769</v>
      </c>
      <c r="Q128" t="s">
        <v>8311</v>
      </c>
      <c r="R128" t="str">
        <f t="shared" si="7"/>
        <v>film &amp; video</v>
      </c>
      <c r="S128" t="str">
        <f t="shared" si="8"/>
        <v>science fiction</v>
      </c>
      <c r="T128">
        <f>YEAR(V128)</f>
        <v>2015</v>
      </c>
      <c r="U128" s="13">
        <f t="shared" si="9"/>
        <v>30</v>
      </c>
      <c r="V128" s="10">
        <f>(((J128/60)/60)/24)+DATE(1970,1,1)</f>
        <v>42135.589548611111</v>
      </c>
      <c r="W128" s="10">
        <f>(((I128/60)/60)/24)+DATE(1970,1,1)</f>
        <v>42166.083333333328</v>
      </c>
    </row>
    <row r="129" spans="1:23"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5"/>
        <v>2.375E-2</v>
      </c>
      <c r="P129" s="6">
        <f t="shared" si="6"/>
        <v>47.5</v>
      </c>
      <c r="Q129" t="s">
        <v>8311</v>
      </c>
      <c r="R129" t="str">
        <f t="shared" si="7"/>
        <v>film &amp; video</v>
      </c>
      <c r="S129" t="str">
        <f t="shared" si="8"/>
        <v>science fiction</v>
      </c>
      <c r="T129">
        <f>YEAR(V129)</f>
        <v>2015</v>
      </c>
      <c r="U129" s="13">
        <f t="shared" si="9"/>
        <v>30</v>
      </c>
      <c r="V129" s="10">
        <f>(((J129/60)/60)/24)+DATE(1970,1,1)</f>
        <v>42067.62431712963</v>
      </c>
      <c r="W129" s="10">
        <f>(((I129/60)/60)/24)+DATE(1970,1,1)</f>
        <v>42097.582650462966</v>
      </c>
    </row>
    <row r="130" spans="1:23"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5"/>
        <v>1.8669999999999999E-2</v>
      </c>
      <c r="P130" s="6">
        <f t="shared" si="6"/>
        <v>311.16666666666669</v>
      </c>
      <c r="Q130" t="s">
        <v>8311</v>
      </c>
      <c r="R130" t="str">
        <f t="shared" si="7"/>
        <v>film &amp; video</v>
      </c>
      <c r="S130" t="str">
        <f t="shared" si="8"/>
        <v>science fiction</v>
      </c>
      <c r="T130">
        <f>YEAR(V130)</f>
        <v>2016</v>
      </c>
      <c r="U130" s="13">
        <f t="shared" si="9"/>
        <v>35</v>
      </c>
      <c r="V130" s="10">
        <f>(((J130/60)/60)/24)+DATE(1970,1,1)</f>
        <v>42628.22792824074</v>
      </c>
      <c r="W130" s="10">
        <f>(((I130/60)/60)/24)+DATE(1970,1,1)</f>
        <v>42663.22792824074</v>
      </c>
    </row>
    <row r="131" spans="1:23"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0">E131/D131</f>
        <v>0</v>
      </c>
      <c r="P131" s="6" t="e">
        <f t="shared" ref="P131:P194" si="11">E131/L131</f>
        <v>#DIV/0!</v>
      </c>
      <c r="Q131" t="s">
        <v>8311</v>
      </c>
      <c r="R131" t="str">
        <f t="shared" ref="R131:R194" si="12">LEFT(N131,SEARCH("/",N131,1)-1)</f>
        <v>film &amp; video</v>
      </c>
      <c r="S131" t="str">
        <f t="shared" ref="S131:S194" si="13">RIGHT(N131,LEN(N131)-FIND("/",N131,1))</f>
        <v>science fiction</v>
      </c>
      <c r="T131">
        <f>YEAR(V131)</f>
        <v>2014</v>
      </c>
      <c r="U131" s="13">
        <f t="shared" ref="U131:U194" si="14">ROUND(W131-V131,0)</f>
        <v>60</v>
      </c>
      <c r="V131" s="10">
        <f>(((J131/60)/60)/24)+DATE(1970,1,1)</f>
        <v>41882.937303240738</v>
      </c>
      <c r="W131" s="10">
        <f>(((I131/60)/60)/24)+DATE(1970,1,1)</f>
        <v>41942.937303240738</v>
      </c>
    </row>
    <row r="132" spans="1:23"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0"/>
        <v>0</v>
      </c>
      <c r="P132" s="6" t="e">
        <f t="shared" si="11"/>
        <v>#DIV/0!</v>
      </c>
      <c r="Q132" t="s">
        <v>8311</v>
      </c>
      <c r="R132" t="str">
        <f t="shared" si="12"/>
        <v>film &amp; video</v>
      </c>
      <c r="S132" t="str">
        <f t="shared" si="13"/>
        <v>science fiction</v>
      </c>
      <c r="T132">
        <f>YEAR(V132)</f>
        <v>2014</v>
      </c>
      <c r="U132" s="13">
        <f t="shared" si="14"/>
        <v>28</v>
      </c>
      <c r="V132" s="10">
        <f>(((J132/60)/60)/24)+DATE(1970,1,1)</f>
        <v>41778.915416666663</v>
      </c>
      <c r="W132" s="10">
        <f>(((I132/60)/60)/24)+DATE(1970,1,1)</f>
        <v>41806.844444444447</v>
      </c>
    </row>
    <row r="133" spans="1:23"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0"/>
        <v>0</v>
      </c>
      <c r="P133" s="6" t="e">
        <f t="shared" si="11"/>
        <v>#DIV/0!</v>
      </c>
      <c r="Q133" t="s">
        <v>8311</v>
      </c>
      <c r="R133" t="str">
        <f t="shared" si="12"/>
        <v>film &amp; video</v>
      </c>
      <c r="S133" t="str">
        <f t="shared" si="13"/>
        <v>science fiction</v>
      </c>
      <c r="T133">
        <f>YEAR(V133)</f>
        <v>2016</v>
      </c>
      <c r="U133" s="13">
        <f t="shared" si="14"/>
        <v>15</v>
      </c>
      <c r="V133" s="10">
        <f>(((J133/60)/60)/24)+DATE(1970,1,1)</f>
        <v>42541.837511574078</v>
      </c>
      <c r="W133" s="10">
        <f>(((I133/60)/60)/24)+DATE(1970,1,1)</f>
        <v>42557</v>
      </c>
    </row>
    <row r="134" spans="1:23"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0"/>
        <v>9.5687499999999995E-2</v>
      </c>
      <c r="P134" s="6">
        <f t="shared" si="11"/>
        <v>94.506172839506178</v>
      </c>
      <c r="Q134" t="s">
        <v>8311</v>
      </c>
      <c r="R134" t="str">
        <f t="shared" si="12"/>
        <v>film &amp; video</v>
      </c>
      <c r="S134" t="str">
        <f t="shared" si="13"/>
        <v>science fiction</v>
      </c>
      <c r="T134">
        <f>YEAR(V134)</f>
        <v>2014</v>
      </c>
      <c r="U134" s="13">
        <f t="shared" si="14"/>
        <v>45</v>
      </c>
      <c r="V134" s="10">
        <f>(((J134/60)/60)/24)+DATE(1970,1,1)</f>
        <v>41905.812581018516</v>
      </c>
      <c r="W134" s="10">
        <f>(((I134/60)/60)/24)+DATE(1970,1,1)</f>
        <v>41950.854247685187</v>
      </c>
    </row>
    <row r="135" spans="1:23"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0"/>
        <v>0</v>
      </c>
      <c r="P135" s="6" t="e">
        <f t="shared" si="11"/>
        <v>#DIV/0!</v>
      </c>
      <c r="Q135" t="s">
        <v>8311</v>
      </c>
      <c r="R135" t="str">
        <f t="shared" si="12"/>
        <v>film &amp; video</v>
      </c>
      <c r="S135" t="str">
        <f t="shared" si="13"/>
        <v>science fiction</v>
      </c>
      <c r="T135">
        <f>YEAR(V135)</f>
        <v>2016</v>
      </c>
      <c r="U135" s="13">
        <f t="shared" si="14"/>
        <v>30</v>
      </c>
      <c r="V135" s="10">
        <f>(((J135/60)/60)/24)+DATE(1970,1,1)</f>
        <v>42491.80768518518</v>
      </c>
      <c r="W135" s="10">
        <f>(((I135/60)/60)/24)+DATE(1970,1,1)</f>
        <v>42521.729861111111</v>
      </c>
    </row>
    <row r="136" spans="1:23"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0"/>
        <v>0</v>
      </c>
      <c r="P136" s="6" t="e">
        <f t="shared" si="11"/>
        <v>#DIV/0!</v>
      </c>
      <c r="Q136" t="s">
        <v>8311</v>
      </c>
      <c r="R136" t="str">
        <f t="shared" si="12"/>
        <v>film &amp; video</v>
      </c>
      <c r="S136" t="str">
        <f t="shared" si="13"/>
        <v>science fiction</v>
      </c>
      <c r="T136">
        <f>YEAR(V136)</f>
        <v>2015</v>
      </c>
      <c r="U136" s="13">
        <f t="shared" si="14"/>
        <v>30</v>
      </c>
      <c r="V136" s="10">
        <f>(((J136/60)/60)/24)+DATE(1970,1,1)</f>
        <v>42221.909930555557</v>
      </c>
      <c r="W136" s="10">
        <f>(((I136/60)/60)/24)+DATE(1970,1,1)</f>
        <v>42251.708333333328</v>
      </c>
    </row>
    <row r="137" spans="1:23"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0"/>
        <v>0.13433333333333333</v>
      </c>
      <c r="P137" s="6">
        <f t="shared" si="11"/>
        <v>80.599999999999994</v>
      </c>
      <c r="Q137" t="s">
        <v>8311</v>
      </c>
      <c r="R137" t="str">
        <f t="shared" si="12"/>
        <v>film &amp; video</v>
      </c>
      <c r="S137" t="str">
        <f t="shared" si="13"/>
        <v>science fiction</v>
      </c>
      <c r="T137">
        <f>YEAR(V137)</f>
        <v>2014</v>
      </c>
      <c r="U137" s="13">
        <f t="shared" si="14"/>
        <v>33</v>
      </c>
      <c r="V137" s="10">
        <f>(((J137/60)/60)/24)+DATE(1970,1,1)</f>
        <v>41788.381909722222</v>
      </c>
      <c r="W137" s="10">
        <f>(((I137/60)/60)/24)+DATE(1970,1,1)</f>
        <v>41821.791666666664</v>
      </c>
    </row>
    <row r="138" spans="1:23"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0"/>
        <v>0</v>
      </c>
      <c r="P138" s="6" t="e">
        <f t="shared" si="11"/>
        <v>#DIV/0!</v>
      </c>
      <c r="Q138" t="s">
        <v>8311</v>
      </c>
      <c r="R138" t="str">
        <f t="shared" si="12"/>
        <v>film &amp; video</v>
      </c>
      <c r="S138" t="str">
        <f t="shared" si="13"/>
        <v>science fiction</v>
      </c>
      <c r="T138">
        <f>YEAR(V138)</f>
        <v>2015</v>
      </c>
      <c r="U138" s="13">
        <f t="shared" si="14"/>
        <v>44</v>
      </c>
      <c r="V138" s="10">
        <f>(((J138/60)/60)/24)+DATE(1970,1,1)</f>
        <v>42096.410115740742</v>
      </c>
      <c r="W138" s="10">
        <f>(((I138/60)/60)/24)+DATE(1970,1,1)</f>
        <v>42140.427777777775</v>
      </c>
    </row>
    <row r="139" spans="1:23"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0"/>
        <v>0</v>
      </c>
      <c r="P139" s="6" t="e">
        <f t="shared" si="11"/>
        <v>#DIV/0!</v>
      </c>
      <c r="Q139" t="s">
        <v>8311</v>
      </c>
      <c r="R139" t="str">
        <f t="shared" si="12"/>
        <v>film &amp; video</v>
      </c>
      <c r="S139" t="str">
        <f t="shared" si="13"/>
        <v>science fiction</v>
      </c>
      <c r="T139">
        <f>YEAR(V139)</f>
        <v>2015</v>
      </c>
      <c r="U139" s="13">
        <f t="shared" si="14"/>
        <v>50</v>
      </c>
      <c r="V139" s="10">
        <f>(((J139/60)/60)/24)+DATE(1970,1,1)</f>
        <v>42239.573993055557</v>
      </c>
      <c r="W139" s="10">
        <f>(((I139/60)/60)/24)+DATE(1970,1,1)</f>
        <v>42289.573993055557</v>
      </c>
    </row>
    <row r="140" spans="1:23"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0"/>
        <v>3.1413333333333335E-2</v>
      </c>
      <c r="P140" s="6">
        <f t="shared" si="11"/>
        <v>81.241379310344826</v>
      </c>
      <c r="Q140" t="s">
        <v>8311</v>
      </c>
      <c r="R140" t="str">
        <f t="shared" si="12"/>
        <v>film &amp; video</v>
      </c>
      <c r="S140" t="str">
        <f t="shared" si="13"/>
        <v>science fiction</v>
      </c>
      <c r="T140">
        <f>YEAR(V140)</f>
        <v>2015</v>
      </c>
      <c r="U140" s="13">
        <f t="shared" si="14"/>
        <v>31</v>
      </c>
      <c r="V140" s="10">
        <f>(((J140/60)/60)/24)+DATE(1970,1,1)</f>
        <v>42186.257418981477</v>
      </c>
      <c r="W140" s="10">
        <f>(((I140/60)/60)/24)+DATE(1970,1,1)</f>
        <v>42217.207638888889</v>
      </c>
    </row>
    <row r="141" spans="1:23"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0"/>
        <v>1</v>
      </c>
      <c r="P141" s="6">
        <f t="shared" si="11"/>
        <v>500</v>
      </c>
      <c r="Q141" t="s">
        <v>8311</v>
      </c>
      <c r="R141" t="str">
        <f t="shared" si="12"/>
        <v>film &amp; video</v>
      </c>
      <c r="S141" t="str">
        <f t="shared" si="13"/>
        <v>science fiction</v>
      </c>
      <c r="T141">
        <f>YEAR(V141)</f>
        <v>2015</v>
      </c>
      <c r="U141" s="13">
        <f t="shared" si="14"/>
        <v>10</v>
      </c>
      <c r="V141" s="10">
        <f>(((J141/60)/60)/24)+DATE(1970,1,1)</f>
        <v>42187.920972222222</v>
      </c>
      <c r="W141" s="10">
        <f>(((I141/60)/60)/24)+DATE(1970,1,1)</f>
        <v>42197.920972222222</v>
      </c>
    </row>
    <row r="142" spans="1:23"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0"/>
        <v>0</v>
      </c>
      <c r="P142" s="6" t="e">
        <f t="shared" si="11"/>
        <v>#DIV/0!</v>
      </c>
      <c r="Q142" t="s">
        <v>8311</v>
      </c>
      <c r="R142" t="str">
        <f t="shared" si="12"/>
        <v>film &amp; video</v>
      </c>
      <c r="S142" t="str">
        <f t="shared" si="13"/>
        <v>science fiction</v>
      </c>
      <c r="T142">
        <f>YEAR(V142)</f>
        <v>2015</v>
      </c>
      <c r="U142" s="13">
        <f t="shared" si="14"/>
        <v>30</v>
      </c>
      <c r="V142" s="10">
        <f>(((J142/60)/60)/24)+DATE(1970,1,1)</f>
        <v>42053.198287037041</v>
      </c>
      <c r="W142" s="10">
        <f>(((I142/60)/60)/24)+DATE(1970,1,1)</f>
        <v>42083.15662037037</v>
      </c>
    </row>
    <row r="143" spans="1:23"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0"/>
        <v>0.10775</v>
      </c>
      <c r="P143" s="6">
        <f t="shared" si="11"/>
        <v>46.178571428571431</v>
      </c>
      <c r="Q143" t="s">
        <v>8311</v>
      </c>
      <c r="R143" t="str">
        <f t="shared" si="12"/>
        <v>film &amp; video</v>
      </c>
      <c r="S143" t="str">
        <f t="shared" si="13"/>
        <v>science fiction</v>
      </c>
      <c r="T143">
        <f>YEAR(V143)</f>
        <v>2015</v>
      </c>
      <c r="U143" s="13">
        <f t="shared" si="14"/>
        <v>45</v>
      </c>
      <c r="V143" s="10">
        <f>(((J143/60)/60)/24)+DATE(1970,1,1)</f>
        <v>42110.153043981481</v>
      </c>
      <c r="W143" s="10">
        <f>(((I143/60)/60)/24)+DATE(1970,1,1)</f>
        <v>42155.153043981481</v>
      </c>
    </row>
    <row r="144" spans="1:23"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0"/>
        <v>3.3333333333333335E-3</v>
      </c>
      <c r="P144" s="6">
        <f t="shared" si="11"/>
        <v>10</v>
      </c>
      <c r="Q144" t="s">
        <v>8311</v>
      </c>
      <c r="R144" t="str">
        <f t="shared" si="12"/>
        <v>film &amp; video</v>
      </c>
      <c r="S144" t="str">
        <f t="shared" si="13"/>
        <v>science fiction</v>
      </c>
      <c r="T144">
        <f>YEAR(V144)</f>
        <v>2014</v>
      </c>
      <c r="U144" s="13">
        <f t="shared" si="14"/>
        <v>21</v>
      </c>
      <c r="V144" s="10">
        <f>(((J144/60)/60)/24)+DATE(1970,1,1)</f>
        <v>41938.893263888887</v>
      </c>
      <c r="W144" s="10">
        <f>(((I144/60)/60)/24)+DATE(1970,1,1)</f>
        <v>41959.934930555552</v>
      </c>
    </row>
    <row r="145" spans="1:23"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0"/>
        <v>0</v>
      </c>
      <c r="P145" s="6" t="e">
        <f t="shared" si="11"/>
        <v>#DIV/0!</v>
      </c>
      <c r="Q145" t="s">
        <v>8311</v>
      </c>
      <c r="R145" t="str">
        <f t="shared" si="12"/>
        <v>film &amp; video</v>
      </c>
      <c r="S145" t="str">
        <f t="shared" si="13"/>
        <v>science fiction</v>
      </c>
      <c r="T145">
        <f>YEAR(V145)</f>
        <v>2016</v>
      </c>
      <c r="U145" s="13">
        <f t="shared" si="14"/>
        <v>57</v>
      </c>
      <c r="V145" s="10">
        <f>(((J145/60)/60)/24)+DATE(1970,1,1)</f>
        <v>42559.064143518524</v>
      </c>
      <c r="W145" s="10">
        <f>(((I145/60)/60)/24)+DATE(1970,1,1)</f>
        <v>42616.246527777781</v>
      </c>
    </row>
    <row r="146" spans="1:23"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0"/>
        <v>0.27600000000000002</v>
      </c>
      <c r="P146" s="6">
        <f t="shared" si="11"/>
        <v>55.945945945945944</v>
      </c>
      <c r="Q146" t="s">
        <v>8311</v>
      </c>
      <c r="R146" t="str">
        <f t="shared" si="12"/>
        <v>film &amp; video</v>
      </c>
      <c r="S146" t="str">
        <f t="shared" si="13"/>
        <v>science fiction</v>
      </c>
      <c r="T146">
        <f>YEAR(V146)</f>
        <v>2015</v>
      </c>
      <c r="U146" s="13">
        <f t="shared" si="14"/>
        <v>60</v>
      </c>
      <c r="V146" s="10">
        <f>(((J146/60)/60)/24)+DATE(1970,1,1)</f>
        <v>42047.762407407412</v>
      </c>
      <c r="W146" s="10">
        <f>(((I146/60)/60)/24)+DATE(1970,1,1)</f>
        <v>42107.72074074074</v>
      </c>
    </row>
    <row r="147" spans="1:23"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0"/>
        <v>7.5111111111111115E-2</v>
      </c>
      <c r="P147" s="6">
        <f t="shared" si="11"/>
        <v>37.555555555555557</v>
      </c>
      <c r="Q147" t="s">
        <v>8311</v>
      </c>
      <c r="R147" t="str">
        <f t="shared" si="12"/>
        <v>film &amp; video</v>
      </c>
      <c r="S147" t="str">
        <f t="shared" si="13"/>
        <v>science fiction</v>
      </c>
      <c r="T147">
        <f>YEAR(V147)</f>
        <v>2015</v>
      </c>
      <c r="U147" s="13">
        <f t="shared" si="14"/>
        <v>27</v>
      </c>
      <c r="V147" s="10">
        <f>(((J147/60)/60)/24)+DATE(1970,1,1)</f>
        <v>42200.542268518519</v>
      </c>
      <c r="W147" s="10">
        <f>(((I147/60)/60)/24)+DATE(1970,1,1)</f>
        <v>42227.542268518519</v>
      </c>
    </row>
    <row r="148" spans="1:23"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0"/>
        <v>5.7499999999999999E-3</v>
      </c>
      <c r="P148" s="6">
        <f t="shared" si="11"/>
        <v>38.333333333333336</v>
      </c>
      <c r="Q148" t="s">
        <v>8311</v>
      </c>
      <c r="R148" t="str">
        <f t="shared" si="12"/>
        <v>film &amp; video</v>
      </c>
      <c r="S148" t="str">
        <f t="shared" si="13"/>
        <v>science fiction</v>
      </c>
      <c r="T148">
        <f>YEAR(V148)</f>
        <v>2016</v>
      </c>
      <c r="U148" s="13">
        <f t="shared" si="14"/>
        <v>60</v>
      </c>
      <c r="V148" s="10">
        <f>(((J148/60)/60)/24)+DATE(1970,1,1)</f>
        <v>42693.016180555554</v>
      </c>
      <c r="W148" s="10">
        <f>(((I148/60)/60)/24)+DATE(1970,1,1)</f>
        <v>42753.016180555554</v>
      </c>
    </row>
    <row r="149" spans="1:23"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0"/>
        <v>0</v>
      </c>
      <c r="P149" s="6" t="e">
        <f t="shared" si="11"/>
        <v>#DIV/0!</v>
      </c>
      <c r="Q149" t="s">
        <v>8311</v>
      </c>
      <c r="R149" t="str">
        <f t="shared" si="12"/>
        <v>film &amp; video</v>
      </c>
      <c r="S149" t="str">
        <f t="shared" si="13"/>
        <v>science fiction</v>
      </c>
      <c r="T149">
        <f>YEAR(V149)</f>
        <v>2014</v>
      </c>
      <c r="U149" s="13">
        <f t="shared" si="14"/>
        <v>43</v>
      </c>
      <c r="V149" s="10">
        <f>(((J149/60)/60)/24)+DATE(1970,1,1)</f>
        <v>41969.767824074079</v>
      </c>
      <c r="W149" s="10">
        <f>(((I149/60)/60)/24)+DATE(1970,1,1)</f>
        <v>42012.762499999997</v>
      </c>
    </row>
    <row r="150" spans="1:23"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0"/>
        <v>8.0000000000000004E-4</v>
      </c>
      <c r="P150" s="6">
        <f t="shared" si="11"/>
        <v>20</v>
      </c>
      <c r="Q150" t="s">
        <v>8311</v>
      </c>
      <c r="R150" t="str">
        <f t="shared" si="12"/>
        <v>film &amp; video</v>
      </c>
      <c r="S150" t="str">
        <f t="shared" si="13"/>
        <v>science fiction</v>
      </c>
      <c r="T150">
        <f>YEAR(V150)</f>
        <v>2016</v>
      </c>
      <c r="U150" s="13">
        <f t="shared" si="14"/>
        <v>30</v>
      </c>
      <c r="V150" s="10">
        <f>(((J150/60)/60)/24)+DATE(1970,1,1)</f>
        <v>42397.281666666662</v>
      </c>
      <c r="W150" s="10">
        <f>(((I150/60)/60)/24)+DATE(1970,1,1)</f>
        <v>42427.281666666662</v>
      </c>
    </row>
    <row r="151" spans="1:23"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0"/>
        <v>9.1999999999999998E-3</v>
      </c>
      <c r="P151" s="6">
        <f t="shared" si="11"/>
        <v>15.333333333333334</v>
      </c>
      <c r="Q151" t="s">
        <v>8311</v>
      </c>
      <c r="R151" t="str">
        <f t="shared" si="12"/>
        <v>film &amp; video</v>
      </c>
      <c r="S151" t="str">
        <f t="shared" si="13"/>
        <v>science fiction</v>
      </c>
      <c r="T151">
        <f>YEAR(V151)</f>
        <v>2014</v>
      </c>
      <c r="U151" s="13">
        <f t="shared" si="14"/>
        <v>30</v>
      </c>
      <c r="V151" s="10">
        <f>(((J151/60)/60)/24)+DATE(1970,1,1)</f>
        <v>41968.172106481477</v>
      </c>
      <c r="W151" s="10">
        <f>(((I151/60)/60)/24)+DATE(1970,1,1)</f>
        <v>41998.333333333328</v>
      </c>
    </row>
    <row r="152" spans="1:23"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0"/>
        <v>0.23163076923076922</v>
      </c>
      <c r="P152" s="6">
        <f t="shared" si="11"/>
        <v>449.43283582089555</v>
      </c>
      <c r="Q152" t="s">
        <v>8311</v>
      </c>
      <c r="R152" t="str">
        <f t="shared" si="12"/>
        <v>film &amp; video</v>
      </c>
      <c r="S152" t="str">
        <f t="shared" si="13"/>
        <v>science fiction</v>
      </c>
      <c r="T152">
        <f>YEAR(V152)</f>
        <v>2015</v>
      </c>
      <c r="U152" s="13">
        <f t="shared" si="14"/>
        <v>60</v>
      </c>
      <c r="V152" s="10">
        <f>(((J152/60)/60)/24)+DATE(1970,1,1)</f>
        <v>42090.161828703705</v>
      </c>
      <c r="W152" s="10">
        <f>(((I152/60)/60)/24)+DATE(1970,1,1)</f>
        <v>42150.161828703705</v>
      </c>
    </row>
    <row r="153" spans="1:23"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0"/>
        <v>5.5999999999999995E-4</v>
      </c>
      <c r="P153" s="6">
        <f t="shared" si="11"/>
        <v>28</v>
      </c>
      <c r="Q153" t="s">
        <v>8311</v>
      </c>
      <c r="R153" t="str">
        <f t="shared" si="12"/>
        <v>film &amp; video</v>
      </c>
      <c r="S153" t="str">
        <f t="shared" si="13"/>
        <v>science fiction</v>
      </c>
      <c r="T153">
        <f>YEAR(V153)</f>
        <v>2015</v>
      </c>
      <c r="U153" s="13">
        <f t="shared" si="14"/>
        <v>60</v>
      </c>
      <c r="V153" s="10">
        <f>(((J153/60)/60)/24)+DATE(1970,1,1)</f>
        <v>42113.550821759258</v>
      </c>
      <c r="W153" s="10">
        <f>(((I153/60)/60)/24)+DATE(1970,1,1)</f>
        <v>42173.550821759258</v>
      </c>
    </row>
    <row r="154" spans="1:23"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0"/>
        <v>7.8947368421052633E-5</v>
      </c>
      <c r="P154" s="6">
        <f t="shared" si="11"/>
        <v>15</v>
      </c>
      <c r="Q154" t="s">
        <v>8311</v>
      </c>
      <c r="R154" t="str">
        <f t="shared" si="12"/>
        <v>film &amp; video</v>
      </c>
      <c r="S154" t="str">
        <f t="shared" si="13"/>
        <v>science fiction</v>
      </c>
      <c r="T154">
        <f>YEAR(V154)</f>
        <v>2014</v>
      </c>
      <c r="U154" s="13">
        <f t="shared" si="14"/>
        <v>30</v>
      </c>
      <c r="V154" s="10">
        <f>(((J154/60)/60)/24)+DATE(1970,1,1)</f>
        <v>41875.077546296299</v>
      </c>
      <c r="W154" s="10">
        <f>(((I154/60)/60)/24)+DATE(1970,1,1)</f>
        <v>41905.077546296299</v>
      </c>
    </row>
    <row r="155" spans="1:23"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0"/>
        <v>7.1799999999999998E-3</v>
      </c>
      <c r="P155" s="6">
        <f t="shared" si="11"/>
        <v>35.9</v>
      </c>
      <c r="Q155" t="s">
        <v>8311</v>
      </c>
      <c r="R155" t="str">
        <f t="shared" si="12"/>
        <v>film &amp; video</v>
      </c>
      <c r="S155" t="str">
        <f t="shared" si="13"/>
        <v>science fiction</v>
      </c>
      <c r="T155">
        <f>YEAR(V155)</f>
        <v>2014</v>
      </c>
      <c r="U155" s="13">
        <f t="shared" si="14"/>
        <v>42</v>
      </c>
      <c r="V155" s="10">
        <f>(((J155/60)/60)/24)+DATE(1970,1,1)</f>
        <v>41933.586157407408</v>
      </c>
      <c r="W155" s="10">
        <f>(((I155/60)/60)/24)+DATE(1970,1,1)</f>
        <v>41975.627824074079</v>
      </c>
    </row>
    <row r="156" spans="1:23"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0"/>
        <v>2.6666666666666668E-2</v>
      </c>
      <c r="P156" s="6">
        <f t="shared" si="11"/>
        <v>13.333333333333334</v>
      </c>
      <c r="Q156" t="s">
        <v>8311</v>
      </c>
      <c r="R156" t="str">
        <f t="shared" si="12"/>
        <v>film &amp; video</v>
      </c>
      <c r="S156" t="str">
        <f t="shared" si="13"/>
        <v>science fiction</v>
      </c>
      <c r="T156">
        <f>YEAR(V156)</f>
        <v>2015</v>
      </c>
      <c r="U156" s="13">
        <f t="shared" si="14"/>
        <v>43</v>
      </c>
      <c r="V156" s="10">
        <f>(((J156/60)/60)/24)+DATE(1970,1,1)</f>
        <v>42115.547395833331</v>
      </c>
      <c r="W156" s="10">
        <f>(((I156/60)/60)/24)+DATE(1970,1,1)</f>
        <v>42158.547395833331</v>
      </c>
    </row>
    <row r="157" spans="1:23"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0"/>
        <v>6.0000000000000002E-5</v>
      </c>
      <c r="P157" s="6">
        <f t="shared" si="11"/>
        <v>20.25</v>
      </c>
      <c r="Q157" t="s">
        <v>8311</v>
      </c>
      <c r="R157" t="str">
        <f t="shared" si="12"/>
        <v>film &amp; video</v>
      </c>
      <c r="S157" t="str">
        <f t="shared" si="13"/>
        <v>science fiction</v>
      </c>
      <c r="T157">
        <f>YEAR(V157)</f>
        <v>2015</v>
      </c>
      <c r="U157" s="13">
        <f t="shared" si="14"/>
        <v>40</v>
      </c>
      <c r="V157" s="10">
        <f>(((J157/60)/60)/24)+DATE(1970,1,1)</f>
        <v>42168.559432870374</v>
      </c>
      <c r="W157" s="10">
        <f>(((I157/60)/60)/24)+DATE(1970,1,1)</f>
        <v>42208.559432870374</v>
      </c>
    </row>
    <row r="158" spans="1:23"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0"/>
        <v>5.0999999999999997E-2</v>
      </c>
      <c r="P158" s="6">
        <f t="shared" si="11"/>
        <v>119</v>
      </c>
      <c r="Q158" t="s">
        <v>8311</v>
      </c>
      <c r="R158" t="str">
        <f t="shared" si="12"/>
        <v>film &amp; video</v>
      </c>
      <c r="S158" t="str">
        <f t="shared" si="13"/>
        <v>science fiction</v>
      </c>
      <c r="T158">
        <f>YEAR(V158)</f>
        <v>2014</v>
      </c>
      <c r="U158" s="13">
        <f t="shared" si="14"/>
        <v>60</v>
      </c>
      <c r="V158" s="10">
        <f>(((J158/60)/60)/24)+DATE(1970,1,1)</f>
        <v>41794.124953703707</v>
      </c>
      <c r="W158" s="10">
        <f>(((I158/60)/60)/24)+DATE(1970,1,1)</f>
        <v>41854.124953703707</v>
      </c>
    </row>
    <row r="159" spans="1:23"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0"/>
        <v>2.671118530884808E-3</v>
      </c>
      <c r="P159" s="6">
        <f t="shared" si="11"/>
        <v>4</v>
      </c>
      <c r="Q159" t="s">
        <v>8311</v>
      </c>
      <c r="R159" t="str">
        <f t="shared" si="12"/>
        <v>film &amp; video</v>
      </c>
      <c r="S159" t="str">
        <f t="shared" si="13"/>
        <v>science fiction</v>
      </c>
      <c r="T159">
        <f>YEAR(V159)</f>
        <v>2016</v>
      </c>
      <c r="U159" s="13">
        <f t="shared" si="14"/>
        <v>30</v>
      </c>
      <c r="V159" s="10">
        <f>(((J159/60)/60)/24)+DATE(1970,1,1)</f>
        <v>42396.911712962959</v>
      </c>
      <c r="W159" s="10">
        <f>(((I159/60)/60)/24)+DATE(1970,1,1)</f>
        <v>42426.911712962959</v>
      </c>
    </row>
    <row r="160" spans="1:23"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0"/>
        <v>0</v>
      </c>
      <c r="P160" s="6" t="e">
        <f t="shared" si="11"/>
        <v>#DIV/0!</v>
      </c>
      <c r="Q160" t="s">
        <v>8311</v>
      </c>
      <c r="R160" t="str">
        <f t="shared" si="12"/>
        <v>film &amp; video</v>
      </c>
      <c r="S160" t="str">
        <f t="shared" si="13"/>
        <v>science fiction</v>
      </c>
      <c r="T160">
        <f>YEAR(V160)</f>
        <v>2014</v>
      </c>
      <c r="U160" s="13">
        <f t="shared" si="14"/>
        <v>30</v>
      </c>
      <c r="V160" s="10">
        <f>(((J160/60)/60)/24)+DATE(1970,1,1)</f>
        <v>41904.07671296296</v>
      </c>
      <c r="W160" s="10">
        <f>(((I160/60)/60)/24)+DATE(1970,1,1)</f>
        <v>41934.07671296296</v>
      </c>
    </row>
    <row r="161" spans="1:23"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0"/>
        <v>2.0000000000000002E-5</v>
      </c>
      <c r="P161" s="6">
        <f t="shared" si="11"/>
        <v>10</v>
      </c>
      <c r="Q161" t="s">
        <v>8311</v>
      </c>
      <c r="R161" t="str">
        <f t="shared" si="12"/>
        <v>film &amp; video</v>
      </c>
      <c r="S161" t="str">
        <f t="shared" si="13"/>
        <v>science fiction</v>
      </c>
      <c r="T161">
        <f>YEAR(V161)</f>
        <v>2016</v>
      </c>
      <c r="U161" s="13">
        <f t="shared" si="14"/>
        <v>40</v>
      </c>
      <c r="V161" s="10">
        <f>(((J161/60)/60)/24)+DATE(1970,1,1)</f>
        <v>42514.434548611112</v>
      </c>
      <c r="W161" s="10">
        <f>(((I161/60)/60)/24)+DATE(1970,1,1)</f>
        <v>42554.434548611112</v>
      </c>
    </row>
    <row r="162" spans="1:23"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0"/>
        <v>0</v>
      </c>
      <c r="P162" s="6" t="e">
        <f t="shared" si="11"/>
        <v>#DIV/0!</v>
      </c>
      <c r="Q162" t="s">
        <v>8311</v>
      </c>
      <c r="R162" t="str">
        <f t="shared" si="12"/>
        <v>film &amp; video</v>
      </c>
      <c r="S162" t="str">
        <f t="shared" si="13"/>
        <v>drama</v>
      </c>
      <c r="T162">
        <f>YEAR(V162)</f>
        <v>2015</v>
      </c>
      <c r="U162" s="13">
        <f t="shared" si="14"/>
        <v>60</v>
      </c>
      <c r="V162" s="10">
        <f>(((J162/60)/60)/24)+DATE(1970,1,1)</f>
        <v>42171.913090277783</v>
      </c>
      <c r="W162" s="10">
        <f>(((I162/60)/60)/24)+DATE(1970,1,1)</f>
        <v>42231.913090277783</v>
      </c>
    </row>
    <row r="163" spans="1:23"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0"/>
        <v>1E-4</v>
      </c>
      <c r="P163" s="6">
        <f t="shared" si="11"/>
        <v>5</v>
      </c>
      <c r="Q163" t="s">
        <v>8311</v>
      </c>
      <c r="R163" t="str">
        <f t="shared" si="12"/>
        <v>film &amp; video</v>
      </c>
      <c r="S163" t="str">
        <f t="shared" si="13"/>
        <v>drama</v>
      </c>
      <c r="T163">
        <f>YEAR(V163)</f>
        <v>2014</v>
      </c>
      <c r="U163" s="13">
        <f t="shared" si="14"/>
        <v>30</v>
      </c>
      <c r="V163" s="10">
        <f>(((J163/60)/60)/24)+DATE(1970,1,1)</f>
        <v>41792.687442129631</v>
      </c>
      <c r="W163" s="10">
        <f>(((I163/60)/60)/24)+DATE(1970,1,1)</f>
        <v>41822.687442129631</v>
      </c>
    </row>
    <row r="164" spans="1:23"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0"/>
        <v>0.15535714285714286</v>
      </c>
      <c r="P164" s="6">
        <f t="shared" si="11"/>
        <v>43.5</v>
      </c>
      <c r="Q164" t="s">
        <v>8311</v>
      </c>
      <c r="R164" t="str">
        <f t="shared" si="12"/>
        <v>film &amp; video</v>
      </c>
      <c r="S164" t="str">
        <f t="shared" si="13"/>
        <v>drama</v>
      </c>
      <c r="T164">
        <f>YEAR(V164)</f>
        <v>2014</v>
      </c>
      <c r="U164" s="13">
        <f t="shared" si="14"/>
        <v>33</v>
      </c>
      <c r="V164" s="10">
        <f>(((J164/60)/60)/24)+DATE(1970,1,1)</f>
        <v>41835.126805555556</v>
      </c>
      <c r="W164" s="10">
        <f>(((I164/60)/60)/24)+DATE(1970,1,1)</f>
        <v>41867.987500000003</v>
      </c>
    </row>
    <row r="165" spans="1:23"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0"/>
        <v>0</v>
      </c>
      <c r="P165" s="6" t="e">
        <f t="shared" si="11"/>
        <v>#DIV/0!</v>
      </c>
      <c r="Q165" t="s">
        <v>8311</v>
      </c>
      <c r="R165" t="str">
        <f t="shared" si="12"/>
        <v>film &amp; video</v>
      </c>
      <c r="S165" t="str">
        <f t="shared" si="13"/>
        <v>drama</v>
      </c>
      <c r="T165">
        <f>YEAR(V165)</f>
        <v>2015</v>
      </c>
      <c r="U165" s="13">
        <f t="shared" si="14"/>
        <v>34</v>
      </c>
      <c r="V165" s="10">
        <f>(((J165/60)/60)/24)+DATE(1970,1,1)</f>
        <v>42243.961273148147</v>
      </c>
      <c r="W165" s="10">
        <f>(((I165/60)/60)/24)+DATE(1970,1,1)</f>
        <v>42278</v>
      </c>
    </row>
    <row r="166" spans="1:23"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0"/>
        <v>5.3333333333333332E-3</v>
      </c>
      <c r="P166" s="6">
        <f t="shared" si="11"/>
        <v>91.428571428571431</v>
      </c>
      <c r="Q166" t="s">
        <v>8311</v>
      </c>
      <c r="R166" t="str">
        <f t="shared" si="12"/>
        <v>film &amp; video</v>
      </c>
      <c r="S166" t="str">
        <f t="shared" si="13"/>
        <v>drama</v>
      </c>
      <c r="T166">
        <f>YEAR(V166)</f>
        <v>2014</v>
      </c>
      <c r="U166" s="13">
        <f t="shared" si="14"/>
        <v>60</v>
      </c>
      <c r="V166" s="10">
        <f>(((J166/60)/60)/24)+DATE(1970,1,1)</f>
        <v>41841.762743055559</v>
      </c>
      <c r="W166" s="10">
        <f>(((I166/60)/60)/24)+DATE(1970,1,1)</f>
        <v>41901.762743055559</v>
      </c>
    </row>
    <row r="167" spans="1:23"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0"/>
        <v>0</v>
      </c>
      <c r="P167" s="6" t="e">
        <f t="shared" si="11"/>
        <v>#DIV/0!</v>
      </c>
      <c r="Q167" t="s">
        <v>8311</v>
      </c>
      <c r="R167" t="str">
        <f t="shared" si="12"/>
        <v>film &amp; video</v>
      </c>
      <c r="S167" t="str">
        <f t="shared" si="13"/>
        <v>drama</v>
      </c>
      <c r="T167">
        <f>YEAR(V167)</f>
        <v>2015</v>
      </c>
      <c r="U167" s="13">
        <f t="shared" si="14"/>
        <v>30</v>
      </c>
      <c r="V167" s="10">
        <f>(((J167/60)/60)/24)+DATE(1970,1,1)</f>
        <v>42351.658842592587</v>
      </c>
      <c r="W167" s="10">
        <f>(((I167/60)/60)/24)+DATE(1970,1,1)</f>
        <v>42381.658842592587</v>
      </c>
    </row>
    <row r="168" spans="1:23"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0"/>
        <v>0.6</v>
      </c>
      <c r="P168" s="6">
        <f t="shared" si="11"/>
        <v>3000</v>
      </c>
      <c r="Q168" t="s">
        <v>8311</v>
      </c>
      <c r="R168" t="str">
        <f t="shared" si="12"/>
        <v>film &amp; video</v>
      </c>
      <c r="S168" t="str">
        <f t="shared" si="13"/>
        <v>drama</v>
      </c>
      <c r="T168">
        <f>YEAR(V168)</f>
        <v>2016</v>
      </c>
      <c r="U168" s="13">
        <f t="shared" si="14"/>
        <v>30</v>
      </c>
      <c r="V168" s="10">
        <f>(((J168/60)/60)/24)+DATE(1970,1,1)</f>
        <v>42721.075949074075</v>
      </c>
      <c r="W168" s="10">
        <f>(((I168/60)/60)/24)+DATE(1970,1,1)</f>
        <v>42751.075949074075</v>
      </c>
    </row>
    <row r="169" spans="1:23"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0"/>
        <v>1E-4</v>
      </c>
      <c r="P169" s="6">
        <f t="shared" si="11"/>
        <v>5.5</v>
      </c>
      <c r="Q169" t="s">
        <v>8311</v>
      </c>
      <c r="R169" t="str">
        <f t="shared" si="12"/>
        <v>film &amp; video</v>
      </c>
      <c r="S169" t="str">
        <f t="shared" si="13"/>
        <v>drama</v>
      </c>
      <c r="T169">
        <f>YEAR(V169)</f>
        <v>2015</v>
      </c>
      <c r="U169" s="13">
        <f t="shared" si="14"/>
        <v>60</v>
      </c>
      <c r="V169" s="10">
        <f>(((J169/60)/60)/24)+DATE(1970,1,1)</f>
        <v>42160.927488425921</v>
      </c>
      <c r="W169" s="10">
        <f>(((I169/60)/60)/24)+DATE(1970,1,1)</f>
        <v>42220.927488425921</v>
      </c>
    </row>
    <row r="170" spans="1:23"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0"/>
        <v>4.0625000000000001E-2</v>
      </c>
      <c r="P170" s="6">
        <f t="shared" si="11"/>
        <v>108.33333333333333</v>
      </c>
      <c r="Q170" t="s">
        <v>8311</v>
      </c>
      <c r="R170" t="str">
        <f t="shared" si="12"/>
        <v>film &amp; video</v>
      </c>
      <c r="S170" t="str">
        <f t="shared" si="13"/>
        <v>drama</v>
      </c>
      <c r="T170">
        <f>YEAR(V170)</f>
        <v>2015</v>
      </c>
      <c r="U170" s="13">
        <f t="shared" si="14"/>
        <v>30</v>
      </c>
      <c r="V170" s="10">
        <f>(((J170/60)/60)/24)+DATE(1970,1,1)</f>
        <v>42052.83530092593</v>
      </c>
      <c r="W170" s="10">
        <f>(((I170/60)/60)/24)+DATE(1970,1,1)</f>
        <v>42082.793634259258</v>
      </c>
    </row>
    <row r="171" spans="1:23"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0"/>
        <v>0.224</v>
      </c>
      <c r="P171" s="6">
        <f t="shared" si="11"/>
        <v>56</v>
      </c>
      <c r="Q171" t="s">
        <v>8311</v>
      </c>
      <c r="R171" t="str">
        <f t="shared" si="12"/>
        <v>film &amp; video</v>
      </c>
      <c r="S171" t="str">
        <f t="shared" si="13"/>
        <v>drama</v>
      </c>
      <c r="T171">
        <f>YEAR(V171)</f>
        <v>2014</v>
      </c>
      <c r="U171" s="13">
        <f t="shared" si="14"/>
        <v>30</v>
      </c>
      <c r="V171" s="10">
        <f>(((J171/60)/60)/24)+DATE(1970,1,1)</f>
        <v>41900.505312499998</v>
      </c>
      <c r="W171" s="10">
        <f>(((I171/60)/60)/24)+DATE(1970,1,1)</f>
        <v>41930.505312499998</v>
      </c>
    </row>
    <row r="172" spans="1:23"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0"/>
        <v>3.2500000000000001E-2</v>
      </c>
      <c r="P172" s="6">
        <f t="shared" si="11"/>
        <v>32.5</v>
      </c>
      <c r="Q172" t="s">
        <v>8311</v>
      </c>
      <c r="R172" t="str">
        <f t="shared" si="12"/>
        <v>film &amp; video</v>
      </c>
      <c r="S172" t="str">
        <f t="shared" si="13"/>
        <v>drama</v>
      </c>
      <c r="T172">
        <f>YEAR(V172)</f>
        <v>2015</v>
      </c>
      <c r="U172" s="13">
        <f t="shared" si="14"/>
        <v>29</v>
      </c>
      <c r="V172" s="10">
        <f>(((J172/60)/60)/24)+DATE(1970,1,1)</f>
        <v>42216.977812500001</v>
      </c>
      <c r="W172" s="10">
        <f>(((I172/60)/60)/24)+DATE(1970,1,1)</f>
        <v>42246.227777777778</v>
      </c>
    </row>
    <row r="173" spans="1:23"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0"/>
        <v>2.0000000000000002E-5</v>
      </c>
      <c r="P173" s="6">
        <f t="shared" si="11"/>
        <v>1</v>
      </c>
      <c r="Q173" t="s">
        <v>8311</v>
      </c>
      <c r="R173" t="str">
        <f t="shared" si="12"/>
        <v>film &amp; video</v>
      </c>
      <c r="S173" t="str">
        <f t="shared" si="13"/>
        <v>drama</v>
      </c>
      <c r="T173">
        <f>YEAR(V173)</f>
        <v>2016</v>
      </c>
      <c r="U173" s="13">
        <f t="shared" si="14"/>
        <v>60</v>
      </c>
      <c r="V173" s="10">
        <f>(((J173/60)/60)/24)+DATE(1970,1,1)</f>
        <v>42534.180717592593</v>
      </c>
      <c r="W173" s="10">
        <f>(((I173/60)/60)/24)+DATE(1970,1,1)</f>
        <v>42594.180717592593</v>
      </c>
    </row>
    <row r="174" spans="1:23"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0"/>
        <v>0</v>
      </c>
      <c r="P174" s="6" t="e">
        <f t="shared" si="11"/>
        <v>#DIV/0!</v>
      </c>
      <c r="Q174" t="s">
        <v>8311</v>
      </c>
      <c r="R174" t="str">
        <f t="shared" si="12"/>
        <v>film &amp; video</v>
      </c>
      <c r="S174" t="str">
        <f t="shared" si="13"/>
        <v>drama</v>
      </c>
      <c r="T174">
        <f>YEAR(V174)</f>
        <v>2015</v>
      </c>
      <c r="U174" s="13">
        <f t="shared" si="14"/>
        <v>35</v>
      </c>
      <c r="V174" s="10">
        <f>(((J174/60)/60)/24)+DATE(1970,1,1)</f>
        <v>42047.394942129627</v>
      </c>
      <c r="W174" s="10">
        <f>(((I174/60)/60)/24)+DATE(1970,1,1)</f>
        <v>42082.353275462956</v>
      </c>
    </row>
    <row r="175" spans="1:23"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0"/>
        <v>0</v>
      </c>
      <c r="P175" s="6" t="e">
        <f t="shared" si="11"/>
        <v>#DIV/0!</v>
      </c>
      <c r="Q175" t="s">
        <v>8311</v>
      </c>
      <c r="R175" t="str">
        <f t="shared" si="12"/>
        <v>film &amp; video</v>
      </c>
      <c r="S175" t="str">
        <f t="shared" si="13"/>
        <v>drama</v>
      </c>
      <c r="T175">
        <f>YEAR(V175)</f>
        <v>2015</v>
      </c>
      <c r="U175" s="13">
        <f t="shared" si="14"/>
        <v>30</v>
      </c>
      <c r="V175" s="10">
        <f>(((J175/60)/60)/24)+DATE(1970,1,1)</f>
        <v>42033.573009259257</v>
      </c>
      <c r="W175" s="10">
        <f>(((I175/60)/60)/24)+DATE(1970,1,1)</f>
        <v>42063.573009259257</v>
      </c>
    </row>
    <row r="176" spans="1:23"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0"/>
        <v>0</v>
      </c>
      <c r="P176" s="6" t="e">
        <f t="shared" si="11"/>
        <v>#DIV/0!</v>
      </c>
      <c r="Q176" t="s">
        <v>8311</v>
      </c>
      <c r="R176" t="str">
        <f t="shared" si="12"/>
        <v>film &amp; video</v>
      </c>
      <c r="S176" t="str">
        <f t="shared" si="13"/>
        <v>drama</v>
      </c>
      <c r="T176">
        <f>YEAR(V176)</f>
        <v>2015</v>
      </c>
      <c r="U176" s="13">
        <f t="shared" si="14"/>
        <v>60</v>
      </c>
      <c r="V176" s="10">
        <f>(((J176/60)/60)/24)+DATE(1970,1,1)</f>
        <v>42072.758981481486</v>
      </c>
      <c r="W176" s="10">
        <f>(((I176/60)/60)/24)+DATE(1970,1,1)</f>
        <v>42132.758981481486</v>
      </c>
    </row>
    <row r="177" spans="1:23"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0"/>
        <v>6.4850000000000005E-2</v>
      </c>
      <c r="P177" s="6">
        <f t="shared" si="11"/>
        <v>49.884615384615387</v>
      </c>
      <c r="Q177" t="s">
        <v>8311</v>
      </c>
      <c r="R177" t="str">
        <f t="shared" si="12"/>
        <v>film &amp; video</v>
      </c>
      <c r="S177" t="str">
        <f t="shared" si="13"/>
        <v>drama</v>
      </c>
      <c r="T177">
        <f>YEAR(V177)</f>
        <v>2014</v>
      </c>
      <c r="U177" s="13">
        <f t="shared" si="14"/>
        <v>25</v>
      </c>
      <c r="V177" s="10">
        <f>(((J177/60)/60)/24)+DATE(1970,1,1)</f>
        <v>41855.777905092589</v>
      </c>
      <c r="W177" s="10">
        <f>(((I177/60)/60)/24)+DATE(1970,1,1)</f>
        <v>41880.777905092589</v>
      </c>
    </row>
    <row r="178" spans="1:23"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0"/>
        <v>0</v>
      </c>
      <c r="P178" s="6" t="e">
        <f t="shared" si="11"/>
        <v>#DIV/0!</v>
      </c>
      <c r="Q178" t="s">
        <v>8311</v>
      </c>
      <c r="R178" t="str">
        <f t="shared" si="12"/>
        <v>film &amp; video</v>
      </c>
      <c r="S178" t="str">
        <f t="shared" si="13"/>
        <v>drama</v>
      </c>
      <c r="T178">
        <f>YEAR(V178)</f>
        <v>2015</v>
      </c>
      <c r="U178" s="13">
        <f t="shared" si="14"/>
        <v>30</v>
      </c>
      <c r="V178" s="10">
        <f>(((J178/60)/60)/24)+DATE(1970,1,1)</f>
        <v>42191.824062500003</v>
      </c>
      <c r="W178" s="10">
        <f>(((I178/60)/60)/24)+DATE(1970,1,1)</f>
        <v>42221.824062500003</v>
      </c>
    </row>
    <row r="179" spans="1:23"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0"/>
        <v>0.4</v>
      </c>
      <c r="P179" s="6">
        <f t="shared" si="11"/>
        <v>25.714285714285715</v>
      </c>
      <c r="Q179" t="s">
        <v>8311</v>
      </c>
      <c r="R179" t="str">
        <f t="shared" si="12"/>
        <v>film &amp; video</v>
      </c>
      <c r="S179" t="str">
        <f t="shared" si="13"/>
        <v>drama</v>
      </c>
      <c r="T179">
        <f>YEAR(V179)</f>
        <v>2015</v>
      </c>
      <c r="U179" s="13">
        <f t="shared" si="14"/>
        <v>17</v>
      </c>
      <c r="V179" s="10">
        <f>(((J179/60)/60)/24)+DATE(1970,1,1)</f>
        <v>42070.047754629632</v>
      </c>
      <c r="W179" s="10">
        <f>(((I179/60)/60)/24)+DATE(1970,1,1)</f>
        <v>42087.00608796296</v>
      </c>
    </row>
    <row r="180" spans="1:23"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0"/>
        <v>0</v>
      </c>
      <c r="P180" s="6" t="e">
        <f t="shared" si="11"/>
        <v>#DIV/0!</v>
      </c>
      <c r="Q180" t="s">
        <v>8311</v>
      </c>
      <c r="R180" t="str">
        <f t="shared" si="12"/>
        <v>film &amp; video</v>
      </c>
      <c r="S180" t="str">
        <f t="shared" si="13"/>
        <v>drama</v>
      </c>
      <c r="T180">
        <f>YEAR(V180)</f>
        <v>2015</v>
      </c>
      <c r="U180" s="13">
        <f t="shared" si="14"/>
        <v>30</v>
      </c>
      <c r="V180" s="10">
        <f>(((J180/60)/60)/24)+DATE(1970,1,1)</f>
        <v>42304.955381944441</v>
      </c>
      <c r="W180" s="10">
        <f>(((I180/60)/60)/24)+DATE(1970,1,1)</f>
        <v>42334.997048611112</v>
      </c>
    </row>
    <row r="181" spans="1:23"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0"/>
        <v>0.2</v>
      </c>
      <c r="P181" s="6">
        <f t="shared" si="11"/>
        <v>100</v>
      </c>
      <c r="Q181" t="s">
        <v>8311</v>
      </c>
      <c r="R181" t="str">
        <f t="shared" si="12"/>
        <v>film &amp; video</v>
      </c>
      <c r="S181" t="str">
        <f t="shared" si="13"/>
        <v>drama</v>
      </c>
      <c r="T181">
        <f>YEAR(V181)</f>
        <v>2016</v>
      </c>
      <c r="U181" s="13">
        <f t="shared" si="14"/>
        <v>30</v>
      </c>
      <c r="V181" s="10">
        <f>(((J181/60)/60)/24)+DATE(1970,1,1)</f>
        <v>42403.080497685187</v>
      </c>
      <c r="W181" s="10">
        <f>(((I181/60)/60)/24)+DATE(1970,1,1)</f>
        <v>42433.080497685187</v>
      </c>
    </row>
    <row r="182" spans="1:23"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0"/>
        <v>0.33416666666666667</v>
      </c>
      <c r="P182" s="6">
        <f t="shared" si="11"/>
        <v>30.846153846153847</v>
      </c>
      <c r="Q182" t="s">
        <v>8311</v>
      </c>
      <c r="R182" t="str">
        <f t="shared" si="12"/>
        <v>film &amp; video</v>
      </c>
      <c r="S182" t="str">
        <f t="shared" si="13"/>
        <v>drama</v>
      </c>
      <c r="T182">
        <f>YEAR(V182)</f>
        <v>2015</v>
      </c>
      <c r="U182" s="13">
        <f t="shared" si="14"/>
        <v>40</v>
      </c>
      <c r="V182" s="10">
        <f>(((J182/60)/60)/24)+DATE(1970,1,1)</f>
        <v>42067.991238425922</v>
      </c>
      <c r="W182" s="10">
        <f>(((I182/60)/60)/24)+DATE(1970,1,1)</f>
        <v>42107.791666666672</v>
      </c>
    </row>
    <row r="183" spans="1:23"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0"/>
        <v>0.21092608822670172</v>
      </c>
      <c r="P183" s="6">
        <f t="shared" si="11"/>
        <v>180.5</v>
      </c>
      <c r="Q183" t="s">
        <v>8311</v>
      </c>
      <c r="R183" t="str">
        <f t="shared" si="12"/>
        <v>film &amp; video</v>
      </c>
      <c r="S183" t="str">
        <f t="shared" si="13"/>
        <v>drama</v>
      </c>
      <c r="T183">
        <f>YEAR(V183)</f>
        <v>2015</v>
      </c>
      <c r="U183" s="13">
        <f t="shared" si="14"/>
        <v>30</v>
      </c>
      <c r="V183" s="10">
        <f>(((J183/60)/60)/24)+DATE(1970,1,1)</f>
        <v>42147.741840277777</v>
      </c>
      <c r="W183" s="10">
        <f>(((I183/60)/60)/24)+DATE(1970,1,1)</f>
        <v>42177.741840277777</v>
      </c>
    </row>
    <row r="184" spans="1:23"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0"/>
        <v>0</v>
      </c>
      <c r="P184" s="6" t="e">
        <f t="shared" si="11"/>
        <v>#DIV/0!</v>
      </c>
      <c r="Q184" t="s">
        <v>8311</v>
      </c>
      <c r="R184" t="str">
        <f t="shared" si="12"/>
        <v>film &amp; video</v>
      </c>
      <c r="S184" t="str">
        <f t="shared" si="13"/>
        <v>drama</v>
      </c>
      <c r="T184">
        <f>YEAR(V184)</f>
        <v>2016</v>
      </c>
      <c r="U184" s="13">
        <f t="shared" si="14"/>
        <v>30</v>
      </c>
      <c r="V184" s="10">
        <f>(((J184/60)/60)/24)+DATE(1970,1,1)</f>
        <v>42712.011944444443</v>
      </c>
      <c r="W184" s="10">
        <f>(((I184/60)/60)/24)+DATE(1970,1,1)</f>
        <v>42742.011944444443</v>
      </c>
    </row>
    <row r="185" spans="1:23"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0"/>
        <v>0.35855999999999999</v>
      </c>
      <c r="P185" s="6">
        <f t="shared" si="11"/>
        <v>373.5</v>
      </c>
      <c r="Q185" t="s">
        <v>8311</v>
      </c>
      <c r="R185" t="str">
        <f t="shared" si="12"/>
        <v>film &amp; video</v>
      </c>
      <c r="S185" t="str">
        <f t="shared" si="13"/>
        <v>drama</v>
      </c>
      <c r="T185">
        <f>YEAR(V185)</f>
        <v>2014</v>
      </c>
      <c r="U185" s="13">
        <f t="shared" si="14"/>
        <v>30</v>
      </c>
      <c r="V185" s="10">
        <f>(((J185/60)/60)/24)+DATE(1970,1,1)</f>
        <v>41939.810300925928</v>
      </c>
      <c r="W185" s="10">
        <f>(((I185/60)/60)/24)+DATE(1970,1,1)</f>
        <v>41969.851967592593</v>
      </c>
    </row>
    <row r="186" spans="1:23"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0"/>
        <v>3.4000000000000002E-2</v>
      </c>
      <c r="P186" s="6">
        <f t="shared" si="11"/>
        <v>25.5</v>
      </c>
      <c r="Q186" t="s">
        <v>8311</v>
      </c>
      <c r="R186" t="str">
        <f t="shared" si="12"/>
        <v>film &amp; video</v>
      </c>
      <c r="S186" t="str">
        <f t="shared" si="13"/>
        <v>drama</v>
      </c>
      <c r="T186">
        <f>YEAR(V186)</f>
        <v>2014</v>
      </c>
      <c r="U186" s="13">
        <f t="shared" si="14"/>
        <v>57</v>
      </c>
      <c r="V186" s="10">
        <f>(((J186/60)/60)/24)+DATE(1970,1,1)</f>
        <v>41825.791226851856</v>
      </c>
      <c r="W186" s="10">
        <f>(((I186/60)/60)/24)+DATE(1970,1,1)</f>
        <v>41883.165972222225</v>
      </c>
    </row>
    <row r="187" spans="1:23"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0"/>
        <v>5.5E-2</v>
      </c>
      <c r="P187" s="6">
        <f t="shared" si="11"/>
        <v>220</v>
      </c>
      <c r="Q187" t="s">
        <v>8311</v>
      </c>
      <c r="R187" t="str">
        <f t="shared" si="12"/>
        <v>film &amp; video</v>
      </c>
      <c r="S187" t="str">
        <f t="shared" si="13"/>
        <v>drama</v>
      </c>
      <c r="T187">
        <f>YEAR(V187)</f>
        <v>2016</v>
      </c>
      <c r="U187" s="13">
        <f t="shared" si="14"/>
        <v>30</v>
      </c>
      <c r="V187" s="10">
        <f>(((J187/60)/60)/24)+DATE(1970,1,1)</f>
        <v>42570.91133101852</v>
      </c>
      <c r="W187" s="10">
        <f>(((I187/60)/60)/24)+DATE(1970,1,1)</f>
        <v>42600.91133101852</v>
      </c>
    </row>
    <row r="188" spans="1:23"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0"/>
        <v>0</v>
      </c>
      <c r="P188" s="6" t="e">
        <f t="shared" si="11"/>
        <v>#DIV/0!</v>
      </c>
      <c r="Q188" t="s">
        <v>8311</v>
      </c>
      <c r="R188" t="str">
        <f t="shared" si="12"/>
        <v>film &amp; video</v>
      </c>
      <c r="S188" t="str">
        <f t="shared" si="13"/>
        <v>drama</v>
      </c>
      <c r="T188">
        <f>YEAR(V188)</f>
        <v>2017</v>
      </c>
      <c r="U188" s="13">
        <f t="shared" si="14"/>
        <v>30</v>
      </c>
      <c r="V188" s="10">
        <f>(((J188/60)/60)/24)+DATE(1970,1,1)</f>
        <v>42767.812893518523</v>
      </c>
      <c r="W188" s="10">
        <f>(((I188/60)/60)/24)+DATE(1970,1,1)</f>
        <v>42797.833333333328</v>
      </c>
    </row>
    <row r="189" spans="1:23"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0"/>
        <v>0.16</v>
      </c>
      <c r="P189" s="6">
        <f t="shared" si="11"/>
        <v>160</v>
      </c>
      <c r="Q189" t="s">
        <v>8311</v>
      </c>
      <c r="R189" t="str">
        <f t="shared" si="12"/>
        <v>film &amp; video</v>
      </c>
      <c r="S189" t="str">
        <f t="shared" si="13"/>
        <v>drama</v>
      </c>
      <c r="T189">
        <f>YEAR(V189)</f>
        <v>2015</v>
      </c>
      <c r="U189" s="13">
        <f t="shared" si="14"/>
        <v>24</v>
      </c>
      <c r="V189" s="10">
        <f>(((J189/60)/60)/24)+DATE(1970,1,1)</f>
        <v>42182.234456018516</v>
      </c>
      <c r="W189" s="10">
        <f>(((I189/60)/60)/24)+DATE(1970,1,1)</f>
        <v>42206.290972222225</v>
      </c>
    </row>
    <row r="190" spans="1:23"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0"/>
        <v>0</v>
      </c>
      <c r="P190" s="6" t="e">
        <f t="shared" si="11"/>
        <v>#DIV/0!</v>
      </c>
      <c r="Q190" t="s">
        <v>8311</v>
      </c>
      <c r="R190" t="str">
        <f t="shared" si="12"/>
        <v>film &amp; video</v>
      </c>
      <c r="S190" t="str">
        <f t="shared" si="13"/>
        <v>drama</v>
      </c>
      <c r="T190">
        <f>YEAR(V190)</f>
        <v>2014</v>
      </c>
      <c r="U190" s="13">
        <f t="shared" si="14"/>
        <v>30</v>
      </c>
      <c r="V190" s="10">
        <f>(((J190/60)/60)/24)+DATE(1970,1,1)</f>
        <v>41857.18304398148</v>
      </c>
      <c r="W190" s="10">
        <f>(((I190/60)/60)/24)+DATE(1970,1,1)</f>
        <v>41887.18304398148</v>
      </c>
    </row>
    <row r="191" spans="1:23"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0"/>
        <v>6.8999999999999997E-4</v>
      </c>
      <c r="P191" s="6">
        <f t="shared" si="11"/>
        <v>69</v>
      </c>
      <c r="Q191" t="s">
        <v>8311</v>
      </c>
      <c r="R191" t="str">
        <f t="shared" si="12"/>
        <v>film &amp; video</v>
      </c>
      <c r="S191" t="str">
        <f t="shared" si="13"/>
        <v>drama</v>
      </c>
      <c r="T191">
        <f>YEAR(V191)</f>
        <v>2016</v>
      </c>
      <c r="U191" s="13">
        <f t="shared" si="14"/>
        <v>60</v>
      </c>
      <c r="V191" s="10">
        <f>(((J191/60)/60)/24)+DATE(1970,1,1)</f>
        <v>42556.690706018519</v>
      </c>
      <c r="W191" s="10">
        <f>(((I191/60)/60)/24)+DATE(1970,1,1)</f>
        <v>42616.690706018519</v>
      </c>
    </row>
    <row r="192" spans="1:23"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0"/>
        <v>4.1666666666666666E-3</v>
      </c>
      <c r="P192" s="6">
        <f t="shared" si="11"/>
        <v>50</v>
      </c>
      <c r="Q192" t="s">
        <v>8311</v>
      </c>
      <c r="R192" t="str">
        <f t="shared" si="12"/>
        <v>film &amp; video</v>
      </c>
      <c r="S192" t="str">
        <f t="shared" si="13"/>
        <v>drama</v>
      </c>
      <c r="T192">
        <f>YEAR(V192)</f>
        <v>2016</v>
      </c>
      <c r="U192" s="13">
        <f t="shared" si="14"/>
        <v>10</v>
      </c>
      <c r="V192" s="10">
        <f>(((J192/60)/60)/24)+DATE(1970,1,1)</f>
        <v>42527.650995370372</v>
      </c>
      <c r="W192" s="10">
        <f>(((I192/60)/60)/24)+DATE(1970,1,1)</f>
        <v>42537.650995370372</v>
      </c>
    </row>
    <row r="193" spans="1:23"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0"/>
        <v>0.05</v>
      </c>
      <c r="P193" s="6">
        <f t="shared" si="11"/>
        <v>83.333333333333329</v>
      </c>
      <c r="Q193" t="s">
        <v>8311</v>
      </c>
      <c r="R193" t="str">
        <f t="shared" si="12"/>
        <v>film &amp; video</v>
      </c>
      <c r="S193" t="str">
        <f t="shared" si="13"/>
        <v>drama</v>
      </c>
      <c r="T193">
        <f>YEAR(V193)</f>
        <v>2015</v>
      </c>
      <c r="U193" s="13">
        <f t="shared" si="14"/>
        <v>40</v>
      </c>
      <c r="V193" s="10">
        <f>(((J193/60)/60)/24)+DATE(1970,1,1)</f>
        <v>42239.441412037035</v>
      </c>
      <c r="W193" s="10">
        <f>(((I193/60)/60)/24)+DATE(1970,1,1)</f>
        <v>42279.441412037035</v>
      </c>
    </row>
    <row r="194" spans="1:23"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0"/>
        <v>1.7E-5</v>
      </c>
      <c r="P194" s="6">
        <f t="shared" si="11"/>
        <v>5.666666666666667</v>
      </c>
      <c r="Q194" t="s">
        <v>8311</v>
      </c>
      <c r="R194" t="str">
        <f t="shared" si="12"/>
        <v>film &amp; video</v>
      </c>
      <c r="S194" t="str">
        <f t="shared" si="13"/>
        <v>drama</v>
      </c>
      <c r="T194">
        <f>YEAR(V194)</f>
        <v>2014</v>
      </c>
      <c r="U194" s="13">
        <f t="shared" si="14"/>
        <v>30</v>
      </c>
      <c r="V194" s="10">
        <f>(((J194/60)/60)/24)+DATE(1970,1,1)</f>
        <v>41899.792037037041</v>
      </c>
      <c r="W194" s="10">
        <f>(((I194/60)/60)/24)+DATE(1970,1,1)</f>
        <v>41929.792037037041</v>
      </c>
    </row>
    <row r="195" spans="1:23"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5">E195/D195</f>
        <v>0</v>
      </c>
      <c r="P195" s="6" t="e">
        <f t="shared" ref="P195:P258" si="16">E195/L195</f>
        <v>#DIV/0!</v>
      </c>
      <c r="Q195" t="s">
        <v>8311</v>
      </c>
      <c r="R195" t="str">
        <f t="shared" ref="R195:R258" si="17">LEFT(N195,SEARCH("/",N195,1)-1)</f>
        <v>film &amp; video</v>
      </c>
      <c r="S195" t="str">
        <f t="shared" ref="S195:S258" si="18">RIGHT(N195,LEN(N195)-FIND("/",N195,1))</f>
        <v>drama</v>
      </c>
      <c r="T195">
        <f>YEAR(V195)</f>
        <v>2014</v>
      </c>
      <c r="U195" s="13">
        <f t="shared" ref="U195:U258" si="19">ROUND(W195-V195,0)</f>
        <v>60</v>
      </c>
      <c r="V195" s="10">
        <f>(((J195/60)/60)/24)+DATE(1970,1,1)</f>
        <v>41911.934791666667</v>
      </c>
      <c r="W195" s="10">
        <f>(((I195/60)/60)/24)+DATE(1970,1,1)</f>
        <v>41971.976458333331</v>
      </c>
    </row>
    <row r="196" spans="1:23"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5"/>
        <v>1.1999999999999999E-3</v>
      </c>
      <c r="P196" s="6">
        <f t="shared" si="16"/>
        <v>1</v>
      </c>
      <c r="Q196" t="s">
        <v>8311</v>
      </c>
      <c r="R196" t="str">
        <f t="shared" si="17"/>
        <v>film &amp; video</v>
      </c>
      <c r="S196" t="str">
        <f t="shared" si="18"/>
        <v>drama</v>
      </c>
      <c r="T196">
        <f>YEAR(V196)</f>
        <v>2016</v>
      </c>
      <c r="U196" s="13">
        <f t="shared" si="19"/>
        <v>60</v>
      </c>
      <c r="V196" s="10">
        <f>(((J196/60)/60)/24)+DATE(1970,1,1)</f>
        <v>42375.996886574074</v>
      </c>
      <c r="W196" s="10">
        <f>(((I196/60)/60)/24)+DATE(1970,1,1)</f>
        <v>42435.996886574074</v>
      </c>
    </row>
    <row r="197" spans="1:23"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5"/>
        <v>0</v>
      </c>
      <c r="P197" s="6" t="e">
        <f t="shared" si="16"/>
        <v>#DIV/0!</v>
      </c>
      <c r="Q197" t="s">
        <v>8311</v>
      </c>
      <c r="R197" t="str">
        <f t="shared" si="17"/>
        <v>film &amp; video</v>
      </c>
      <c r="S197" t="str">
        <f t="shared" si="18"/>
        <v>drama</v>
      </c>
      <c r="T197">
        <f>YEAR(V197)</f>
        <v>2015</v>
      </c>
      <c r="U197" s="13">
        <f t="shared" si="19"/>
        <v>60</v>
      </c>
      <c r="V197" s="10">
        <f>(((J197/60)/60)/24)+DATE(1970,1,1)</f>
        <v>42135.67050925926</v>
      </c>
      <c r="W197" s="10">
        <f>(((I197/60)/60)/24)+DATE(1970,1,1)</f>
        <v>42195.67050925926</v>
      </c>
    </row>
    <row r="198" spans="1:23"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5"/>
        <v>0.41857142857142859</v>
      </c>
      <c r="P198" s="6">
        <f t="shared" si="16"/>
        <v>77.10526315789474</v>
      </c>
      <c r="Q198" t="s">
        <v>8311</v>
      </c>
      <c r="R198" t="str">
        <f t="shared" si="17"/>
        <v>film &amp; video</v>
      </c>
      <c r="S198" t="str">
        <f t="shared" si="18"/>
        <v>drama</v>
      </c>
      <c r="T198">
        <f>YEAR(V198)</f>
        <v>2015</v>
      </c>
      <c r="U198" s="13">
        <f t="shared" si="19"/>
        <v>28</v>
      </c>
      <c r="V198" s="10">
        <f>(((J198/60)/60)/24)+DATE(1970,1,1)</f>
        <v>42259.542800925927</v>
      </c>
      <c r="W198" s="10">
        <f>(((I198/60)/60)/24)+DATE(1970,1,1)</f>
        <v>42287.875</v>
      </c>
    </row>
    <row r="199" spans="1:23"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5"/>
        <v>0.1048</v>
      </c>
      <c r="P199" s="6">
        <f t="shared" si="16"/>
        <v>32.75</v>
      </c>
      <c r="Q199" t="s">
        <v>8311</v>
      </c>
      <c r="R199" t="str">
        <f t="shared" si="17"/>
        <v>film &amp; video</v>
      </c>
      <c r="S199" t="str">
        <f t="shared" si="18"/>
        <v>drama</v>
      </c>
      <c r="T199">
        <f>YEAR(V199)</f>
        <v>2017</v>
      </c>
      <c r="U199" s="13">
        <f t="shared" si="19"/>
        <v>42</v>
      </c>
      <c r="V199" s="10">
        <f>(((J199/60)/60)/24)+DATE(1970,1,1)</f>
        <v>42741.848379629635</v>
      </c>
      <c r="W199" s="10">
        <f>(((I199/60)/60)/24)+DATE(1970,1,1)</f>
        <v>42783.875</v>
      </c>
    </row>
    <row r="200" spans="1:23"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5"/>
        <v>1.116E-2</v>
      </c>
      <c r="P200" s="6">
        <f t="shared" si="16"/>
        <v>46.5</v>
      </c>
      <c r="Q200" t="s">
        <v>8311</v>
      </c>
      <c r="R200" t="str">
        <f t="shared" si="17"/>
        <v>film &amp; video</v>
      </c>
      <c r="S200" t="str">
        <f t="shared" si="18"/>
        <v>drama</v>
      </c>
      <c r="T200">
        <f>YEAR(V200)</f>
        <v>2014</v>
      </c>
      <c r="U200" s="13">
        <f t="shared" si="19"/>
        <v>30</v>
      </c>
      <c r="V200" s="10">
        <f>(((J200/60)/60)/24)+DATE(1970,1,1)</f>
        <v>41887.383356481485</v>
      </c>
      <c r="W200" s="10">
        <f>(((I200/60)/60)/24)+DATE(1970,1,1)</f>
        <v>41917.383356481485</v>
      </c>
    </row>
    <row r="201" spans="1:23"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5"/>
        <v>0</v>
      </c>
      <c r="P201" s="6" t="e">
        <f t="shared" si="16"/>
        <v>#DIV/0!</v>
      </c>
      <c r="Q201" t="s">
        <v>8311</v>
      </c>
      <c r="R201" t="str">
        <f t="shared" si="17"/>
        <v>film &amp; video</v>
      </c>
      <c r="S201" t="str">
        <f t="shared" si="18"/>
        <v>drama</v>
      </c>
      <c r="T201">
        <f>YEAR(V201)</f>
        <v>2016</v>
      </c>
      <c r="U201" s="13">
        <f t="shared" si="19"/>
        <v>30</v>
      </c>
      <c r="V201" s="10">
        <f>(((J201/60)/60)/24)+DATE(1970,1,1)</f>
        <v>42584.123865740738</v>
      </c>
      <c r="W201" s="10">
        <f>(((I201/60)/60)/24)+DATE(1970,1,1)</f>
        <v>42614.123865740738</v>
      </c>
    </row>
    <row r="202" spans="1:23"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5"/>
        <v>0.26192500000000002</v>
      </c>
      <c r="P202" s="6">
        <f t="shared" si="16"/>
        <v>87.308333333333337</v>
      </c>
      <c r="Q202" t="s">
        <v>8311</v>
      </c>
      <c r="R202" t="str">
        <f t="shared" si="17"/>
        <v>film &amp; video</v>
      </c>
      <c r="S202" t="str">
        <f t="shared" si="18"/>
        <v>drama</v>
      </c>
      <c r="T202">
        <f>YEAR(V202)</f>
        <v>2014</v>
      </c>
      <c r="U202" s="13">
        <f t="shared" si="19"/>
        <v>30</v>
      </c>
      <c r="V202" s="10">
        <f>(((J202/60)/60)/24)+DATE(1970,1,1)</f>
        <v>41867.083368055559</v>
      </c>
      <c r="W202" s="10">
        <f>(((I202/60)/60)/24)+DATE(1970,1,1)</f>
        <v>41897.083368055559</v>
      </c>
    </row>
    <row r="203" spans="1:23"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5"/>
        <v>0.58461538461538465</v>
      </c>
      <c r="P203" s="6">
        <f t="shared" si="16"/>
        <v>54.285714285714285</v>
      </c>
      <c r="Q203" t="s">
        <v>8311</v>
      </c>
      <c r="R203" t="str">
        <f t="shared" si="17"/>
        <v>film &amp; video</v>
      </c>
      <c r="S203" t="str">
        <f t="shared" si="18"/>
        <v>drama</v>
      </c>
      <c r="T203">
        <f>YEAR(V203)</f>
        <v>2015</v>
      </c>
      <c r="U203" s="13">
        <f t="shared" si="19"/>
        <v>20</v>
      </c>
      <c r="V203" s="10">
        <f>(((J203/60)/60)/24)+DATE(1970,1,1)</f>
        <v>42023.818622685183</v>
      </c>
      <c r="W203" s="10">
        <f>(((I203/60)/60)/24)+DATE(1970,1,1)</f>
        <v>42043.818622685183</v>
      </c>
    </row>
    <row r="204" spans="1:23"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5"/>
        <v>0</v>
      </c>
      <c r="P204" s="6" t="e">
        <f t="shared" si="16"/>
        <v>#DIV/0!</v>
      </c>
      <c r="Q204" t="s">
        <v>8311</v>
      </c>
      <c r="R204" t="str">
        <f t="shared" si="17"/>
        <v>film &amp; video</v>
      </c>
      <c r="S204" t="str">
        <f t="shared" si="18"/>
        <v>drama</v>
      </c>
      <c r="T204">
        <f>YEAR(V204)</f>
        <v>2015</v>
      </c>
      <c r="U204" s="13">
        <f t="shared" si="19"/>
        <v>30</v>
      </c>
      <c r="V204" s="10">
        <f>(((J204/60)/60)/24)+DATE(1970,1,1)</f>
        <v>42255.927824074075</v>
      </c>
      <c r="W204" s="10">
        <f>(((I204/60)/60)/24)+DATE(1970,1,1)</f>
        <v>42285.874305555553</v>
      </c>
    </row>
    <row r="205" spans="1:23"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5"/>
        <v>0.2984</v>
      </c>
      <c r="P205" s="6">
        <f t="shared" si="16"/>
        <v>93.25</v>
      </c>
      <c r="Q205" t="s">
        <v>8311</v>
      </c>
      <c r="R205" t="str">
        <f t="shared" si="17"/>
        <v>film &amp; video</v>
      </c>
      <c r="S205" t="str">
        <f t="shared" si="18"/>
        <v>drama</v>
      </c>
      <c r="T205">
        <f>YEAR(V205)</f>
        <v>2014</v>
      </c>
      <c r="U205" s="13">
        <f t="shared" si="19"/>
        <v>60</v>
      </c>
      <c r="V205" s="10">
        <f>(((J205/60)/60)/24)+DATE(1970,1,1)</f>
        <v>41973.847962962958</v>
      </c>
      <c r="W205" s="10">
        <f>(((I205/60)/60)/24)+DATE(1970,1,1)</f>
        <v>42033.847962962958</v>
      </c>
    </row>
    <row r="206" spans="1:23"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5"/>
        <v>0.50721666666666665</v>
      </c>
      <c r="P206" s="6">
        <f t="shared" si="16"/>
        <v>117.68368136117556</v>
      </c>
      <c r="Q206" t="s">
        <v>8311</v>
      </c>
      <c r="R206" t="str">
        <f t="shared" si="17"/>
        <v>film &amp; video</v>
      </c>
      <c r="S206" t="str">
        <f t="shared" si="18"/>
        <v>drama</v>
      </c>
      <c r="T206">
        <f>YEAR(V206)</f>
        <v>2016</v>
      </c>
      <c r="U206" s="13">
        <f t="shared" si="19"/>
        <v>30</v>
      </c>
      <c r="V206" s="10">
        <f>(((J206/60)/60)/24)+DATE(1970,1,1)</f>
        <v>42556.583368055552</v>
      </c>
      <c r="W206" s="10">
        <f>(((I206/60)/60)/24)+DATE(1970,1,1)</f>
        <v>42586.583368055552</v>
      </c>
    </row>
    <row r="207" spans="1:23"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5"/>
        <v>0.16250000000000001</v>
      </c>
      <c r="P207" s="6">
        <f t="shared" si="16"/>
        <v>76.470588235294116</v>
      </c>
      <c r="Q207" t="s">
        <v>8311</v>
      </c>
      <c r="R207" t="str">
        <f t="shared" si="17"/>
        <v>film &amp; video</v>
      </c>
      <c r="S207" t="str">
        <f t="shared" si="18"/>
        <v>drama</v>
      </c>
      <c r="T207">
        <f>YEAR(V207)</f>
        <v>2015</v>
      </c>
      <c r="U207" s="13">
        <f t="shared" si="19"/>
        <v>35</v>
      </c>
      <c r="V207" s="10">
        <f>(((J207/60)/60)/24)+DATE(1970,1,1)</f>
        <v>42248.632199074069</v>
      </c>
      <c r="W207" s="10">
        <f>(((I207/60)/60)/24)+DATE(1970,1,1)</f>
        <v>42283.632199074069</v>
      </c>
    </row>
    <row r="208" spans="1:23"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5"/>
        <v>0</v>
      </c>
      <c r="P208" s="6" t="e">
        <f t="shared" si="16"/>
        <v>#DIV/0!</v>
      </c>
      <c r="Q208" t="s">
        <v>8311</v>
      </c>
      <c r="R208" t="str">
        <f t="shared" si="17"/>
        <v>film &amp; video</v>
      </c>
      <c r="S208" t="str">
        <f t="shared" si="18"/>
        <v>drama</v>
      </c>
      <c r="T208">
        <f>YEAR(V208)</f>
        <v>2016</v>
      </c>
      <c r="U208" s="13">
        <f t="shared" si="19"/>
        <v>21</v>
      </c>
      <c r="V208" s="10">
        <f>(((J208/60)/60)/24)+DATE(1970,1,1)</f>
        <v>42567.004432870366</v>
      </c>
      <c r="W208" s="10">
        <f>(((I208/60)/60)/24)+DATE(1970,1,1)</f>
        <v>42588.004432870366</v>
      </c>
    </row>
    <row r="209" spans="1:23"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5"/>
        <v>0.15214285714285714</v>
      </c>
      <c r="P209" s="6">
        <f t="shared" si="16"/>
        <v>163.84615384615384</v>
      </c>
      <c r="Q209" t="s">
        <v>8311</v>
      </c>
      <c r="R209" t="str">
        <f t="shared" si="17"/>
        <v>film &amp; video</v>
      </c>
      <c r="S209" t="str">
        <f t="shared" si="18"/>
        <v>drama</v>
      </c>
      <c r="T209">
        <f>YEAR(V209)</f>
        <v>2014</v>
      </c>
      <c r="U209" s="13">
        <f t="shared" si="19"/>
        <v>30</v>
      </c>
      <c r="V209" s="10">
        <f>(((J209/60)/60)/24)+DATE(1970,1,1)</f>
        <v>41978.197199074071</v>
      </c>
      <c r="W209" s="10">
        <f>(((I209/60)/60)/24)+DATE(1970,1,1)</f>
        <v>42008.197199074071</v>
      </c>
    </row>
    <row r="210" spans="1:23"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5"/>
        <v>0</v>
      </c>
      <c r="P210" s="6" t="e">
        <f t="shared" si="16"/>
        <v>#DIV/0!</v>
      </c>
      <c r="Q210" t="s">
        <v>8311</v>
      </c>
      <c r="R210" t="str">
        <f t="shared" si="17"/>
        <v>film &amp; video</v>
      </c>
      <c r="S210" t="str">
        <f t="shared" si="18"/>
        <v>drama</v>
      </c>
      <c r="T210">
        <f>YEAR(V210)</f>
        <v>2014</v>
      </c>
      <c r="U210" s="13">
        <f t="shared" si="19"/>
        <v>30</v>
      </c>
      <c r="V210" s="10">
        <f>(((J210/60)/60)/24)+DATE(1970,1,1)</f>
        <v>41959.369988425926</v>
      </c>
      <c r="W210" s="10">
        <f>(((I210/60)/60)/24)+DATE(1970,1,1)</f>
        <v>41989.369988425926</v>
      </c>
    </row>
    <row r="211" spans="1:23"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5"/>
        <v>0</v>
      </c>
      <c r="P211" s="6" t="e">
        <f t="shared" si="16"/>
        <v>#DIV/0!</v>
      </c>
      <c r="Q211" t="s">
        <v>8311</v>
      </c>
      <c r="R211" t="str">
        <f t="shared" si="17"/>
        <v>film &amp; video</v>
      </c>
      <c r="S211" t="str">
        <f t="shared" si="18"/>
        <v>drama</v>
      </c>
      <c r="T211">
        <f>YEAR(V211)</f>
        <v>2015</v>
      </c>
      <c r="U211" s="13">
        <f t="shared" si="19"/>
        <v>30</v>
      </c>
      <c r="V211" s="10">
        <f>(((J211/60)/60)/24)+DATE(1970,1,1)</f>
        <v>42165.922858796301</v>
      </c>
      <c r="W211" s="10">
        <f>(((I211/60)/60)/24)+DATE(1970,1,1)</f>
        <v>42195.922858796301</v>
      </c>
    </row>
    <row r="212" spans="1:23"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5"/>
        <v>0.2525</v>
      </c>
      <c r="P212" s="6">
        <f t="shared" si="16"/>
        <v>91.818181818181813</v>
      </c>
      <c r="Q212" t="s">
        <v>8311</v>
      </c>
      <c r="R212" t="str">
        <f t="shared" si="17"/>
        <v>film &amp; video</v>
      </c>
      <c r="S212" t="str">
        <f t="shared" si="18"/>
        <v>drama</v>
      </c>
      <c r="T212">
        <f>YEAR(V212)</f>
        <v>2015</v>
      </c>
      <c r="U212" s="13">
        <f t="shared" si="19"/>
        <v>29</v>
      </c>
      <c r="V212" s="10">
        <f>(((J212/60)/60)/24)+DATE(1970,1,1)</f>
        <v>42249.064722222218</v>
      </c>
      <c r="W212" s="10">
        <f>(((I212/60)/60)/24)+DATE(1970,1,1)</f>
        <v>42278.208333333328</v>
      </c>
    </row>
    <row r="213" spans="1:23"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5"/>
        <v>0.44600000000000001</v>
      </c>
      <c r="P213" s="6">
        <f t="shared" si="16"/>
        <v>185.83333333333334</v>
      </c>
      <c r="Q213" t="s">
        <v>8311</v>
      </c>
      <c r="R213" t="str">
        <f t="shared" si="17"/>
        <v>film &amp; video</v>
      </c>
      <c r="S213" t="str">
        <f t="shared" si="18"/>
        <v>drama</v>
      </c>
      <c r="T213">
        <f>YEAR(V213)</f>
        <v>2015</v>
      </c>
      <c r="U213" s="13">
        <f t="shared" si="19"/>
        <v>30</v>
      </c>
      <c r="V213" s="10">
        <f>(((J213/60)/60)/24)+DATE(1970,1,1)</f>
        <v>42236.159918981488</v>
      </c>
      <c r="W213" s="10">
        <f>(((I213/60)/60)/24)+DATE(1970,1,1)</f>
        <v>42266.159918981488</v>
      </c>
    </row>
    <row r="214" spans="1:23"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5"/>
        <v>1.5873015873015873E-4</v>
      </c>
      <c r="P214" s="6">
        <f t="shared" si="16"/>
        <v>1</v>
      </c>
      <c r="Q214" t="s">
        <v>8311</v>
      </c>
      <c r="R214" t="str">
        <f t="shared" si="17"/>
        <v>film &amp; video</v>
      </c>
      <c r="S214" t="str">
        <f t="shared" si="18"/>
        <v>drama</v>
      </c>
      <c r="T214">
        <f>YEAR(V214)</f>
        <v>2016</v>
      </c>
      <c r="U214" s="13">
        <f t="shared" si="19"/>
        <v>60</v>
      </c>
      <c r="V214" s="10">
        <f>(((J214/60)/60)/24)+DATE(1970,1,1)</f>
        <v>42416.881018518514</v>
      </c>
      <c r="W214" s="10">
        <f>(((I214/60)/60)/24)+DATE(1970,1,1)</f>
        <v>42476.839351851857</v>
      </c>
    </row>
    <row r="215" spans="1:23"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5"/>
        <v>4.0000000000000002E-4</v>
      </c>
      <c r="P215" s="6">
        <f t="shared" si="16"/>
        <v>20</v>
      </c>
      <c r="Q215" t="s">
        <v>8311</v>
      </c>
      <c r="R215" t="str">
        <f t="shared" si="17"/>
        <v>film &amp; video</v>
      </c>
      <c r="S215" t="str">
        <f t="shared" si="18"/>
        <v>drama</v>
      </c>
      <c r="T215">
        <f>YEAR(V215)</f>
        <v>2015</v>
      </c>
      <c r="U215" s="13">
        <f t="shared" si="19"/>
        <v>30</v>
      </c>
      <c r="V215" s="10">
        <f>(((J215/60)/60)/24)+DATE(1970,1,1)</f>
        <v>42202.594293981485</v>
      </c>
      <c r="W215" s="10">
        <f>(((I215/60)/60)/24)+DATE(1970,1,1)</f>
        <v>42232.587974537033</v>
      </c>
    </row>
    <row r="216" spans="1:23"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5"/>
        <v>8.0000000000000007E-5</v>
      </c>
      <c r="P216" s="6">
        <f t="shared" si="16"/>
        <v>1</v>
      </c>
      <c r="Q216" t="s">
        <v>8311</v>
      </c>
      <c r="R216" t="str">
        <f t="shared" si="17"/>
        <v>film &amp; video</v>
      </c>
      <c r="S216" t="str">
        <f t="shared" si="18"/>
        <v>drama</v>
      </c>
      <c r="T216">
        <f>YEAR(V216)</f>
        <v>2015</v>
      </c>
      <c r="U216" s="13">
        <f t="shared" si="19"/>
        <v>60</v>
      </c>
      <c r="V216" s="10">
        <f>(((J216/60)/60)/24)+DATE(1970,1,1)</f>
        <v>42009.64061342593</v>
      </c>
      <c r="W216" s="10">
        <f>(((I216/60)/60)/24)+DATE(1970,1,1)</f>
        <v>42069.64061342593</v>
      </c>
    </row>
    <row r="217" spans="1:23"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5"/>
        <v>2.2727272727272726E-3</v>
      </c>
      <c r="P217" s="6">
        <f t="shared" si="16"/>
        <v>10</v>
      </c>
      <c r="Q217" t="s">
        <v>8311</v>
      </c>
      <c r="R217" t="str">
        <f t="shared" si="17"/>
        <v>film &amp; video</v>
      </c>
      <c r="S217" t="str">
        <f t="shared" si="18"/>
        <v>drama</v>
      </c>
      <c r="T217">
        <f>YEAR(V217)</f>
        <v>2016</v>
      </c>
      <c r="U217" s="13">
        <f t="shared" si="19"/>
        <v>43</v>
      </c>
      <c r="V217" s="10">
        <f>(((J217/60)/60)/24)+DATE(1970,1,1)</f>
        <v>42375.230115740742</v>
      </c>
      <c r="W217" s="10">
        <f>(((I217/60)/60)/24)+DATE(1970,1,1)</f>
        <v>42417.999305555553</v>
      </c>
    </row>
    <row r="218" spans="1:23"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5"/>
        <v>0.55698440000000005</v>
      </c>
      <c r="P218" s="6">
        <f t="shared" si="16"/>
        <v>331.53833333333336</v>
      </c>
      <c r="Q218" t="s">
        <v>8311</v>
      </c>
      <c r="R218" t="str">
        <f t="shared" si="17"/>
        <v>film &amp; video</v>
      </c>
      <c r="S218" t="str">
        <f t="shared" si="18"/>
        <v>drama</v>
      </c>
      <c r="T218">
        <f>YEAR(V218)</f>
        <v>2015</v>
      </c>
      <c r="U218" s="13">
        <f t="shared" si="19"/>
        <v>50</v>
      </c>
      <c r="V218" s="10">
        <f>(((J218/60)/60)/24)+DATE(1970,1,1)</f>
        <v>42066.958761574075</v>
      </c>
      <c r="W218" s="10">
        <f>(((I218/60)/60)/24)+DATE(1970,1,1)</f>
        <v>42116.917094907403</v>
      </c>
    </row>
    <row r="219" spans="1:23"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5"/>
        <v>0.11942999999999999</v>
      </c>
      <c r="P219" s="6">
        <f t="shared" si="16"/>
        <v>314.28947368421052</v>
      </c>
      <c r="Q219" t="s">
        <v>8311</v>
      </c>
      <c r="R219" t="str">
        <f t="shared" si="17"/>
        <v>film &amp; video</v>
      </c>
      <c r="S219" t="str">
        <f t="shared" si="18"/>
        <v>drama</v>
      </c>
      <c r="T219">
        <f>YEAR(V219)</f>
        <v>2014</v>
      </c>
      <c r="U219" s="13">
        <f t="shared" si="19"/>
        <v>31</v>
      </c>
      <c r="V219" s="10">
        <f>(((J219/60)/60)/24)+DATE(1970,1,1)</f>
        <v>41970.64061342593</v>
      </c>
      <c r="W219" s="10">
        <f>(((I219/60)/60)/24)+DATE(1970,1,1)</f>
        <v>42001.64061342593</v>
      </c>
    </row>
    <row r="220" spans="1:23"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5"/>
        <v>0.02</v>
      </c>
      <c r="P220" s="6">
        <f t="shared" si="16"/>
        <v>100</v>
      </c>
      <c r="Q220" t="s">
        <v>8311</v>
      </c>
      <c r="R220" t="str">
        <f t="shared" si="17"/>
        <v>film &amp; video</v>
      </c>
      <c r="S220" t="str">
        <f t="shared" si="18"/>
        <v>drama</v>
      </c>
      <c r="T220">
        <f>YEAR(V220)</f>
        <v>2015</v>
      </c>
      <c r="U220" s="13">
        <f t="shared" si="19"/>
        <v>60</v>
      </c>
      <c r="V220" s="10">
        <f>(((J220/60)/60)/24)+DATE(1970,1,1)</f>
        <v>42079.628344907411</v>
      </c>
      <c r="W220" s="10">
        <f>(((I220/60)/60)/24)+DATE(1970,1,1)</f>
        <v>42139.628344907411</v>
      </c>
    </row>
    <row r="221" spans="1:23"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5"/>
        <v>0.17630000000000001</v>
      </c>
      <c r="P221" s="6">
        <f t="shared" si="16"/>
        <v>115.98684210526316</v>
      </c>
      <c r="Q221" t="s">
        <v>8311</v>
      </c>
      <c r="R221" t="str">
        <f t="shared" si="17"/>
        <v>film &amp; video</v>
      </c>
      <c r="S221" t="str">
        <f t="shared" si="18"/>
        <v>drama</v>
      </c>
      <c r="T221">
        <f>YEAR(V221)</f>
        <v>2016</v>
      </c>
      <c r="U221" s="13">
        <f t="shared" si="19"/>
        <v>32</v>
      </c>
      <c r="V221" s="10">
        <f>(((J221/60)/60)/24)+DATE(1970,1,1)</f>
        <v>42429.326678240745</v>
      </c>
      <c r="W221" s="10">
        <f>(((I221/60)/60)/24)+DATE(1970,1,1)</f>
        <v>42461.290972222225</v>
      </c>
    </row>
    <row r="222" spans="1:23"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5"/>
        <v>7.1999999999999998E-3</v>
      </c>
      <c r="P222" s="6">
        <f t="shared" si="16"/>
        <v>120</v>
      </c>
      <c r="Q222" t="s">
        <v>8311</v>
      </c>
      <c r="R222" t="str">
        <f t="shared" si="17"/>
        <v>film &amp; video</v>
      </c>
      <c r="S222" t="str">
        <f t="shared" si="18"/>
        <v>drama</v>
      </c>
      <c r="T222">
        <f>YEAR(V222)</f>
        <v>2015</v>
      </c>
      <c r="U222" s="13">
        <f t="shared" si="19"/>
        <v>41</v>
      </c>
      <c r="V222" s="10">
        <f>(((J222/60)/60)/24)+DATE(1970,1,1)</f>
        <v>42195.643865740742</v>
      </c>
      <c r="W222" s="10">
        <f>(((I222/60)/60)/24)+DATE(1970,1,1)</f>
        <v>42236.837499999994</v>
      </c>
    </row>
    <row r="223" spans="1:23"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5"/>
        <v>0</v>
      </c>
      <c r="P223" s="6" t="e">
        <f t="shared" si="16"/>
        <v>#DIV/0!</v>
      </c>
      <c r="Q223" t="s">
        <v>8311</v>
      </c>
      <c r="R223" t="str">
        <f t="shared" si="17"/>
        <v>film &amp; video</v>
      </c>
      <c r="S223" t="str">
        <f t="shared" si="18"/>
        <v>drama</v>
      </c>
      <c r="T223">
        <f>YEAR(V223)</f>
        <v>2015</v>
      </c>
      <c r="U223" s="13">
        <f t="shared" si="19"/>
        <v>60</v>
      </c>
      <c r="V223" s="10">
        <f>(((J223/60)/60)/24)+DATE(1970,1,1)</f>
        <v>42031.837546296301</v>
      </c>
      <c r="W223" s="10">
        <f>(((I223/60)/60)/24)+DATE(1970,1,1)</f>
        <v>42091.79587962963</v>
      </c>
    </row>
    <row r="224" spans="1:23"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5"/>
        <v>0.13</v>
      </c>
      <c r="P224" s="6">
        <f t="shared" si="16"/>
        <v>65</v>
      </c>
      <c r="Q224" t="s">
        <v>8311</v>
      </c>
      <c r="R224" t="str">
        <f t="shared" si="17"/>
        <v>film &amp; video</v>
      </c>
      <c r="S224" t="str">
        <f t="shared" si="18"/>
        <v>drama</v>
      </c>
      <c r="T224">
        <f>YEAR(V224)</f>
        <v>2015</v>
      </c>
      <c r="U224" s="13">
        <f t="shared" si="19"/>
        <v>58</v>
      </c>
      <c r="V224" s="10">
        <f>(((J224/60)/60)/24)+DATE(1970,1,1)</f>
        <v>42031.769884259258</v>
      </c>
      <c r="W224" s="10">
        <f>(((I224/60)/60)/24)+DATE(1970,1,1)</f>
        <v>42090.110416666663</v>
      </c>
    </row>
    <row r="225" spans="1:23"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5"/>
        <v>0</v>
      </c>
      <c r="P225" s="6" t="e">
        <f t="shared" si="16"/>
        <v>#DIV/0!</v>
      </c>
      <c r="Q225" t="s">
        <v>8311</v>
      </c>
      <c r="R225" t="str">
        <f t="shared" si="17"/>
        <v>film &amp; video</v>
      </c>
      <c r="S225" t="str">
        <f t="shared" si="18"/>
        <v>drama</v>
      </c>
      <c r="T225">
        <f>YEAR(V225)</f>
        <v>2016</v>
      </c>
      <c r="U225" s="13">
        <f t="shared" si="19"/>
        <v>30</v>
      </c>
      <c r="V225" s="10">
        <f>(((J225/60)/60)/24)+DATE(1970,1,1)</f>
        <v>42482.048032407409</v>
      </c>
      <c r="W225" s="10">
        <f>(((I225/60)/60)/24)+DATE(1970,1,1)</f>
        <v>42512.045138888891</v>
      </c>
    </row>
    <row r="226" spans="1:23"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5"/>
        <v>0</v>
      </c>
      <c r="P226" s="6" t="e">
        <f t="shared" si="16"/>
        <v>#DIV/0!</v>
      </c>
      <c r="Q226" t="s">
        <v>8311</v>
      </c>
      <c r="R226" t="str">
        <f t="shared" si="17"/>
        <v>film &amp; video</v>
      </c>
      <c r="S226" t="str">
        <f t="shared" si="18"/>
        <v>drama</v>
      </c>
      <c r="T226">
        <f>YEAR(V226)</f>
        <v>2015</v>
      </c>
      <c r="U226" s="13">
        <f t="shared" si="19"/>
        <v>60</v>
      </c>
      <c r="V226" s="10">
        <f>(((J226/60)/60)/24)+DATE(1970,1,1)</f>
        <v>42135.235254629632</v>
      </c>
      <c r="W226" s="10">
        <f>(((I226/60)/60)/24)+DATE(1970,1,1)</f>
        <v>42195.235254629632</v>
      </c>
    </row>
    <row r="227" spans="1:23"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5"/>
        <v>0</v>
      </c>
      <c r="P227" s="6" t="e">
        <f t="shared" si="16"/>
        <v>#DIV/0!</v>
      </c>
      <c r="Q227" t="s">
        <v>8311</v>
      </c>
      <c r="R227" t="str">
        <f t="shared" si="17"/>
        <v>film &amp; video</v>
      </c>
      <c r="S227" t="str">
        <f t="shared" si="18"/>
        <v>drama</v>
      </c>
      <c r="T227">
        <f>YEAR(V227)</f>
        <v>2016</v>
      </c>
      <c r="U227" s="13">
        <f t="shared" si="19"/>
        <v>30</v>
      </c>
      <c r="V227" s="10">
        <f>(((J227/60)/60)/24)+DATE(1970,1,1)</f>
        <v>42438.961273148147</v>
      </c>
      <c r="W227" s="10">
        <f>(((I227/60)/60)/24)+DATE(1970,1,1)</f>
        <v>42468.919606481482</v>
      </c>
    </row>
    <row r="228" spans="1:23"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5"/>
        <v>8.6206896551724137E-3</v>
      </c>
      <c r="P228" s="6">
        <f t="shared" si="16"/>
        <v>125</v>
      </c>
      <c r="Q228" t="s">
        <v>8311</v>
      </c>
      <c r="R228" t="str">
        <f t="shared" si="17"/>
        <v>film &amp; video</v>
      </c>
      <c r="S228" t="str">
        <f t="shared" si="18"/>
        <v>drama</v>
      </c>
      <c r="T228">
        <f>YEAR(V228)</f>
        <v>2015</v>
      </c>
      <c r="U228" s="13">
        <f t="shared" si="19"/>
        <v>49</v>
      </c>
      <c r="V228" s="10">
        <f>(((J228/60)/60)/24)+DATE(1970,1,1)</f>
        <v>42106.666018518517</v>
      </c>
      <c r="W228" s="10">
        <f>(((I228/60)/60)/24)+DATE(1970,1,1)</f>
        <v>42155.395138888889</v>
      </c>
    </row>
    <row r="229" spans="1:23"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5"/>
        <v>0</v>
      </c>
      <c r="P229" s="6" t="e">
        <f t="shared" si="16"/>
        <v>#DIV/0!</v>
      </c>
      <c r="Q229" t="s">
        <v>8311</v>
      </c>
      <c r="R229" t="str">
        <f t="shared" si="17"/>
        <v>film &amp; video</v>
      </c>
      <c r="S229" t="str">
        <f t="shared" si="18"/>
        <v>drama</v>
      </c>
      <c r="T229">
        <f>YEAR(V229)</f>
        <v>2015</v>
      </c>
      <c r="U229" s="13">
        <f t="shared" si="19"/>
        <v>30</v>
      </c>
      <c r="V229" s="10">
        <f>(((J229/60)/60)/24)+DATE(1970,1,1)</f>
        <v>42164.893993055557</v>
      </c>
      <c r="W229" s="10">
        <f>(((I229/60)/60)/24)+DATE(1970,1,1)</f>
        <v>42194.893993055557</v>
      </c>
    </row>
    <row r="230" spans="1:23"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5"/>
        <v>0</v>
      </c>
      <c r="P230" s="6" t="e">
        <f t="shared" si="16"/>
        <v>#DIV/0!</v>
      </c>
      <c r="Q230" t="s">
        <v>8311</v>
      </c>
      <c r="R230" t="str">
        <f t="shared" si="17"/>
        <v>film &amp; video</v>
      </c>
      <c r="S230" t="str">
        <f t="shared" si="18"/>
        <v>drama</v>
      </c>
      <c r="T230">
        <f>YEAR(V230)</f>
        <v>2015</v>
      </c>
      <c r="U230" s="13">
        <f t="shared" si="19"/>
        <v>60</v>
      </c>
      <c r="V230" s="10">
        <f>(((J230/60)/60)/24)+DATE(1970,1,1)</f>
        <v>42096.686400462961</v>
      </c>
      <c r="W230" s="10">
        <f>(((I230/60)/60)/24)+DATE(1970,1,1)</f>
        <v>42156.686400462961</v>
      </c>
    </row>
    <row r="231" spans="1:23"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5"/>
        <v>0</v>
      </c>
      <c r="P231" s="6" t="e">
        <f t="shared" si="16"/>
        <v>#DIV/0!</v>
      </c>
      <c r="Q231" t="s">
        <v>8311</v>
      </c>
      <c r="R231" t="str">
        <f t="shared" si="17"/>
        <v>film &amp; video</v>
      </c>
      <c r="S231" t="str">
        <f t="shared" si="18"/>
        <v>drama</v>
      </c>
      <c r="T231">
        <f>YEAR(V231)</f>
        <v>2016</v>
      </c>
      <c r="U231" s="13">
        <f t="shared" si="19"/>
        <v>30</v>
      </c>
      <c r="V231" s="10">
        <f>(((J231/60)/60)/24)+DATE(1970,1,1)</f>
        <v>42383.933993055558</v>
      </c>
      <c r="W231" s="10">
        <f>(((I231/60)/60)/24)+DATE(1970,1,1)</f>
        <v>42413.933993055558</v>
      </c>
    </row>
    <row r="232" spans="1:23"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5"/>
        <v>4.0000000000000001E-3</v>
      </c>
      <c r="P232" s="6">
        <f t="shared" si="16"/>
        <v>30</v>
      </c>
      <c r="Q232" t="s">
        <v>8311</v>
      </c>
      <c r="R232" t="str">
        <f t="shared" si="17"/>
        <v>film &amp; video</v>
      </c>
      <c r="S232" t="str">
        <f t="shared" si="18"/>
        <v>drama</v>
      </c>
      <c r="T232">
        <f>YEAR(V232)</f>
        <v>2015</v>
      </c>
      <c r="U232" s="13">
        <f t="shared" si="19"/>
        <v>30</v>
      </c>
      <c r="V232" s="10">
        <f>(((J232/60)/60)/24)+DATE(1970,1,1)</f>
        <v>42129.777210648142</v>
      </c>
      <c r="W232" s="10">
        <f>(((I232/60)/60)/24)+DATE(1970,1,1)</f>
        <v>42159.777210648142</v>
      </c>
    </row>
    <row r="233" spans="1:23"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5"/>
        <v>0</v>
      </c>
      <c r="P233" s="6" t="e">
        <f t="shared" si="16"/>
        <v>#DIV/0!</v>
      </c>
      <c r="Q233" t="s">
        <v>8311</v>
      </c>
      <c r="R233" t="str">
        <f t="shared" si="17"/>
        <v>film &amp; video</v>
      </c>
      <c r="S233" t="str">
        <f t="shared" si="18"/>
        <v>drama</v>
      </c>
      <c r="T233">
        <f>YEAR(V233)</f>
        <v>2015</v>
      </c>
      <c r="U233" s="13">
        <f t="shared" si="19"/>
        <v>30</v>
      </c>
      <c r="V233" s="10">
        <f>(((J233/60)/60)/24)+DATE(1970,1,1)</f>
        <v>42341.958923611113</v>
      </c>
      <c r="W233" s="10">
        <f>(((I233/60)/60)/24)+DATE(1970,1,1)</f>
        <v>42371.958923611113</v>
      </c>
    </row>
    <row r="234" spans="1:23"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5"/>
        <v>2.75E-2</v>
      </c>
      <c r="P234" s="6">
        <f t="shared" si="16"/>
        <v>15.714285714285714</v>
      </c>
      <c r="Q234" t="s">
        <v>8311</v>
      </c>
      <c r="R234" t="str">
        <f t="shared" si="17"/>
        <v>film &amp; video</v>
      </c>
      <c r="S234" t="str">
        <f t="shared" si="18"/>
        <v>drama</v>
      </c>
      <c r="T234">
        <f>YEAR(V234)</f>
        <v>2015</v>
      </c>
      <c r="U234" s="13">
        <f t="shared" si="19"/>
        <v>30</v>
      </c>
      <c r="V234" s="10">
        <f>(((J234/60)/60)/24)+DATE(1970,1,1)</f>
        <v>42032.82576388889</v>
      </c>
      <c r="W234" s="10">
        <f>(((I234/60)/60)/24)+DATE(1970,1,1)</f>
        <v>42062.82576388889</v>
      </c>
    </row>
    <row r="235" spans="1:23"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5"/>
        <v>0</v>
      </c>
      <c r="P235" s="6" t="e">
        <f t="shared" si="16"/>
        <v>#DIV/0!</v>
      </c>
      <c r="Q235" t="s">
        <v>8311</v>
      </c>
      <c r="R235" t="str">
        <f t="shared" si="17"/>
        <v>film &amp; video</v>
      </c>
      <c r="S235" t="str">
        <f t="shared" si="18"/>
        <v>drama</v>
      </c>
      <c r="T235">
        <f>YEAR(V235)</f>
        <v>2016</v>
      </c>
      <c r="U235" s="13">
        <f t="shared" si="19"/>
        <v>30</v>
      </c>
      <c r="V235" s="10">
        <f>(((J235/60)/60)/24)+DATE(1970,1,1)</f>
        <v>42612.911712962959</v>
      </c>
      <c r="W235" s="10">
        <f>(((I235/60)/60)/24)+DATE(1970,1,1)</f>
        <v>42642.911712962959</v>
      </c>
    </row>
    <row r="236" spans="1:23"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5"/>
        <v>0.40100000000000002</v>
      </c>
      <c r="P236" s="6">
        <f t="shared" si="16"/>
        <v>80.2</v>
      </c>
      <c r="Q236" t="s">
        <v>8311</v>
      </c>
      <c r="R236" t="str">
        <f t="shared" si="17"/>
        <v>film &amp; video</v>
      </c>
      <c r="S236" t="str">
        <f t="shared" si="18"/>
        <v>drama</v>
      </c>
      <c r="T236">
        <f>YEAR(V236)</f>
        <v>2015</v>
      </c>
      <c r="U236" s="13">
        <f t="shared" si="19"/>
        <v>40</v>
      </c>
      <c r="V236" s="10">
        <f>(((J236/60)/60)/24)+DATE(1970,1,1)</f>
        <v>42136.035405092596</v>
      </c>
      <c r="W236" s="10">
        <f>(((I236/60)/60)/24)+DATE(1970,1,1)</f>
        <v>42176.035405092596</v>
      </c>
    </row>
    <row r="237" spans="1:23"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5"/>
        <v>0</v>
      </c>
      <c r="P237" s="6" t="e">
        <f t="shared" si="16"/>
        <v>#DIV/0!</v>
      </c>
      <c r="Q237" t="s">
        <v>8311</v>
      </c>
      <c r="R237" t="str">
        <f t="shared" si="17"/>
        <v>film &amp; video</v>
      </c>
      <c r="S237" t="str">
        <f t="shared" si="18"/>
        <v>drama</v>
      </c>
      <c r="T237">
        <f>YEAR(V237)</f>
        <v>2015</v>
      </c>
      <c r="U237" s="13">
        <f t="shared" si="19"/>
        <v>30</v>
      </c>
      <c r="V237" s="10">
        <f>(((J237/60)/60)/24)+DATE(1970,1,1)</f>
        <v>42164.908530092594</v>
      </c>
      <c r="W237" s="10">
        <f>(((I237/60)/60)/24)+DATE(1970,1,1)</f>
        <v>42194.908530092594</v>
      </c>
    </row>
    <row r="238" spans="1:23"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5"/>
        <v>0</v>
      </c>
      <c r="P238" s="6" t="e">
        <f t="shared" si="16"/>
        <v>#DIV/0!</v>
      </c>
      <c r="Q238" t="s">
        <v>8311</v>
      </c>
      <c r="R238" t="str">
        <f t="shared" si="17"/>
        <v>film &amp; video</v>
      </c>
      <c r="S238" t="str">
        <f t="shared" si="18"/>
        <v>drama</v>
      </c>
      <c r="T238">
        <f>YEAR(V238)</f>
        <v>2015</v>
      </c>
      <c r="U238" s="13">
        <f t="shared" si="19"/>
        <v>53</v>
      </c>
      <c r="V238" s="10">
        <f>(((J238/60)/60)/24)+DATE(1970,1,1)</f>
        <v>42321.08447916666</v>
      </c>
      <c r="W238" s="10">
        <f>(((I238/60)/60)/24)+DATE(1970,1,1)</f>
        <v>42374</v>
      </c>
    </row>
    <row r="239" spans="1:23"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5"/>
        <v>3.3333333333333335E-3</v>
      </c>
      <c r="P239" s="6">
        <f t="shared" si="16"/>
        <v>50</v>
      </c>
      <c r="Q239" t="s">
        <v>8311</v>
      </c>
      <c r="R239" t="str">
        <f t="shared" si="17"/>
        <v>film &amp; video</v>
      </c>
      <c r="S239" t="str">
        <f t="shared" si="18"/>
        <v>drama</v>
      </c>
      <c r="T239">
        <f>YEAR(V239)</f>
        <v>2016</v>
      </c>
      <c r="U239" s="13">
        <f t="shared" si="19"/>
        <v>60</v>
      </c>
      <c r="V239" s="10">
        <f>(((J239/60)/60)/24)+DATE(1970,1,1)</f>
        <v>42377.577187499999</v>
      </c>
      <c r="W239" s="10">
        <f>(((I239/60)/60)/24)+DATE(1970,1,1)</f>
        <v>42437.577187499999</v>
      </c>
    </row>
    <row r="240" spans="1:23"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5"/>
        <v>0</v>
      </c>
      <c r="P240" s="6" t="e">
        <f t="shared" si="16"/>
        <v>#DIV/0!</v>
      </c>
      <c r="Q240" t="s">
        <v>8311</v>
      </c>
      <c r="R240" t="str">
        <f t="shared" si="17"/>
        <v>film &amp; video</v>
      </c>
      <c r="S240" t="str">
        <f t="shared" si="18"/>
        <v>drama</v>
      </c>
      <c r="T240">
        <f>YEAR(V240)</f>
        <v>2016</v>
      </c>
      <c r="U240" s="13">
        <f t="shared" si="19"/>
        <v>20</v>
      </c>
      <c r="V240" s="10">
        <f>(((J240/60)/60)/24)+DATE(1970,1,1)</f>
        <v>42713.962499999994</v>
      </c>
      <c r="W240" s="10">
        <f>(((I240/60)/60)/24)+DATE(1970,1,1)</f>
        <v>42734.375</v>
      </c>
    </row>
    <row r="241" spans="1:23"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5"/>
        <v>0.25</v>
      </c>
      <c r="P241" s="6">
        <f t="shared" si="16"/>
        <v>50</v>
      </c>
      <c r="Q241" t="s">
        <v>8311</v>
      </c>
      <c r="R241" t="str">
        <f t="shared" si="17"/>
        <v>film &amp; video</v>
      </c>
      <c r="S241" t="str">
        <f t="shared" si="18"/>
        <v>drama</v>
      </c>
      <c r="T241">
        <f>YEAR(V241)</f>
        <v>2015</v>
      </c>
      <c r="U241" s="13">
        <f t="shared" si="19"/>
        <v>19</v>
      </c>
      <c r="V241" s="10">
        <f>(((J241/60)/60)/24)+DATE(1970,1,1)</f>
        <v>42297.110300925924</v>
      </c>
      <c r="W241" s="10">
        <f>(((I241/60)/60)/24)+DATE(1970,1,1)</f>
        <v>42316.5</v>
      </c>
    </row>
    <row r="242" spans="1:23"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5"/>
        <v>1.0763413333333334</v>
      </c>
      <c r="P242" s="6">
        <f t="shared" si="16"/>
        <v>117.84759124087591</v>
      </c>
      <c r="Q242" t="s">
        <v>8311</v>
      </c>
      <c r="R242" t="str">
        <f t="shared" si="17"/>
        <v>film &amp; video</v>
      </c>
      <c r="S242" t="str">
        <f t="shared" si="18"/>
        <v>documentary</v>
      </c>
      <c r="T242">
        <f>YEAR(V242)</f>
        <v>2013</v>
      </c>
      <c r="U242" s="13">
        <f t="shared" si="19"/>
        <v>45</v>
      </c>
      <c r="V242" s="10">
        <f>(((J242/60)/60)/24)+DATE(1970,1,1)</f>
        <v>41354.708460648151</v>
      </c>
      <c r="W242" s="10">
        <f>(((I242/60)/60)/24)+DATE(1970,1,1)</f>
        <v>41399.708460648151</v>
      </c>
    </row>
    <row r="243" spans="1:23"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5"/>
        <v>1.1263736263736264</v>
      </c>
      <c r="P243" s="6">
        <f t="shared" si="16"/>
        <v>109.04255319148936</v>
      </c>
      <c r="Q243" t="s">
        <v>8311</v>
      </c>
      <c r="R243" t="str">
        <f t="shared" si="17"/>
        <v>film &amp; video</v>
      </c>
      <c r="S243" t="str">
        <f t="shared" si="18"/>
        <v>documentary</v>
      </c>
      <c r="T243">
        <f>YEAR(V243)</f>
        <v>2014</v>
      </c>
      <c r="U243" s="13">
        <f t="shared" si="19"/>
        <v>45</v>
      </c>
      <c r="V243" s="10">
        <f>(((J243/60)/60)/24)+DATE(1970,1,1)</f>
        <v>41949.697962962964</v>
      </c>
      <c r="W243" s="10">
        <f>(((I243/60)/60)/24)+DATE(1970,1,1)</f>
        <v>41994.697962962964</v>
      </c>
    </row>
    <row r="244" spans="1:23"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5"/>
        <v>1.1346153846153846</v>
      </c>
      <c r="P244" s="6">
        <f t="shared" si="16"/>
        <v>73.019801980198025</v>
      </c>
      <c r="Q244" t="s">
        <v>8311</v>
      </c>
      <c r="R244" t="str">
        <f t="shared" si="17"/>
        <v>film &amp; video</v>
      </c>
      <c r="S244" t="str">
        <f t="shared" si="18"/>
        <v>documentary</v>
      </c>
      <c r="T244">
        <f>YEAR(V244)</f>
        <v>2011</v>
      </c>
      <c r="U244" s="13">
        <f t="shared" si="19"/>
        <v>35</v>
      </c>
      <c r="V244" s="10">
        <f>(((J244/60)/60)/24)+DATE(1970,1,1)</f>
        <v>40862.492939814816</v>
      </c>
      <c r="W244" s="10">
        <f>(((I244/60)/60)/24)+DATE(1970,1,1)</f>
        <v>40897.492939814816</v>
      </c>
    </row>
    <row r="245" spans="1:23"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5"/>
        <v>1.0259199999999999</v>
      </c>
      <c r="P245" s="6">
        <f t="shared" si="16"/>
        <v>78.195121951219505</v>
      </c>
      <c r="Q245" t="s">
        <v>8311</v>
      </c>
      <c r="R245" t="str">
        <f t="shared" si="17"/>
        <v>film &amp; video</v>
      </c>
      <c r="S245" t="str">
        <f t="shared" si="18"/>
        <v>documentary</v>
      </c>
      <c r="T245">
        <f>YEAR(V245)</f>
        <v>2014</v>
      </c>
      <c r="U245" s="13">
        <f t="shared" si="19"/>
        <v>30</v>
      </c>
      <c r="V245" s="10">
        <f>(((J245/60)/60)/24)+DATE(1970,1,1)</f>
        <v>41662.047500000001</v>
      </c>
      <c r="W245" s="10">
        <f>(((I245/60)/60)/24)+DATE(1970,1,1)</f>
        <v>41692.047500000001</v>
      </c>
    </row>
    <row r="246" spans="1:23"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5"/>
        <v>1.1375714285714287</v>
      </c>
      <c r="P246" s="6">
        <f t="shared" si="16"/>
        <v>47.398809523809526</v>
      </c>
      <c r="Q246" t="s">
        <v>8311</v>
      </c>
      <c r="R246" t="str">
        <f t="shared" si="17"/>
        <v>film &amp; video</v>
      </c>
      <c r="S246" t="str">
        <f t="shared" si="18"/>
        <v>documentary</v>
      </c>
      <c r="T246">
        <f>YEAR(V246)</f>
        <v>2010</v>
      </c>
      <c r="U246" s="13">
        <f t="shared" si="19"/>
        <v>40</v>
      </c>
      <c r="V246" s="10">
        <f>(((J246/60)/60)/24)+DATE(1970,1,1)</f>
        <v>40213.323599537034</v>
      </c>
      <c r="W246" s="10">
        <f>(((I246/60)/60)/24)+DATE(1970,1,1)</f>
        <v>40253.29583333333</v>
      </c>
    </row>
    <row r="247" spans="1:23"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5"/>
        <v>1.0371999999999999</v>
      </c>
      <c r="P247" s="6">
        <f t="shared" si="16"/>
        <v>54.020833333333336</v>
      </c>
      <c r="Q247" t="s">
        <v>8311</v>
      </c>
      <c r="R247" t="str">
        <f t="shared" si="17"/>
        <v>film &amp; video</v>
      </c>
      <c r="S247" t="str">
        <f t="shared" si="18"/>
        <v>documentary</v>
      </c>
      <c r="T247">
        <f>YEAR(V247)</f>
        <v>2012</v>
      </c>
      <c r="U247" s="13">
        <f t="shared" si="19"/>
        <v>30</v>
      </c>
      <c r="V247" s="10">
        <f>(((J247/60)/60)/24)+DATE(1970,1,1)</f>
        <v>41107.053067129629</v>
      </c>
      <c r="W247" s="10">
        <f>(((I247/60)/60)/24)+DATE(1970,1,1)</f>
        <v>41137.053067129629</v>
      </c>
    </row>
    <row r="248" spans="1:23"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5"/>
        <v>3.0546000000000002</v>
      </c>
      <c r="P248" s="6">
        <f t="shared" si="16"/>
        <v>68.488789237668158</v>
      </c>
      <c r="Q248" t="s">
        <v>8311</v>
      </c>
      <c r="R248" t="str">
        <f t="shared" si="17"/>
        <v>film &amp; video</v>
      </c>
      <c r="S248" t="str">
        <f t="shared" si="18"/>
        <v>documentary</v>
      </c>
      <c r="T248">
        <f>YEAR(V248)</f>
        <v>2010</v>
      </c>
      <c r="U248" s="13">
        <f t="shared" si="19"/>
        <v>50</v>
      </c>
      <c r="V248" s="10">
        <f>(((J248/60)/60)/24)+DATE(1970,1,1)</f>
        <v>40480.363483796296</v>
      </c>
      <c r="W248" s="10">
        <f>(((I248/60)/60)/24)+DATE(1970,1,1)</f>
        <v>40530.405150462961</v>
      </c>
    </row>
    <row r="249" spans="1:23"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5"/>
        <v>1.341</v>
      </c>
      <c r="P249" s="6">
        <f t="shared" si="16"/>
        <v>108.14516129032258</v>
      </c>
      <c r="Q249" t="s">
        <v>8311</v>
      </c>
      <c r="R249" t="str">
        <f t="shared" si="17"/>
        <v>film &amp; video</v>
      </c>
      <c r="S249" t="str">
        <f t="shared" si="18"/>
        <v>documentary</v>
      </c>
      <c r="T249">
        <f>YEAR(V249)</f>
        <v>2010</v>
      </c>
      <c r="U249" s="13">
        <f t="shared" si="19"/>
        <v>37</v>
      </c>
      <c r="V249" s="10">
        <f>(((J249/60)/60)/24)+DATE(1970,1,1)</f>
        <v>40430.604328703703</v>
      </c>
      <c r="W249" s="10">
        <f>(((I249/60)/60)/24)+DATE(1970,1,1)</f>
        <v>40467.152083333334</v>
      </c>
    </row>
    <row r="250" spans="1:23"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5"/>
        <v>1.0133294117647058</v>
      </c>
      <c r="P250" s="6">
        <f t="shared" si="16"/>
        <v>589.95205479452056</v>
      </c>
      <c r="Q250" t="s">
        <v>8311</v>
      </c>
      <c r="R250" t="str">
        <f t="shared" si="17"/>
        <v>film &amp; video</v>
      </c>
      <c r="S250" t="str">
        <f t="shared" si="18"/>
        <v>documentary</v>
      </c>
      <c r="T250">
        <f>YEAR(V250)</f>
        <v>2011</v>
      </c>
      <c r="U250" s="13">
        <f t="shared" si="19"/>
        <v>45</v>
      </c>
      <c r="V250" s="10">
        <f>(((J250/60)/60)/24)+DATE(1970,1,1)</f>
        <v>40870.774409722224</v>
      </c>
      <c r="W250" s="10">
        <f>(((I250/60)/60)/24)+DATE(1970,1,1)</f>
        <v>40915.774409722224</v>
      </c>
    </row>
    <row r="251" spans="1:23"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5"/>
        <v>1.1292</v>
      </c>
      <c r="P251" s="6">
        <f t="shared" si="16"/>
        <v>48.051063829787232</v>
      </c>
      <c r="Q251" t="s">
        <v>8311</v>
      </c>
      <c r="R251" t="str">
        <f t="shared" si="17"/>
        <v>film &amp; video</v>
      </c>
      <c r="S251" t="str">
        <f t="shared" si="18"/>
        <v>documentary</v>
      </c>
      <c r="T251">
        <f>YEAR(V251)</f>
        <v>2010</v>
      </c>
      <c r="U251" s="13">
        <f t="shared" si="19"/>
        <v>80</v>
      </c>
      <c r="V251" s="10">
        <f>(((J251/60)/60)/24)+DATE(1970,1,1)</f>
        <v>40332.923842592594</v>
      </c>
      <c r="W251" s="10">
        <f>(((I251/60)/60)/24)+DATE(1970,1,1)</f>
        <v>40412.736111111109</v>
      </c>
    </row>
    <row r="252" spans="1:23"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5"/>
        <v>1.0558333333333334</v>
      </c>
      <c r="P252" s="6">
        <f t="shared" si="16"/>
        <v>72.482837528604122</v>
      </c>
      <c r="Q252" t="s">
        <v>8311</v>
      </c>
      <c r="R252" t="str">
        <f t="shared" si="17"/>
        <v>film &amp; video</v>
      </c>
      <c r="S252" t="str">
        <f t="shared" si="18"/>
        <v>documentary</v>
      </c>
      <c r="T252">
        <f>YEAR(V252)</f>
        <v>2013</v>
      </c>
      <c r="U252" s="13">
        <f t="shared" si="19"/>
        <v>30</v>
      </c>
      <c r="V252" s="10">
        <f>(((J252/60)/60)/24)+DATE(1970,1,1)</f>
        <v>41401.565868055557</v>
      </c>
      <c r="W252" s="10">
        <f>(((I252/60)/60)/24)+DATE(1970,1,1)</f>
        <v>41431.565868055557</v>
      </c>
    </row>
    <row r="253" spans="1:23"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5"/>
        <v>1.2557142857142858</v>
      </c>
      <c r="P253" s="6">
        <f t="shared" si="16"/>
        <v>57.077922077922075</v>
      </c>
      <c r="Q253" t="s">
        <v>8311</v>
      </c>
      <c r="R253" t="str">
        <f t="shared" si="17"/>
        <v>film &amp; video</v>
      </c>
      <c r="S253" t="str">
        <f t="shared" si="18"/>
        <v>documentary</v>
      </c>
      <c r="T253">
        <f>YEAR(V253)</f>
        <v>2012</v>
      </c>
      <c r="U253" s="13">
        <f t="shared" si="19"/>
        <v>32</v>
      </c>
      <c r="V253" s="10">
        <f>(((J253/60)/60)/24)+DATE(1970,1,1)</f>
        <v>41013.787569444445</v>
      </c>
      <c r="W253" s="10">
        <f>(((I253/60)/60)/24)+DATE(1970,1,1)</f>
        <v>41045.791666666664</v>
      </c>
    </row>
    <row r="254" spans="1:23"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5"/>
        <v>1.8455999999999999</v>
      </c>
      <c r="P254" s="6">
        <f t="shared" si="16"/>
        <v>85.444444444444443</v>
      </c>
      <c r="Q254" t="s">
        <v>8311</v>
      </c>
      <c r="R254" t="str">
        <f t="shared" si="17"/>
        <v>film &amp; video</v>
      </c>
      <c r="S254" t="str">
        <f t="shared" si="18"/>
        <v>documentary</v>
      </c>
      <c r="T254">
        <f>YEAR(V254)</f>
        <v>2010</v>
      </c>
      <c r="U254" s="13">
        <f t="shared" si="19"/>
        <v>64</v>
      </c>
      <c r="V254" s="10">
        <f>(((J254/60)/60)/24)+DATE(1970,1,1)</f>
        <v>40266.662708333337</v>
      </c>
      <c r="W254" s="10">
        <f>(((I254/60)/60)/24)+DATE(1970,1,1)</f>
        <v>40330.165972222225</v>
      </c>
    </row>
    <row r="255" spans="1:23"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5"/>
        <v>1.0073333333333334</v>
      </c>
      <c r="P255" s="6">
        <f t="shared" si="16"/>
        <v>215.85714285714286</v>
      </c>
      <c r="Q255" t="s">
        <v>8311</v>
      </c>
      <c r="R255" t="str">
        <f t="shared" si="17"/>
        <v>film &amp; video</v>
      </c>
      <c r="S255" t="str">
        <f t="shared" si="18"/>
        <v>documentary</v>
      </c>
      <c r="T255">
        <f>YEAR(V255)</f>
        <v>2012</v>
      </c>
      <c r="U255" s="13">
        <f t="shared" si="19"/>
        <v>30</v>
      </c>
      <c r="V255" s="10">
        <f>(((J255/60)/60)/24)+DATE(1970,1,1)</f>
        <v>40924.650868055556</v>
      </c>
      <c r="W255" s="10">
        <f>(((I255/60)/60)/24)+DATE(1970,1,1)</f>
        <v>40954.650868055556</v>
      </c>
    </row>
    <row r="256" spans="1:23"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5"/>
        <v>1.1694724999999999</v>
      </c>
      <c r="P256" s="6">
        <f t="shared" si="16"/>
        <v>89.38643312101911</v>
      </c>
      <c r="Q256" t="s">
        <v>8311</v>
      </c>
      <c r="R256" t="str">
        <f t="shared" si="17"/>
        <v>film &amp; video</v>
      </c>
      <c r="S256" t="str">
        <f t="shared" si="18"/>
        <v>documentary</v>
      </c>
      <c r="T256">
        <f>YEAR(V256)</f>
        <v>2015</v>
      </c>
      <c r="U256" s="13">
        <f t="shared" si="19"/>
        <v>30</v>
      </c>
      <c r="V256" s="10">
        <f>(((J256/60)/60)/24)+DATE(1970,1,1)</f>
        <v>42263.952662037031</v>
      </c>
      <c r="W256" s="10">
        <f>(((I256/60)/60)/24)+DATE(1970,1,1)</f>
        <v>42294.083333333328</v>
      </c>
    </row>
    <row r="257" spans="1:23"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5"/>
        <v>1.0673325</v>
      </c>
      <c r="P257" s="6">
        <f t="shared" si="16"/>
        <v>45.418404255319146</v>
      </c>
      <c r="Q257" t="s">
        <v>8311</v>
      </c>
      <c r="R257" t="str">
        <f t="shared" si="17"/>
        <v>film &amp; video</v>
      </c>
      <c r="S257" t="str">
        <f t="shared" si="18"/>
        <v>documentary</v>
      </c>
      <c r="T257">
        <f>YEAR(V257)</f>
        <v>2011</v>
      </c>
      <c r="U257" s="13">
        <f t="shared" si="19"/>
        <v>30</v>
      </c>
      <c r="V257" s="10">
        <f>(((J257/60)/60)/24)+DATE(1970,1,1)</f>
        <v>40588.526412037041</v>
      </c>
      <c r="W257" s="10">
        <f>(((I257/60)/60)/24)+DATE(1970,1,1)</f>
        <v>40618.48474537037</v>
      </c>
    </row>
    <row r="258" spans="1:23"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5"/>
        <v>1.391</v>
      </c>
      <c r="P258" s="6">
        <f t="shared" si="16"/>
        <v>65.756363636363631</v>
      </c>
      <c r="Q258" t="s">
        <v>8311</v>
      </c>
      <c r="R258" t="str">
        <f t="shared" si="17"/>
        <v>film &amp; video</v>
      </c>
      <c r="S258" t="str">
        <f t="shared" si="18"/>
        <v>documentary</v>
      </c>
      <c r="T258">
        <f>YEAR(V258)</f>
        <v>2013</v>
      </c>
      <c r="U258" s="13">
        <f t="shared" si="19"/>
        <v>30</v>
      </c>
      <c r="V258" s="10">
        <f>(((J258/60)/60)/24)+DATE(1970,1,1)</f>
        <v>41319.769293981481</v>
      </c>
      <c r="W258" s="10">
        <f>(((I258/60)/60)/24)+DATE(1970,1,1)</f>
        <v>41349.769293981481</v>
      </c>
    </row>
    <row r="259" spans="1:23"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0">E259/D259</f>
        <v>1.0672648571428571</v>
      </c>
      <c r="P259" s="6">
        <f t="shared" ref="P259:P322" si="21">E259/L259</f>
        <v>66.70405357142856</v>
      </c>
      <c r="Q259" t="s">
        <v>8311</v>
      </c>
      <c r="R259" t="str">
        <f t="shared" ref="R259:R322" si="22">LEFT(N259,SEARCH("/",N259,1)-1)</f>
        <v>film &amp; video</v>
      </c>
      <c r="S259" t="str">
        <f t="shared" ref="S259:S322" si="23">RIGHT(N259,LEN(N259)-FIND("/",N259,1))</f>
        <v>documentary</v>
      </c>
      <c r="T259">
        <f>YEAR(V259)</f>
        <v>2016</v>
      </c>
      <c r="U259" s="13">
        <f t="shared" ref="U259:U322" si="24">ROUND(W259-V259,0)</f>
        <v>30</v>
      </c>
      <c r="V259" s="10">
        <f>(((J259/60)/60)/24)+DATE(1970,1,1)</f>
        <v>42479.626875000002</v>
      </c>
      <c r="W259" s="10">
        <f>(((I259/60)/60)/24)+DATE(1970,1,1)</f>
        <v>42509.626875000002</v>
      </c>
    </row>
    <row r="260" spans="1:23"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0"/>
        <v>1.9114</v>
      </c>
      <c r="P260" s="6">
        <f t="shared" si="21"/>
        <v>83.345930232558146</v>
      </c>
      <c r="Q260" t="s">
        <v>8311</v>
      </c>
      <c r="R260" t="str">
        <f t="shared" si="22"/>
        <v>film &amp; video</v>
      </c>
      <c r="S260" t="str">
        <f t="shared" si="23"/>
        <v>documentary</v>
      </c>
      <c r="T260">
        <f>YEAR(V260)</f>
        <v>2011</v>
      </c>
      <c r="U260" s="13">
        <f t="shared" si="24"/>
        <v>30</v>
      </c>
      <c r="V260" s="10">
        <f>(((J260/60)/60)/24)+DATE(1970,1,1)</f>
        <v>40682.051689814813</v>
      </c>
      <c r="W260" s="10">
        <f>(((I260/60)/60)/24)+DATE(1970,1,1)</f>
        <v>40712.051689814813</v>
      </c>
    </row>
    <row r="261" spans="1:23"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0"/>
        <v>1.3193789333333332</v>
      </c>
      <c r="P261" s="6">
        <f t="shared" si="21"/>
        <v>105.04609341825902</v>
      </c>
      <c r="Q261" t="s">
        <v>8311</v>
      </c>
      <c r="R261" t="str">
        <f t="shared" si="22"/>
        <v>film &amp; video</v>
      </c>
      <c r="S261" t="str">
        <f t="shared" si="23"/>
        <v>documentary</v>
      </c>
      <c r="T261">
        <f>YEAR(V261)</f>
        <v>2015</v>
      </c>
      <c r="U261" s="13">
        <f t="shared" si="24"/>
        <v>30</v>
      </c>
      <c r="V261" s="10">
        <f>(((J261/60)/60)/24)+DATE(1970,1,1)</f>
        <v>42072.738067129627</v>
      </c>
      <c r="W261" s="10">
        <f>(((I261/60)/60)/24)+DATE(1970,1,1)</f>
        <v>42102.738067129627</v>
      </c>
    </row>
    <row r="262" spans="1:23"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0"/>
        <v>1.0640000000000001</v>
      </c>
      <c r="P262" s="6">
        <f t="shared" si="21"/>
        <v>120.90909090909091</v>
      </c>
      <c r="Q262" t="s">
        <v>8311</v>
      </c>
      <c r="R262" t="str">
        <f t="shared" si="22"/>
        <v>film &amp; video</v>
      </c>
      <c r="S262" t="str">
        <f t="shared" si="23"/>
        <v>documentary</v>
      </c>
      <c r="T262">
        <f>YEAR(V262)</f>
        <v>2010</v>
      </c>
      <c r="U262" s="13">
        <f t="shared" si="24"/>
        <v>46</v>
      </c>
      <c r="V262" s="10">
        <f>(((J262/60)/60)/24)+DATE(1970,1,1)</f>
        <v>40330.755543981482</v>
      </c>
      <c r="W262" s="10">
        <f>(((I262/60)/60)/24)+DATE(1970,1,1)</f>
        <v>40376.415972222225</v>
      </c>
    </row>
    <row r="263" spans="1:23"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0"/>
        <v>1.0740000000000001</v>
      </c>
      <c r="P263" s="6">
        <f t="shared" si="21"/>
        <v>97.63636363636364</v>
      </c>
      <c r="Q263" t="s">
        <v>8311</v>
      </c>
      <c r="R263" t="str">
        <f t="shared" si="22"/>
        <v>film &amp; video</v>
      </c>
      <c r="S263" t="str">
        <f t="shared" si="23"/>
        <v>documentary</v>
      </c>
      <c r="T263">
        <f>YEAR(V263)</f>
        <v>2012</v>
      </c>
      <c r="U263" s="13">
        <f t="shared" si="24"/>
        <v>50</v>
      </c>
      <c r="V263" s="10">
        <f>(((J263/60)/60)/24)+DATE(1970,1,1)</f>
        <v>41017.885462962964</v>
      </c>
      <c r="W263" s="10">
        <f>(((I263/60)/60)/24)+DATE(1970,1,1)</f>
        <v>41067.621527777781</v>
      </c>
    </row>
    <row r="264" spans="1:23"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0"/>
        <v>2.4</v>
      </c>
      <c r="P264" s="6">
        <f t="shared" si="21"/>
        <v>41.379310344827587</v>
      </c>
      <c r="Q264" t="s">
        <v>8311</v>
      </c>
      <c r="R264" t="str">
        <f t="shared" si="22"/>
        <v>film &amp; video</v>
      </c>
      <c r="S264" t="str">
        <f t="shared" si="23"/>
        <v>documentary</v>
      </c>
      <c r="T264">
        <f>YEAR(V264)</f>
        <v>2011</v>
      </c>
      <c r="U264" s="13">
        <f t="shared" si="24"/>
        <v>45</v>
      </c>
      <c r="V264" s="10">
        <f>(((J264/60)/60)/24)+DATE(1970,1,1)</f>
        <v>40555.24800925926</v>
      </c>
      <c r="W264" s="10">
        <f>(((I264/60)/60)/24)+DATE(1970,1,1)</f>
        <v>40600.24800925926</v>
      </c>
    </row>
    <row r="265" spans="1:23"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0"/>
        <v>1.1808107999999999</v>
      </c>
      <c r="P265" s="6">
        <f t="shared" si="21"/>
        <v>30.654485981308412</v>
      </c>
      <c r="Q265" t="s">
        <v>8311</v>
      </c>
      <c r="R265" t="str">
        <f t="shared" si="22"/>
        <v>film &amp; video</v>
      </c>
      <c r="S265" t="str">
        <f t="shared" si="23"/>
        <v>documentary</v>
      </c>
      <c r="T265">
        <f>YEAR(V265)</f>
        <v>2012</v>
      </c>
      <c r="U265" s="13">
        <f t="shared" si="24"/>
        <v>30</v>
      </c>
      <c r="V265" s="10">
        <f>(((J265/60)/60)/24)+DATE(1970,1,1)</f>
        <v>41149.954791666663</v>
      </c>
      <c r="W265" s="10">
        <f>(((I265/60)/60)/24)+DATE(1970,1,1)</f>
        <v>41179.954791666663</v>
      </c>
    </row>
    <row r="266" spans="1:23"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0"/>
        <v>1.1819999999999999</v>
      </c>
      <c r="P266" s="6">
        <f t="shared" si="21"/>
        <v>64.945054945054949</v>
      </c>
      <c r="Q266" t="s">
        <v>8311</v>
      </c>
      <c r="R266" t="str">
        <f t="shared" si="22"/>
        <v>film &amp; video</v>
      </c>
      <c r="S266" t="str">
        <f t="shared" si="23"/>
        <v>documentary</v>
      </c>
      <c r="T266">
        <f>YEAR(V266)</f>
        <v>2012</v>
      </c>
      <c r="U266" s="13">
        <f t="shared" si="24"/>
        <v>30</v>
      </c>
      <c r="V266" s="10">
        <f>(((J266/60)/60)/24)+DATE(1970,1,1)</f>
        <v>41010.620312500003</v>
      </c>
      <c r="W266" s="10">
        <f>(((I266/60)/60)/24)+DATE(1970,1,1)</f>
        <v>41040.620312500003</v>
      </c>
    </row>
    <row r="267" spans="1:23"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0"/>
        <v>1.111</v>
      </c>
      <c r="P267" s="6">
        <f t="shared" si="21"/>
        <v>95.775862068965523</v>
      </c>
      <c r="Q267" t="s">
        <v>8311</v>
      </c>
      <c r="R267" t="str">
        <f t="shared" si="22"/>
        <v>film &amp; video</v>
      </c>
      <c r="S267" t="str">
        <f t="shared" si="23"/>
        <v>documentary</v>
      </c>
      <c r="T267">
        <f>YEAR(V267)</f>
        <v>2010</v>
      </c>
      <c r="U267" s="13">
        <f t="shared" si="24"/>
        <v>42</v>
      </c>
      <c r="V267" s="10">
        <f>(((J267/60)/60)/24)+DATE(1970,1,1)</f>
        <v>40267.245717592588</v>
      </c>
      <c r="W267" s="10">
        <f>(((I267/60)/60)/24)+DATE(1970,1,1)</f>
        <v>40308.844444444447</v>
      </c>
    </row>
    <row r="268" spans="1:23"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0"/>
        <v>1.4550000000000001</v>
      </c>
      <c r="P268" s="6">
        <f t="shared" si="21"/>
        <v>40.416666666666664</v>
      </c>
      <c r="Q268" t="s">
        <v>8311</v>
      </c>
      <c r="R268" t="str">
        <f t="shared" si="22"/>
        <v>film &amp; video</v>
      </c>
      <c r="S268" t="str">
        <f t="shared" si="23"/>
        <v>documentary</v>
      </c>
      <c r="T268">
        <f>YEAR(V268)</f>
        <v>2010</v>
      </c>
      <c r="U268" s="13">
        <f t="shared" si="24"/>
        <v>86</v>
      </c>
      <c r="V268" s="10">
        <f>(((J268/60)/60)/24)+DATE(1970,1,1)</f>
        <v>40205.174849537041</v>
      </c>
      <c r="W268" s="10">
        <f>(((I268/60)/60)/24)+DATE(1970,1,1)</f>
        <v>40291.160416666666</v>
      </c>
    </row>
    <row r="269" spans="1:23"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0"/>
        <v>1.3162883248730965</v>
      </c>
      <c r="P269" s="6">
        <f t="shared" si="21"/>
        <v>78.578424242424248</v>
      </c>
      <c r="Q269" t="s">
        <v>8311</v>
      </c>
      <c r="R269" t="str">
        <f t="shared" si="22"/>
        <v>film &amp; video</v>
      </c>
      <c r="S269" t="str">
        <f t="shared" si="23"/>
        <v>documentary</v>
      </c>
      <c r="T269">
        <f>YEAR(V269)</f>
        <v>2014</v>
      </c>
      <c r="U269" s="13">
        <f t="shared" si="24"/>
        <v>30</v>
      </c>
      <c r="V269" s="10">
        <f>(((J269/60)/60)/24)+DATE(1970,1,1)</f>
        <v>41785.452534722222</v>
      </c>
      <c r="W269" s="10">
        <f>(((I269/60)/60)/24)+DATE(1970,1,1)</f>
        <v>41815.452534722222</v>
      </c>
    </row>
    <row r="270" spans="1:23"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0"/>
        <v>1.1140000000000001</v>
      </c>
      <c r="P270" s="6">
        <f t="shared" si="21"/>
        <v>50.18018018018018</v>
      </c>
      <c r="Q270" t="s">
        <v>8311</v>
      </c>
      <c r="R270" t="str">
        <f t="shared" si="22"/>
        <v>film &amp; video</v>
      </c>
      <c r="S270" t="str">
        <f t="shared" si="23"/>
        <v>documentary</v>
      </c>
      <c r="T270">
        <f>YEAR(V270)</f>
        <v>2011</v>
      </c>
      <c r="U270" s="13">
        <f t="shared" si="24"/>
        <v>45</v>
      </c>
      <c r="V270" s="10">
        <f>(((J270/60)/60)/24)+DATE(1970,1,1)</f>
        <v>40809.15252314815</v>
      </c>
      <c r="W270" s="10">
        <f>(((I270/60)/60)/24)+DATE(1970,1,1)</f>
        <v>40854.194189814814</v>
      </c>
    </row>
    <row r="271" spans="1:23"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0"/>
        <v>1.4723377</v>
      </c>
      <c r="P271" s="6">
        <f t="shared" si="21"/>
        <v>92.251735588972423</v>
      </c>
      <c r="Q271" t="s">
        <v>8311</v>
      </c>
      <c r="R271" t="str">
        <f t="shared" si="22"/>
        <v>film &amp; video</v>
      </c>
      <c r="S271" t="str">
        <f t="shared" si="23"/>
        <v>documentary</v>
      </c>
      <c r="T271">
        <f>YEAR(V271)</f>
        <v>2017</v>
      </c>
      <c r="U271" s="13">
        <f t="shared" si="24"/>
        <v>30</v>
      </c>
      <c r="V271" s="10">
        <f>(((J271/60)/60)/24)+DATE(1970,1,1)</f>
        <v>42758.197013888886</v>
      </c>
      <c r="W271" s="10">
        <f>(((I271/60)/60)/24)+DATE(1970,1,1)</f>
        <v>42788.197013888886</v>
      </c>
    </row>
    <row r="272" spans="1:23"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0"/>
        <v>1.5260869565217392</v>
      </c>
      <c r="P272" s="6">
        <f t="shared" si="21"/>
        <v>57.540983606557376</v>
      </c>
      <c r="Q272" t="s">
        <v>8311</v>
      </c>
      <c r="R272" t="str">
        <f t="shared" si="22"/>
        <v>film &amp; video</v>
      </c>
      <c r="S272" t="str">
        <f t="shared" si="23"/>
        <v>documentary</v>
      </c>
      <c r="T272">
        <f>YEAR(V272)</f>
        <v>2011</v>
      </c>
      <c r="U272" s="13">
        <f t="shared" si="24"/>
        <v>50</v>
      </c>
      <c r="V272" s="10">
        <f>(((J272/60)/60)/24)+DATE(1970,1,1)</f>
        <v>40637.866550925923</v>
      </c>
      <c r="W272" s="10">
        <f>(((I272/60)/60)/24)+DATE(1970,1,1)</f>
        <v>40688.166666666664</v>
      </c>
    </row>
    <row r="273" spans="1:23"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0"/>
        <v>1.0468</v>
      </c>
      <c r="P273" s="6">
        <f t="shared" si="21"/>
        <v>109.42160278745645</v>
      </c>
      <c r="Q273" t="s">
        <v>8311</v>
      </c>
      <c r="R273" t="str">
        <f t="shared" si="22"/>
        <v>film &amp; video</v>
      </c>
      <c r="S273" t="str">
        <f t="shared" si="23"/>
        <v>documentary</v>
      </c>
      <c r="T273">
        <f>YEAR(V273)</f>
        <v>2013</v>
      </c>
      <c r="U273" s="13">
        <f t="shared" si="24"/>
        <v>29</v>
      </c>
      <c r="V273" s="10">
        <f>(((J273/60)/60)/24)+DATE(1970,1,1)</f>
        <v>41612.10024305556</v>
      </c>
      <c r="W273" s="10">
        <f>(((I273/60)/60)/24)+DATE(1970,1,1)</f>
        <v>41641.333333333336</v>
      </c>
    </row>
    <row r="274" spans="1:23"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0"/>
        <v>1.7743366666666667</v>
      </c>
      <c r="P274" s="6">
        <f t="shared" si="21"/>
        <v>81.892461538461546</v>
      </c>
      <c r="Q274" t="s">
        <v>8311</v>
      </c>
      <c r="R274" t="str">
        <f t="shared" si="22"/>
        <v>film &amp; video</v>
      </c>
      <c r="S274" t="str">
        <f t="shared" si="23"/>
        <v>documentary</v>
      </c>
      <c r="T274">
        <f>YEAR(V274)</f>
        <v>2010</v>
      </c>
      <c r="U274" s="13">
        <f t="shared" si="24"/>
        <v>61</v>
      </c>
      <c r="V274" s="10">
        <f>(((J274/60)/60)/24)+DATE(1970,1,1)</f>
        <v>40235.900358796294</v>
      </c>
      <c r="W274" s="10">
        <f>(((I274/60)/60)/24)+DATE(1970,1,1)</f>
        <v>40296.78402777778</v>
      </c>
    </row>
    <row r="275" spans="1:23"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0"/>
        <v>1.077758</v>
      </c>
      <c r="P275" s="6">
        <f t="shared" si="21"/>
        <v>45.667711864406776</v>
      </c>
      <c r="Q275" t="s">
        <v>8311</v>
      </c>
      <c r="R275" t="str">
        <f t="shared" si="22"/>
        <v>film &amp; video</v>
      </c>
      <c r="S275" t="str">
        <f t="shared" si="23"/>
        <v>documentary</v>
      </c>
      <c r="T275">
        <f>YEAR(V275)</f>
        <v>2011</v>
      </c>
      <c r="U275" s="13">
        <f t="shared" si="24"/>
        <v>30</v>
      </c>
      <c r="V275" s="10">
        <f>(((J275/60)/60)/24)+DATE(1970,1,1)</f>
        <v>40697.498449074075</v>
      </c>
      <c r="W275" s="10">
        <f>(((I275/60)/60)/24)+DATE(1970,1,1)</f>
        <v>40727.498449074075</v>
      </c>
    </row>
    <row r="276" spans="1:23"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0"/>
        <v>1.56</v>
      </c>
      <c r="P276" s="6">
        <f t="shared" si="21"/>
        <v>55.221238938053098</v>
      </c>
      <c r="Q276" t="s">
        <v>8311</v>
      </c>
      <c r="R276" t="str">
        <f t="shared" si="22"/>
        <v>film &amp; video</v>
      </c>
      <c r="S276" t="str">
        <f t="shared" si="23"/>
        <v>documentary</v>
      </c>
      <c r="T276">
        <f>YEAR(V276)</f>
        <v>2012</v>
      </c>
      <c r="U276" s="13">
        <f t="shared" si="24"/>
        <v>34</v>
      </c>
      <c r="V276" s="10">
        <f>(((J276/60)/60)/24)+DATE(1970,1,1)</f>
        <v>40969.912372685183</v>
      </c>
      <c r="W276" s="10">
        <f>(((I276/60)/60)/24)+DATE(1970,1,1)</f>
        <v>41004.290972222225</v>
      </c>
    </row>
    <row r="277" spans="1:23"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0"/>
        <v>1.08395</v>
      </c>
      <c r="P277" s="6">
        <f t="shared" si="21"/>
        <v>65.298192771084331</v>
      </c>
      <c r="Q277" t="s">
        <v>8311</v>
      </c>
      <c r="R277" t="str">
        <f t="shared" si="22"/>
        <v>film &amp; video</v>
      </c>
      <c r="S277" t="str">
        <f t="shared" si="23"/>
        <v>documentary</v>
      </c>
      <c r="T277">
        <f>YEAR(V277)</f>
        <v>2012</v>
      </c>
      <c r="U277" s="13">
        <f t="shared" si="24"/>
        <v>30</v>
      </c>
      <c r="V277" s="10">
        <f>(((J277/60)/60)/24)+DATE(1970,1,1)</f>
        <v>41193.032013888893</v>
      </c>
      <c r="W277" s="10">
        <f>(((I277/60)/60)/24)+DATE(1970,1,1)</f>
        <v>41223.073680555557</v>
      </c>
    </row>
    <row r="278" spans="1:23"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0"/>
        <v>1.476</v>
      </c>
      <c r="P278" s="6">
        <f t="shared" si="21"/>
        <v>95.225806451612897</v>
      </c>
      <c r="Q278" t="s">
        <v>8311</v>
      </c>
      <c r="R278" t="str">
        <f t="shared" si="22"/>
        <v>film &amp; video</v>
      </c>
      <c r="S278" t="str">
        <f t="shared" si="23"/>
        <v>documentary</v>
      </c>
      <c r="T278">
        <f>YEAR(V278)</f>
        <v>2012</v>
      </c>
      <c r="U278" s="13">
        <f t="shared" si="24"/>
        <v>60</v>
      </c>
      <c r="V278" s="10">
        <f>(((J278/60)/60)/24)+DATE(1970,1,1)</f>
        <v>40967.081874999996</v>
      </c>
      <c r="W278" s="10">
        <f>(((I278/60)/60)/24)+DATE(1970,1,1)</f>
        <v>41027.040208333332</v>
      </c>
    </row>
    <row r="279" spans="1:23"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0"/>
        <v>1.1038153846153846</v>
      </c>
      <c r="P279" s="6">
        <f t="shared" si="21"/>
        <v>75.444794952681391</v>
      </c>
      <c r="Q279" t="s">
        <v>8311</v>
      </c>
      <c r="R279" t="str">
        <f t="shared" si="22"/>
        <v>film &amp; video</v>
      </c>
      <c r="S279" t="str">
        <f t="shared" si="23"/>
        <v>documentary</v>
      </c>
      <c r="T279">
        <f>YEAR(V279)</f>
        <v>2015</v>
      </c>
      <c r="U279" s="13">
        <f t="shared" si="24"/>
        <v>30</v>
      </c>
      <c r="V279" s="10">
        <f>(((J279/60)/60)/24)+DATE(1970,1,1)</f>
        <v>42117.891423611116</v>
      </c>
      <c r="W279" s="10">
        <f>(((I279/60)/60)/24)+DATE(1970,1,1)</f>
        <v>42147.891423611116</v>
      </c>
    </row>
    <row r="280" spans="1:23"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0"/>
        <v>1.5034814814814814</v>
      </c>
      <c r="P280" s="6">
        <f t="shared" si="21"/>
        <v>97.816867469879512</v>
      </c>
      <c r="Q280" t="s">
        <v>8311</v>
      </c>
      <c r="R280" t="str">
        <f t="shared" si="22"/>
        <v>film &amp; video</v>
      </c>
      <c r="S280" t="str">
        <f t="shared" si="23"/>
        <v>documentary</v>
      </c>
      <c r="T280">
        <f>YEAR(V280)</f>
        <v>2012</v>
      </c>
      <c r="U280" s="13">
        <f t="shared" si="24"/>
        <v>30</v>
      </c>
      <c r="V280" s="10">
        <f>(((J280/60)/60)/24)+DATE(1970,1,1)</f>
        <v>41164.040960648148</v>
      </c>
      <c r="W280" s="10">
        <f>(((I280/60)/60)/24)+DATE(1970,1,1)</f>
        <v>41194.040960648148</v>
      </c>
    </row>
    <row r="281" spans="1:23"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0"/>
        <v>1.5731829411764706</v>
      </c>
      <c r="P281" s="6">
        <f t="shared" si="21"/>
        <v>87.685606557377056</v>
      </c>
      <c r="Q281" t="s">
        <v>8311</v>
      </c>
      <c r="R281" t="str">
        <f t="shared" si="22"/>
        <v>film &amp; video</v>
      </c>
      <c r="S281" t="str">
        <f t="shared" si="23"/>
        <v>documentary</v>
      </c>
      <c r="T281">
        <f>YEAR(V281)</f>
        <v>2017</v>
      </c>
      <c r="U281" s="13">
        <f t="shared" si="24"/>
        <v>34</v>
      </c>
      <c r="V281" s="10">
        <f>(((J281/60)/60)/24)+DATE(1970,1,1)</f>
        <v>42759.244166666671</v>
      </c>
      <c r="W281" s="10">
        <f>(((I281/60)/60)/24)+DATE(1970,1,1)</f>
        <v>42793.084027777775</v>
      </c>
    </row>
    <row r="282" spans="1:23"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0"/>
        <v>1.5614399999999999</v>
      </c>
      <c r="P282" s="6">
        <f t="shared" si="21"/>
        <v>54.748948106591868</v>
      </c>
      <c r="Q282" t="s">
        <v>8311</v>
      </c>
      <c r="R282" t="str">
        <f t="shared" si="22"/>
        <v>film &amp; video</v>
      </c>
      <c r="S282" t="str">
        <f t="shared" si="23"/>
        <v>documentary</v>
      </c>
      <c r="T282">
        <f>YEAR(V282)</f>
        <v>2014</v>
      </c>
      <c r="U282" s="13">
        <f t="shared" si="24"/>
        <v>45</v>
      </c>
      <c r="V282" s="10">
        <f>(((J282/60)/60)/24)+DATE(1970,1,1)</f>
        <v>41744.590682870366</v>
      </c>
      <c r="W282" s="10">
        <f>(((I282/60)/60)/24)+DATE(1970,1,1)</f>
        <v>41789.590682870366</v>
      </c>
    </row>
    <row r="283" spans="1:23"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0"/>
        <v>1.2058763636363636</v>
      </c>
      <c r="P283" s="6">
        <f t="shared" si="21"/>
        <v>83.953417721518989</v>
      </c>
      <c r="Q283" t="s">
        <v>8311</v>
      </c>
      <c r="R283" t="str">
        <f t="shared" si="22"/>
        <v>film &amp; video</v>
      </c>
      <c r="S283" t="str">
        <f t="shared" si="23"/>
        <v>documentary</v>
      </c>
      <c r="T283">
        <f>YEAR(V283)</f>
        <v>2009</v>
      </c>
      <c r="U283" s="13">
        <f t="shared" si="24"/>
        <v>86</v>
      </c>
      <c r="V283" s="10">
        <f>(((J283/60)/60)/24)+DATE(1970,1,1)</f>
        <v>39950.163344907407</v>
      </c>
      <c r="W283" s="10">
        <f>(((I283/60)/60)/24)+DATE(1970,1,1)</f>
        <v>40035.80972222222</v>
      </c>
    </row>
    <row r="284" spans="1:23"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0"/>
        <v>1.0118888888888888</v>
      </c>
      <c r="P284" s="6">
        <f t="shared" si="21"/>
        <v>254.38547486033519</v>
      </c>
      <c r="Q284" t="s">
        <v>8311</v>
      </c>
      <c r="R284" t="str">
        <f t="shared" si="22"/>
        <v>film &amp; video</v>
      </c>
      <c r="S284" t="str">
        <f t="shared" si="23"/>
        <v>documentary</v>
      </c>
      <c r="T284">
        <f>YEAR(V284)</f>
        <v>2010</v>
      </c>
      <c r="U284" s="13">
        <f t="shared" si="24"/>
        <v>37</v>
      </c>
      <c r="V284" s="10">
        <f>(((J284/60)/60)/24)+DATE(1970,1,1)</f>
        <v>40194.920046296298</v>
      </c>
      <c r="W284" s="10">
        <f>(((I284/60)/60)/24)+DATE(1970,1,1)</f>
        <v>40231.916666666664</v>
      </c>
    </row>
    <row r="285" spans="1:23"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0"/>
        <v>1.142725</v>
      </c>
      <c r="P285" s="6">
        <f t="shared" si="21"/>
        <v>101.8269801980198</v>
      </c>
      <c r="Q285" t="s">
        <v>8311</v>
      </c>
      <c r="R285" t="str">
        <f t="shared" si="22"/>
        <v>film &amp; video</v>
      </c>
      <c r="S285" t="str">
        <f t="shared" si="23"/>
        <v>documentary</v>
      </c>
      <c r="T285">
        <f>YEAR(V285)</f>
        <v>2011</v>
      </c>
      <c r="U285" s="13">
        <f t="shared" si="24"/>
        <v>19</v>
      </c>
      <c r="V285" s="10">
        <f>(((J285/60)/60)/24)+DATE(1970,1,1)</f>
        <v>40675.71</v>
      </c>
      <c r="W285" s="10">
        <f>(((I285/60)/60)/24)+DATE(1970,1,1)</f>
        <v>40695.207638888889</v>
      </c>
    </row>
    <row r="286" spans="1:23"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0"/>
        <v>1.0462615</v>
      </c>
      <c r="P286" s="6">
        <f t="shared" si="21"/>
        <v>55.066394736842106</v>
      </c>
      <c r="Q286" t="s">
        <v>8311</v>
      </c>
      <c r="R286" t="str">
        <f t="shared" si="22"/>
        <v>film &amp; video</v>
      </c>
      <c r="S286" t="str">
        <f t="shared" si="23"/>
        <v>documentary</v>
      </c>
      <c r="T286">
        <f>YEAR(V286)</f>
        <v>2011</v>
      </c>
      <c r="U286" s="13">
        <f t="shared" si="24"/>
        <v>25</v>
      </c>
      <c r="V286" s="10">
        <f>(((J286/60)/60)/24)+DATE(1970,1,1)</f>
        <v>40904.738194444442</v>
      </c>
      <c r="W286" s="10">
        <f>(((I286/60)/60)/24)+DATE(1970,1,1)</f>
        <v>40929.738194444442</v>
      </c>
    </row>
    <row r="287" spans="1:23"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0"/>
        <v>2.2882507142857142</v>
      </c>
      <c r="P287" s="6">
        <f t="shared" si="21"/>
        <v>56.901438721136763</v>
      </c>
      <c r="Q287" t="s">
        <v>8311</v>
      </c>
      <c r="R287" t="str">
        <f t="shared" si="22"/>
        <v>film &amp; video</v>
      </c>
      <c r="S287" t="str">
        <f t="shared" si="23"/>
        <v>documentary</v>
      </c>
      <c r="T287">
        <f>YEAR(V287)</f>
        <v>2013</v>
      </c>
      <c r="U287" s="13">
        <f t="shared" si="24"/>
        <v>30</v>
      </c>
      <c r="V287" s="10">
        <f>(((J287/60)/60)/24)+DATE(1970,1,1)</f>
        <v>41506.756111111114</v>
      </c>
      <c r="W287" s="10">
        <f>(((I287/60)/60)/24)+DATE(1970,1,1)</f>
        <v>41536.756111111114</v>
      </c>
    </row>
    <row r="288" spans="1:23"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0"/>
        <v>1.0915333333333332</v>
      </c>
      <c r="P288" s="6">
        <f t="shared" si="21"/>
        <v>121.28148148148148</v>
      </c>
      <c r="Q288" t="s">
        <v>8311</v>
      </c>
      <c r="R288" t="str">
        <f t="shared" si="22"/>
        <v>film &amp; video</v>
      </c>
      <c r="S288" t="str">
        <f t="shared" si="23"/>
        <v>documentary</v>
      </c>
      <c r="T288">
        <f>YEAR(V288)</f>
        <v>2013</v>
      </c>
      <c r="U288" s="13">
        <f t="shared" si="24"/>
        <v>45</v>
      </c>
      <c r="V288" s="10">
        <f>(((J288/60)/60)/24)+DATE(1970,1,1)</f>
        <v>41313.816249999996</v>
      </c>
      <c r="W288" s="10">
        <f>(((I288/60)/60)/24)+DATE(1970,1,1)</f>
        <v>41358.774583333332</v>
      </c>
    </row>
    <row r="289" spans="1:23"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0"/>
        <v>1.7629999999999999</v>
      </c>
      <c r="P289" s="6">
        <f t="shared" si="21"/>
        <v>91.189655172413794</v>
      </c>
      <c r="Q289" t="s">
        <v>8311</v>
      </c>
      <c r="R289" t="str">
        <f t="shared" si="22"/>
        <v>film &amp; video</v>
      </c>
      <c r="S289" t="str">
        <f t="shared" si="23"/>
        <v>documentary</v>
      </c>
      <c r="T289">
        <f>YEAR(V289)</f>
        <v>2012</v>
      </c>
      <c r="U289" s="13">
        <f t="shared" si="24"/>
        <v>31</v>
      </c>
      <c r="V289" s="10">
        <f>(((J289/60)/60)/24)+DATE(1970,1,1)</f>
        <v>41184.277986111112</v>
      </c>
      <c r="W289" s="10">
        <f>(((I289/60)/60)/24)+DATE(1970,1,1)</f>
        <v>41215.166666666664</v>
      </c>
    </row>
    <row r="290" spans="1:23"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0"/>
        <v>1.0321061999999999</v>
      </c>
      <c r="P290" s="6">
        <f t="shared" si="21"/>
        <v>115.44812080536913</v>
      </c>
      <c r="Q290" t="s">
        <v>8311</v>
      </c>
      <c r="R290" t="str">
        <f t="shared" si="22"/>
        <v>film &amp; video</v>
      </c>
      <c r="S290" t="str">
        <f t="shared" si="23"/>
        <v>documentary</v>
      </c>
      <c r="T290">
        <f>YEAR(V290)</f>
        <v>2012</v>
      </c>
      <c r="U290" s="13">
        <f t="shared" si="24"/>
        <v>35</v>
      </c>
      <c r="V290" s="10">
        <f>(((J290/60)/60)/24)+DATE(1970,1,1)</f>
        <v>41051.168900462959</v>
      </c>
      <c r="W290" s="10">
        <f>(((I290/60)/60)/24)+DATE(1970,1,1)</f>
        <v>41086.168900462959</v>
      </c>
    </row>
    <row r="291" spans="1:23"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0"/>
        <v>1.0482</v>
      </c>
      <c r="P291" s="6">
        <f t="shared" si="21"/>
        <v>67.771551724137936</v>
      </c>
      <c r="Q291" t="s">
        <v>8311</v>
      </c>
      <c r="R291" t="str">
        <f t="shared" si="22"/>
        <v>film &amp; video</v>
      </c>
      <c r="S291" t="str">
        <f t="shared" si="23"/>
        <v>documentary</v>
      </c>
      <c r="T291">
        <f>YEAR(V291)</f>
        <v>2013</v>
      </c>
      <c r="U291" s="13">
        <f t="shared" si="24"/>
        <v>30</v>
      </c>
      <c r="V291" s="10">
        <f>(((J291/60)/60)/24)+DATE(1970,1,1)</f>
        <v>41550.456412037034</v>
      </c>
      <c r="W291" s="10">
        <f>(((I291/60)/60)/24)+DATE(1970,1,1)</f>
        <v>41580.456412037034</v>
      </c>
    </row>
    <row r="292" spans="1:23"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0"/>
        <v>1.0668444444444445</v>
      </c>
      <c r="P292" s="6">
        <f t="shared" si="21"/>
        <v>28.576190476190476</v>
      </c>
      <c r="Q292" t="s">
        <v>8311</v>
      </c>
      <c r="R292" t="str">
        <f t="shared" si="22"/>
        <v>film &amp; video</v>
      </c>
      <c r="S292" t="str">
        <f t="shared" si="23"/>
        <v>documentary</v>
      </c>
      <c r="T292">
        <f>YEAR(V292)</f>
        <v>2010</v>
      </c>
      <c r="U292" s="13">
        <f t="shared" si="24"/>
        <v>50</v>
      </c>
      <c r="V292" s="10">
        <f>(((J292/60)/60)/24)+DATE(1970,1,1)</f>
        <v>40526.36917824074</v>
      </c>
      <c r="W292" s="10">
        <f>(((I292/60)/60)/24)+DATE(1970,1,1)</f>
        <v>40576.332638888889</v>
      </c>
    </row>
    <row r="293" spans="1:23"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0"/>
        <v>1.2001999999999999</v>
      </c>
      <c r="P293" s="6">
        <f t="shared" si="21"/>
        <v>46.8828125</v>
      </c>
      <c r="Q293" t="s">
        <v>8311</v>
      </c>
      <c r="R293" t="str">
        <f t="shared" si="22"/>
        <v>film &amp; video</v>
      </c>
      <c r="S293" t="str">
        <f t="shared" si="23"/>
        <v>documentary</v>
      </c>
      <c r="T293">
        <f>YEAR(V293)</f>
        <v>2013</v>
      </c>
      <c r="U293" s="13">
        <f t="shared" si="24"/>
        <v>18</v>
      </c>
      <c r="V293" s="10">
        <f>(((J293/60)/60)/24)+DATE(1970,1,1)</f>
        <v>41376.769050925926</v>
      </c>
      <c r="W293" s="10">
        <f>(((I293/60)/60)/24)+DATE(1970,1,1)</f>
        <v>41395.000694444447</v>
      </c>
    </row>
    <row r="294" spans="1:23"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0"/>
        <v>1.0150693333333334</v>
      </c>
      <c r="P294" s="6">
        <f t="shared" si="21"/>
        <v>154.42231237322514</v>
      </c>
      <c r="Q294" t="s">
        <v>8311</v>
      </c>
      <c r="R294" t="str">
        <f t="shared" si="22"/>
        <v>film &amp; video</v>
      </c>
      <c r="S294" t="str">
        <f t="shared" si="23"/>
        <v>documentary</v>
      </c>
      <c r="T294">
        <f>YEAR(V294)</f>
        <v>2011</v>
      </c>
      <c r="U294" s="13">
        <f t="shared" si="24"/>
        <v>32</v>
      </c>
      <c r="V294" s="10">
        <f>(((J294/60)/60)/24)+DATE(1970,1,1)</f>
        <v>40812.803229166668</v>
      </c>
      <c r="W294" s="10">
        <f>(((I294/60)/60)/24)+DATE(1970,1,1)</f>
        <v>40845.165972222225</v>
      </c>
    </row>
    <row r="295" spans="1:23"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0"/>
        <v>1.0138461538461538</v>
      </c>
      <c r="P295" s="6">
        <f t="shared" si="21"/>
        <v>201.22137404580153</v>
      </c>
      <c r="Q295" t="s">
        <v>8311</v>
      </c>
      <c r="R295" t="str">
        <f t="shared" si="22"/>
        <v>film &amp; video</v>
      </c>
      <c r="S295" t="str">
        <f t="shared" si="23"/>
        <v>documentary</v>
      </c>
      <c r="T295">
        <f>YEAR(V295)</f>
        <v>2014</v>
      </c>
      <c r="U295" s="13">
        <f t="shared" si="24"/>
        <v>30</v>
      </c>
      <c r="V295" s="10">
        <f>(((J295/60)/60)/24)+DATE(1970,1,1)</f>
        <v>41719.667986111112</v>
      </c>
      <c r="W295" s="10">
        <f>(((I295/60)/60)/24)+DATE(1970,1,1)</f>
        <v>41749.667986111112</v>
      </c>
    </row>
    <row r="296" spans="1:23"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0"/>
        <v>1</v>
      </c>
      <c r="P296" s="6">
        <f t="shared" si="21"/>
        <v>100</v>
      </c>
      <c r="Q296" t="s">
        <v>8311</v>
      </c>
      <c r="R296" t="str">
        <f t="shared" si="22"/>
        <v>film &amp; video</v>
      </c>
      <c r="S296" t="str">
        <f t="shared" si="23"/>
        <v>documentary</v>
      </c>
      <c r="T296">
        <f>YEAR(V296)</f>
        <v>2010</v>
      </c>
      <c r="U296" s="13">
        <f t="shared" si="24"/>
        <v>36</v>
      </c>
      <c r="V296" s="10">
        <f>(((J296/60)/60)/24)+DATE(1970,1,1)</f>
        <v>40343.084421296298</v>
      </c>
      <c r="W296" s="10">
        <f>(((I296/60)/60)/24)+DATE(1970,1,1)</f>
        <v>40378.666666666664</v>
      </c>
    </row>
    <row r="297" spans="1:23"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0"/>
        <v>1.3310911999999999</v>
      </c>
      <c r="P297" s="6">
        <f t="shared" si="21"/>
        <v>100.08204511278196</v>
      </c>
      <c r="Q297" t="s">
        <v>8311</v>
      </c>
      <c r="R297" t="str">
        <f t="shared" si="22"/>
        <v>film &amp; video</v>
      </c>
      <c r="S297" t="str">
        <f t="shared" si="23"/>
        <v>documentary</v>
      </c>
      <c r="T297">
        <f>YEAR(V297)</f>
        <v>2013</v>
      </c>
      <c r="U297" s="13">
        <f t="shared" si="24"/>
        <v>60</v>
      </c>
      <c r="V297" s="10">
        <f>(((J297/60)/60)/24)+DATE(1970,1,1)</f>
        <v>41519.004733796297</v>
      </c>
      <c r="W297" s="10">
        <f>(((I297/60)/60)/24)+DATE(1970,1,1)</f>
        <v>41579</v>
      </c>
    </row>
    <row r="298" spans="1:23"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0"/>
        <v>1.187262</v>
      </c>
      <c r="P298" s="6">
        <f t="shared" si="21"/>
        <v>230.08953488372092</v>
      </c>
      <c r="Q298" t="s">
        <v>8311</v>
      </c>
      <c r="R298" t="str">
        <f t="shared" si="22"/>
        <v>film &amp; video</v>
      </c>
      <c r="S298" t="str">
        <f t="shared" si="23"/>
        <v>documentary</v>
      </c>
      <c r="T298">
        <f>YEAR(V298)</f>
        <v>2012</v>
      </c>
      <c r="U298" s="13">
        <f t="shared" si="24"/>
        <v>25</v>
      </c>
      <c r="V298" s="10">
        <f>(((J298/60)/60)/24)+DATE(1970,1,1)</f>
        <v>41134.475497685184</v>
      </c>
      <c r="W298" s="10">
        <f>(((I298/60)/60)/24)+DATE(1970,1,1)</f>
        <v>41159.475497685184</v>
      </c>
    </row>
    <row r="299" spans="1:23"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0"/>
        <v>1.0064</v>
      </c>
      <c r="P299" s="6">
        <f t="shared" si="21"/>
        <v>141.74647887323943</v>
      </c>
      <c r="Q299" t="s">
        <v>8311</v>
      </c>
      <c r="R299" t="str">
        <f t="shared" si="22"/>
        <v>film &amp; video</v>
      </c>
      <c r="S299" t="str">
        <f t="shared" si="23"/>
        <v>documentary</v>
      </c>
      <c r="T299">
        <f>YEAR(V299)</f>
        <v>2015</v>
      </c>
      <c r="U299" s="13">
        <f t="shared" si="24"/>
        <v>35</v>
      </c>
      <c r="V299" s="10">
        <f>(((J299/60)/60)/24)+DATE(1970,1,1)</f>
        <v>42089.72802083334</v>
      </c>
      <c r="W299" s="10">
        <f>(((I299/60)/60)/24)+DATE(1970,1,1)</f>
        <v>42125.165972222225</v>
      </c>
    </row>
    <row r="300" spans="1:23"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0"/>
        <v>1.089324126984127</v>
      </c>
      <c r="P300" s="6">
        <f t="shared" si="21"/>
        <v>56.344351395730705</v>
      </c>
      <c r="Q300" t="s">
        <v>8311</v>
      </c>
      <c r="R300" t="str">
        <f t="shared" si="22"/>
        <v>film &amp; video</v>
      </c>
      <c r="S300" t="str">
        <f t="shared" si="23"/>
        <v>documentary</v>
      </c>
      <c r="T300">
        <f>YEAR(V300)</f>
        <v>2014</v>
      </c>
      <c r="U300" s="13">
        <f t="shared" si="24"/>
        <v>59</v>
      </c>
      <c r="V300" s="10">
        <f>(((J300/60)/60)/24)+DATE(1970,1,1)</f>
        <v>41709.463518518518</v>
      </c>
      <c r="W300" s="10">
        <f>(((I300/60)/60)/24)+DATE(1970,1,1)</f>
        <v>41768.875</v>
      </c>
    </row>
    <row r="301" spans="1:23"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0"/>
        <v>1.789525</v>
      </c>
      <c r="P301" s="6">
        <f t="shared" si="21"/>
        <v>73.341188524590166</v>
      </c>
      <c r="Q301" t="s">
        <v>8311</v>
      </c>
      <c r="R301" t="str">
        <f t="shared" si="22"/>
        <v>film &amp; video</v>
      </c>
      <c r="S301" t="str">
        <f t="shared" si="23"/>
        <v>documentary</v>
      </c>
      <c r="T301">
        <f>YEAR(V301)</f>
        <v>2010</v>
      </c>
      <c r="U301" s="13">
        <f t="shared" si="24"/>
        <v>30</v>
      </c>
      <c r="V301" s="10">
        <f>(((J301/60)/60)/24)+DATE(1970,1,1)</f>
        <v>40469.225231481483</v>
      </c>
      <c r="W301" s="10">
        <f>(((I301/60)/60)/24)+DATE(1970,1,1)</f>
        <v>40499.266898148147</v>
      </c>
    </row>
    <row r="302" spans="1:23"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0"/>
        <v>1.0172264</v>
      </c>
      <c r="P302" s="6">
        <f t="shared" si="21"/>
        <v>85.337785234899329</v>
      </c>
      <c r="Q302" t="s">
        <v>8311</v>
      </c>
      <c r="R302" t="str">
        <f t="shared" si="22"/>
        <v>film &amp; video</v>
      </c>
      <c r="S302" t="str">
        <f t="shared" si="23"/>
        <v>documentary</v>
      </c>
      <c r="T302">
        <f>YEAR(V302)</f>
        <v>2011</v>
      </c>
      <c r="U302" s="13">
        <f t="shared" si="24"/>
        <v>31</v>
      </c>
      <c r="V302" s="10">
        <f>(((J302/60)/60)/24)+DATE(1970,1,1)</f>
        <v>40626.959930555553</v>
      </c>
      <c r="W302" s="10">
        <f>(((I302/60)/60)/24)+DATE(1970,1,1)</f>
        <v>40657.959930555553</v>
      </c>
    </row>
    <row r="303" spans="1:23"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0"/>
        <v>1.1873499999999999</v>
      </c>
      <c r="P303" s="6">
        <f t="shared" si="21"/>
        <v>61.496215139442228</v>
      </c>
      <c r="Q303" t="s">
        <v>8311</v>
      </c>
      <c r="R303" t="str">
        <f t="shared" si="22"/>
        <v>film &amp; video</v>
      </c>
      <c r="S303" t="str">
        <f t="shared" si="23"/>
        <v>documentary</v>
      </c>
      <c r="T303">
        <f>YEAR(V303)</f>
        <v>2013</v>
      </c>
      <c r="U303" s="13">
        <f t="shared" si="24"/>
        <v>40</v>
      </c>
      <c r="V303" s="10">
        <f>(((J303/60)/60)/24)+DATE(1970,1,1)</f>
        <v>41312.737673611111</v>
      </c>
      <c r="W303" s="10">
        <f>(((I303/60)/60)/24)+DATE(1970,1,1)</f>
        <v>41352.696006944447</v>
      </c>
    </row>
    <row r="304" spans="1:23"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0"/>
        <v>1.0045999999999999</v>
      </c>
      <c r="P304" s="6">
        <f t="shared" si="21"/>
        <v>93.018518518518519</v>
      </c>
      <c r="Q304" t="s">
        <v>8311</v>
      </c>
      <c r="R304" t="str">
        <f t="shared" si="22"/>
        <v>film &amp; video</v>
      </c>
      <c r="S304" t="str">
        <f t="shared" si="23"/>
        <v>documentary</v>
      </c>
      <c r="T304">
        <f>YEAR(V304)</f>
        <v>2012</v>
      </c>
      <c r="U304" s="13">
        <f t="shared" si="24"/>
        <v>30</v>
      </c>
      <c r="V304" s="10">
        <f>(((J304/60)/60)/24)+DATE(1970,1,1)</f>
        <v>40933.856921296298</v>
      </c>
      <c r="W304" s="10">
        <f>(((I304/60)/60)/24)+DATE(1970,1,1)</f>
        <v>40963.856921296298</v>
      </c>
    </row>
    <row r="305" spans="1:23"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0"/>
        <v>1.3746666666666667</v>
      </c>
      <c r="P305" s="6">
        <f t="shared" si="21"/>
        <v>50.292682926829265</v>
      </c>
      <c r="Q305" t="s">
        <v>8311</v>
      </c>
      <c r="R305" t="str">
        <f t="shared" si="22"/>
        <v>film &amp; video</v>
      </c>
      <c r="S305" t="str">
        <f t="shared" si="23"/>
        <v>documentary</v>
      </c>
      <c r="T305">
        <f>YEAR(V305)</f>
        <v>2012</v>
      </c>
      <c r="U305" s="13">
        <f t="shared" si="24"/>
        <v>30</v>
      </c>
      <c r="V305" s="10">
        <f>(((J305/60)/60)/24)+DATE(1970,1,1)</f>
        <v>41032.071134259262</v>
      </c>
      <c r="W305" s="10">
        <f>(((I305/60)/60)/24)+DATE(1970,1,1)</f>
        <v>41062.071134259262</v>
      </c>
    </row>
    <row r="306" spans="1:23"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0"/>
        <v>2.3164705882352941</v>
      </c>
      <c r="P306" s="6">
        <f t="shared" si="21"/>
        <v>106.43243243243244</v>
      </c>
      <c r="Q306" t="s">
        <v>8311</v>
      </c>
      <c r="R306" t="str">
        <f t="shared" si="22"/>
        <v>film &amp; video</v>
      </c>
      <c r="S306" t="str">
        <f t="shared" si="23"/>
        <v>documentary</v>
      </c>
      <c r="T306">
        <f>YEAR(V306)</f>
        <v>2012</v>
      </c>
      <c r="U306" s="13">
        <f t="shared" si="24"/>
        <v>39</v>
      </c>
      <c r="V306" s="10">
        <f>(((J306/60)/60)/24)+DATE(1970,1,1)</f>
        <v>41114.094872685186</v>
      </c>
      <c r="W306" s="10">
        <f>(((I306/60)/60)/24)+DATE(1970,1,1)</f>
        <v>41153.083333333336</v>
      </c>
    </row>
    <row r="307" spans="1:23"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0"/>
        <v>1.3033333333333332</v>
      </c>
      <c r="P307" s="6">
        <f t="shared" si="21"/>
        <v>51.719576719576722</v>
      </c>
      <c r="Q307" t="s">
        <v>8311</v>
      </c>
      <c r="R307" t="str">
        <f t="shared" si="22"/>
        <v>film &amp; video</v>
      </c>
      <c r="S307" t="str">
        <f t="shared" si="23"/>
        <v>documentary</v>
      </c>
      <c r="T307">
        <f>YEAR(V307)</f>
        <v>2012</v>
      </c>
      <c r="U307" s="13">
        <f t="shared" si="24"/>
        <v>30</v>
      </c>
      <c r="V307" s="10">
        <f>(((J307/60)/60)/24)+DATE(1970,1,1)</f>
        <v>40948.630196759259</v>
      </c>
      <c r="W307" s="10">
        <f>(((I307/60)/60)/24)+DATE(1970,1,1)</f>
        <v>40978.630196759259</v>
      </c>
    </row>
    <row r="308" spans="1:23"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0"/>
        <v>2.9289999999999998</v>
      </c>
      <c r="P308" s="6">
        <f t="shared" si="21"/>
        <v>36.612499999999997</v>
      </c>
      <c r="Q308" t="s">
        <v>8311</v>
      </c>
      <c r="R308" t="str">
        <f t="shared" si="22"/>
        <v>film &amp; video</v>
      </c>
      <c r="S308" t="str">
        <f t="shared" si="23"/>
        <v>documentary</v>
      </c>
      <c r="T308">
        <f>YEAR(V308)</f>
        <v>2013</v>
      </c>
      <c r="U308" s="13">
        <f t="shared" si="24"/>
        <v>20</v>
      </c>
      <c r="V308" s="10">
        <f>(((J308/60)/60)/24)+DATE(1970,1,1)</f>
        <v>41333.837187500001</v>
      </c>
      <c r="W308" s="10">
        <f>(((I308/60)/60)/24)+DATE(1970,1,1)</f>
        <v>41353.795520833337</v>
      </c>
    </row>
    <row r="309" spans="1:23"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0"/>
        <v>1.1131818181818183</v>
      </c>
      <c r="P309" s="6">
        <f t="shared" si="21"/>
        <v>42.517361111111114</v>
      </c>
      <c r="Q309" t="s">
        <v>8311</v>
      </c>
      <c r="R309" t="str">
        <f t="shared" si="22"/>
        <v>film &amp; video</v>
      </c>
      <c r="S309" t="str">
        <f t="shared" si="23"/>
        <v>documentary</v>
      </c>
      <c r="T309">
        <f>YEAR(V309)</f>
        <v>2013</v>
      </c>
      <c r="U309" s="13">
        <f t="shared" si="24"/>
        <v>30</v>
      </c>
      <c r="V309" s="10">
        <f>(((J309/60)/60)/24)+DATE(1970,1,1)</f>
        <v>41282.944456018515</v>
      </c>
      <c r="W309" s="10">
        <f>(((I309/60)/60)/24)+DATE(1970,1,1)</f>
        <v>41312.944456018515</v>
      </c>
    </row>
    <row r="310" spans="1:23"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0"/>
        <v>1.0556666666666668</v>
      </c>
      <c r="P310" s="6">
        <f t="shared" si="21"/>
        <v>62.712871287128714</v>
      </c>
      <c r="Q310" t="s">
        <v>8311</v>
      </c>
      <c r="R310" t="str">
        <f t="shared" si="22"/>
        <v>film &amp; video</v>
      </c>
      <c r="S310" t="str">
        <f t="shared" si="23"/>
        <v>documentary</v>
      </c>
      <c r="T310">
        <f>YEAR(V310)</f>
        <v>2011</v>
      </c>
      <c r="U310" s="13">
        <f t="shared" si="24"/>
        <v>45</v>
      </c>
      <c r="V310" s="10">
        <f>(((J310/60)/60)/24)+DATE(1970,1,1)</f>
        <v>40567.694560185184</v>
      </c>
      <c r="W310" s="10">
        <f>(((I310/60)/60)/24)+DATE(1970,1,1)</f>
        <v>40612.694560185184</v>
      </c>
    </row>
    <row r="311" spans="1:23"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0"/>
        <v>1.1894444444444445</v>
      </c>
      <c r="P311" s="6">
        <f t="shared" si="21"/>
        <v>89.957983193277315</v>
      </c>
      <c r="Q311" t="s">
        <v>8311</v>
      </c>
      <c r="R311" t="str">
        <f t="shared" si="22"/>
        <v>film &amp; video</v>
      </c>
      <c r="S311" t="str">
        <f t="shared" si="23"/>
        <v>documentary</v>
      </c>
      <c r="T311">
        <f>YEAR(V311)</f>
        <v>2012</v>
      </c>
      <c r="U311" s="13">
        <f t="shared" si="24"/>
        <v>21</v>
      </c>
      <c r="V311" s="10">
        <f>(((J311/60)/60)/24)+DATE(1970,1,1)</f>
        <v>41134.751550925925</v>
      </c>
      <c r="W311" s="10">
        <f>(((I311/60)/60)/24)+DATE(1970,1,1)</f>
        <v>41155.751550925925</v>
      </c>
    </row>
    <row r="312" spans="1:23"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0"/>
        <v>1.04129</v>
      </c>
      <c r="P312" s="6">
        <f t="shared" si="21"/>
        <v>28.924722222222222</v>
      </c>
      <c r="Q312" t="s">
        <v>8311</v>
      </c>
      <c r="R312" t="str">
        <f t="shared" si="22"/>
        <v>film &amp; video</v>
      </c>
      <c r="S312" t="str">
        <f t="shared" si="23"/>
        <v>documentary</v>
      </c>
      <c r="T312">
        <f>YEAR(V312)</f>
        <v>2011</v>
      </c>
      <c r="U312" s="13">
        <f t="shared" si="24"/>
        <v>15</v>
      </c>
      <c r="V312" s="10">
        <f>(((J312/60)/60)/24)+DATE(1970,1,1)</f>
        <v>40821.183136574073</v>
      </c>
      <c r="W312" s="10">
        <f>(((I312/60)/60)/24)+DATE(1970,1,1)</f>
        <v>40836.083333333336</v>
      </c>
    </row>
    <row r="313" spans="1:23"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0"/>
        <v>1.0410165</v>
      </c>
      <c r="P313" s="6">
        <f t="shared" si="21"/>
        <v>138.8022</v>
      </c>
      <c r="Q313" t="s">
        <v>8311</v>
      </c>
      <c r="R313" t="str">
        <f t="shared" si="22"/>
        <v>film &amp; video</v>
      </c>
      <c r="S313" t="str">
        <f t="shared" si="23"/>
        <v>documentary</v>
      </c>
      <c r="T313">
        <f>YEAR(V313)</f>
        <v>2011</v>
      </c>
      <c r="U313" s="13">
        <f t="shared" si="24"/>
        <v>41</v>
      </c>
      <c r="V313" s="10">
        <f>(((J313/60)/60)/24)+DATE(1970,1,1)</f>
        <v>40868.219814814816</v>
      </c>
      <c r="W313" s="10">
        <f>(((I313/60)/60)/24)+DATE(1970,1,1)</f>
        <v>40909.332638888889</v>
      </c>
    </row>
    <row r="314" spans="1:23"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0"/>
        <v>1.1187499999999999</v>
      </c>
      <c r="P314" s="6">
        <f t="shared" si="21"/>
        <v>61.301369863013697</v>
      </c>
      <c r="Q314" t="s">
        <v>8311</v>
      </c>
      <c r="R314" t="str">
        <f t="shared" si="22"/>
        <v>film &amp; video</v>
      </c>
      <c r="S314" t="str">
        <f t="shared" si="23"/>
        <v>documentary</v>
      </c>
      <c r="T314">
        <f>YEAR(V314)</f>
        <v>2013</v>
      </c>
      <c r="U314" s="13">
        <f t="shared" si="24"/>
        <v>30</v>
      </c>
      <c r="V314" s="10">
        <f>(((J314/60)/60)/24)+DATE(1970,1,1)</f>
        <v>41348.877685185187</v>
      </c>
      <c r="W314" s="10">
        <f>(((I314/60)/60)/24)+DATE(1970,1,1)</f>
        <v>41378.877685185187</v>
      </c>
    </row>
    <row r="315" spans="1:23"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0"/>
        <v>1.0473529411764706</v>
      </c>
      <c r="P315" s="6">
        <f t="shared" si="21"/>
        <v>80.202702702702709</v>
      </c>
      <c r="Q315" t="s">
        <v>8311</v>
      </c>
      <c r="R315" t="str">
        <f t="shared" si="22"/>
        <v>film &amp; video</v>
      </c>
      <c r="S315" t="str">
        <f t="shared" si="23"/>
        <v>documentary</v>
      </c>
      <c r="T315">
        <f>YEAR(V315)</f>
        <v>2010</v>
      </c>
      <c r="U315" s="13">
        <f t="shared" si="24"/>
        <v>44</v>
      </c>
      <c r="V315" s="10">
        <f>(((J315/60)/60)/24)+DATE(1970,1,1)</f>
        <v>40357.227939814817</v>
      </c>
      <c r="W315" s="10">
        <f>(((I315/60)/60)/24)+DATE(1970,1,1)</f>
        <v>40401.665972222225</v>
      </c>
    </row>
    <row r="316" spans="1:23"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0"/>
        <v>3.8515000000000001</v>
      </c>
      <c r="P316" s="6">
        <f t="shared" si="21"/>
        <v>32.095833333333331</v>
      </c>
      <c r="Q316" t="s">
        <v>8311</v>
      </c>
      <c r="R316" t="str">
        <f t="shared" si="22"/>
        <v>film &amp; video</v>
      </c>
      <c r="S316" t="str">
        <f t="shared" si="23"/>
        <v>documentary</v>
      </c>
      <c r="T316">
        <f>YEAR(V316)</f>
        <v>2013</v>
      </c>
      <c r="U316" s="13">
        <f t="shared" si="24"/>
        <v>30</v>
      </c>
      <c r="V316" s="10">
        <f>(((J316/60)/60)/24)+DATE(1970,1,1)</f>
        <v>41304.833194444444</v>
      </c>
      <c r="W316" s="10">
        <f>(((I316/60)/60)/24)+DATE(1970,1,1)</f>
        <v>41334.833194444444</v>
      </c>
    </row>
    <row r="317" spans="1:23"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0"/>
        <v>1.01248</v>
      </c>
      <c r="P317" s="6">
        <f t="shared" si="21"/>
        <v>200.88888888888889</v>
      </c>
      <c r="Q317" t="s">
        <v>8311</v>
      </c>
      <c r="R317" t="str">
        <f t="shared" si="22"/>
        <v>film &amp; video</v>
      </c>
      <c r="S317" t="str">
        <f t="shared" si="23"/>
        <v>documentary</v>
      </c>
      <c r="T317">
        <f>YEAR(V317)</f>
        <v>2012</v>
      </c>
      <c r="U317" s="13">
        <f t="shared" si="24"/>
        <v>30</v>
      </c>
      <c r="V317" s="10">
        <f>(((J317/60)/60)/24)+DATE(1970,1,1)</f>
        <v>41113.77238425926</v>
      </c>
      <c r="W317" s="10">
        <f>(((I317/60)/60)/24)+DATE(1970,1,1)</f>
        <v>41143.77238425926</v>
      </c>
    </row>
    <row r="318" spans="1:23"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0"/>
        <v>1.1377333333333333</v>
      </c>
      <c r="P318" s="6">
        <f t="shared" si="21"/>
        <v>108.01265822784811</v>
      </c>
      <c r="Q318" t="s">
        <v>8311</v>
      </c>
      <c r="R318" t="str">
        <f t="shared" si="22"/>
        <v>film &amp; video</v>
      </c>
      <c r="S318" t="str">
        <f t="shared" si="23"/>
        <v>documentary</v>
      </c>
      <c r="T318">
        <f>YEAR(V318)</f>
        <v>2014</v>
      </c>
      <c r="U318" s="13">
        <f t="shared" si="24"/>
        <v>33</v>
      </c>
      <c r="V318" s="10">
        <f>(((J318/60)/60)/24)+DATE(1970,1,1)</f>
        <v>41950.923576388886</v>
      </c>
      <c r="W318" s="10">
        <f>(((I318/60)/60)/24)+DATE(1970,1,1)</f>
        <v>41984.207638888889</v>
      </c>
    </row>
    <row r="319" spans="1:23"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0"/>
        <v>1.0080333333333333</v>
      </c>
      <c r="P319" s="6">
        <f t="shared" si="21"/>
        <v>95.699367088607602</v>
      </c>
      <c r="Q319" t="s">
        <v>8311</v>
      </c>
      <c r="R319" t="str">
        <f t="shared" si="22"/>
        <v>film &amp; video</v>
      </c>
      <c r="S319" t="str">
        <f t="shared" si="23"/>
        <v>documentary</v>
      </c>
      <c r="T319">
        <f>YEAR(V319)</f>
        <v>2013</v>
      </c>
      <c r="U319" s="13">
        <f t="shared" si="24"/>
        <v>30</v>
      </c>
      <c r="V319" s="10">
        <f>(((J319/60)/60)/24)+DATE(1970,1,1)</f>
        <v>41589.676886574074</v>
      </c>
      <c r="W319" s="10">
        <f>(((I319/60)/60)/24)+DATE(1970,1,1)</f>
        <v>41619.676886574074</v>
      </c>
    </row>
    <row r="320" spans="1:23"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0"/>
        <v>2.8332000000000002</v>
      </c>
      <c r="P320" s="6">
        <f t="shared" si="21"/>
        <v>49.880281690140848</v>
      </c>
      <c r="Q320" t="s">
        <v>8311</v>
      </c>
      <c r="R320" t="str">
        <f t="shared" si="22"/>
        <v>film &amp; video</v>
      </c>
      <c r="S320" t="str">
        <f t="shared" si="23"/>
        <v>documentary</v>
      </c>
      <c r="T320">
        <f>YEAR(V320)</f>
        <v>2013</v>
      </c>
      <c r="U320" s="13">
        <f t="shared" si="24"/>
        <v>30</v>
      </c>
      <c r="V320" s="10">
        <f>(((J320/60)/60)/24)+DATE(1970,1,1)</f>
        <v>41330.038784722223</v>
      </c>
      <c r="W320" s="10">
        <f>(((I320/60)/60)/24)+DATE(1970,1,1)</f>
        <v>41359.997118055559</v>
      </c>
    </row>
    <row r="321" spans="1:23"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0"/>
        <v>1.1268</v>
      </c>
      <c r="P321" s="6">
        <f t="shared" si="21"/>
        <v>110.47058823529412</v>
      </c>
      <c r="Q321" t="s">
        <v>8311</v>
      </c>
      <c r="R321" t="str">
        <f t="shared" si="22"/>
        <v>film &amp; video</v>
      </c>
      <c r="S321" t="str">
        <f t="shared" si="23"/>
        <v>documentary</v>
      </c>
      <c r="T321">
        <f>YEAR(V321)</f>
        <v>2009</v>
      </c>
      <c r="U321" s="13">
        <f t="shared" si="24"/>
        <v>87</v>
      </c>
      <c r="V321" s="10">
        <f>(((J321/60)/60)/24)+DATE(1970,1,1)</f>
        <v>40123.83829861111</v>
      </c>
      <c r="W321" s="10">
        <f>(((I321/60)/60)/24)+DATE(1970,1,1)</f>
        <v>40211.332638888889</v>
      </c>
    </row>
    <row r="322" spans="1:23"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0"/>
        <v>1.0658000000000001</v>
      </c>
      <c r="P322" s="6">
        <f t="shared" si="21"/>
        <v>134.91139240506328</v>
      </c>
      <c r="Q322" t="s">
        <v>8311</v>
      </c>
      <c r="R322" t="str">
        <f t="shared" si="22"/>
        <v>film &amp; video</v>
      </c>
      <c r="S322" t="str">
        <f t="shared" si="23"/>
        <v>documentary</v>
      </c>
      <c r="T322">
        <f>YEAR(V322)</f>
        <v>2015</v>
      </c>
      <c r="U322" s="13">
        <f t="shared" si="24"/>
        <v>29</v>
      </c>
      <c r="V322" s="10">
        <f>(((J322/60)/60)/24)+DATE(1970,1,1)</f>
        <v>42331.551307870366</v>
      </c>
      <c r="W322" s="10">
        <f>(((I322/60)/60)/24)+DATE(1970,1,1)</f>
        <v>42360.958333333328</v>
      </c>
    </row>
    <row r="323" spans="1:23"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25">E323/D323</f>
        <v>1.0266285714285714</v>
      </c>
      <c r="P323" s="6">
        <f t="shared" ref="P323:P386" si="26">E323/L323</f>
        <v>106.62314540059347</v>
      </c>
      <c r="Q323" t="s">
        <v>8311</v>
      </c>
      <c r="R323" t="str">
        <f t="shared" ref="R323:R386" si="27">LEFT(N323,SEARCH("/",N323,1)-1)</f>
        <v>film &amp; video</v>
      </c>
      <c r="S323" t="str">
        <f t="shared" ref="S323:S386" si="28">RIGHT(N323,LEN(N323)-FIND("/",N323,1))</f>
        <v>documentary</v>
      </c>
      <c r="T323">
        <f>YEAR(V323)</f>
        <v>2016</v>
      </c>
      <c r="U323" s="13">
        <f t="shared" ref="U323:U386" si="29">ROUND(W323-V323,0)</f>
        <v>35</v>
      </c>
      <c r="V323" s="10">
        <f>(((J323/60)/60)/24)+DATE(1970,1,1)</f>
        <v>42647.446597222224</v>
      </c>
      <c r="W323" s="10">
        <f>(((I323/60)/60)/24)+DATE(1970,1,1)</f>
        <v>42682.488263888896</v>
      </c>
    </row>
    <row r="324" spans="1:23"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25"/>
        <v>1.0791200000000001</v>
      </c>
      <c r="P324" s="6">
        <f t="shared" si="26"/>
        <v>145.04301075268816</v>
      </c>
      <c r="Q324" t="s">
        <v>8311</v>
      </c>
      <c r="R324" t="str">
        <f t="shared" si="27"/>
        <v>film &amp; video</v>
      </c>
      <c r="S324" t="str">
        <f t="shared" si="28"/>
        <v>documentary</v>
      </c>
      <c r="T324">
        <f>YEAR(V324)</f>
        <v>2016</v>
      </c>
      <c r="U324" s="13">
        <f t="shared" si="29"/>
        <v>30</v>
      </c>
      <c r="V324" s="10">
        <f>(((J324/60)/60)/24)+DATE(1970,1,1)</f>
        <v>42473.57</v>
      </c>
      <c r="W324" s="10">
        <f>(((I324/60)/60)/24)+DATE(1970,1,1)</f>
        <v>42503.57</v>
      </c>
    </row>
    <row r="325" spans="1:23"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25"/>
        <v>1.2307407407407407</v>
      </c>
      <c r="P325" s="6">
        <f t="shared" si="26"/>
        <v>114.58620689655173</v>
      </c>
      <c r="Q325" t="s">
        <v>8311</v>
      </c>
      <c r="R325" t="str">
        <f t="shared" si="27"/>
        <v>film &amp; video</v>
      </c>
      <c r="S325" t="str">
        <f t="shared" si="28"/>
        <v>documentary</v>
      </c>
      <c r="T325">
        <f>YEAR(V325)</f>
        <v>2016</v>
      </c>
      <c r="U325" s="13">
        <f t="shared" si="29"/>
        <v>28</v>
      </c>
      <c r="V325" s="10">
        <f>(((J325/60)/60)/24)+DATE(1970,1,1)</f>
        <v>42697.32136574074</v>
      </c>
      <c r="W325" s="10">
        <f>(((I325/60)/60)/24)+DATE(1970,1,1)</f>
        <v>42725.332638888889</v>
      </c>
    </row>
    <row r="326" spans="1:23"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25"/>
        <v>1.016</v>
      </c>
      <c r="P326" s="6">
        <f t="shared" si="26"/>
        <v>105.3170731707317</v>
      </c>
      <c r="Q326" t="s">
        <v>8311</v>
      </c>
      <c r="R326" t="str">
        <f t="shared" si="27"/>
        <v>film &amp; video</v>
      </c>
      <c r="S326" t="str">
        <f t="shared" si="28"/>
        <v>documentary</v>
      </c>
      <c r="T326">
        <f>YEAR(V326)</f>
        <v>2015</v>
      </c>
      <c r="U326" s="13">
        <f t="shared" si="29"/>
        <v>33</v>
      </c>
      <c r="V326" s="10">
        <f>(((J326/60)/60)/24)+DATE(1970,1,1)</f>
        <v>42184.626250000001</v>
      </c>
      <c r="W326" s="10">
        <f>(((I326/60)/60)/24)+DATE(1970,1,1)</f>
        <v>42217.626250000001</v>
      </c>
    </row>
    <row r="327" spans="1:23"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25"/>
        <v>1.04396</v>
      </c>
      <c r="P327" s="6">
        <f t="shared" si="26"/>
        <v>70.921195652173907</v>
      </c>
      <c r="Q327" t="s">
        <v>8311</v>
      </c>
      <c r="R327" t="str">
        <f t="shared" si="27"/>
        <v>film &amp; video</v>
      </c>
      <c r="S327" t="str">
        <f t="shared" si="28"/>
        <v>documentary</v>
      </c>
      <c r="T327">
        <f>YEAR(V327)</f>
        <v>2016</v>
      </c>
      <c r="U327" s="13">
        <f t="shared" si="29"/>
        <v>35</v>
      </c>
      <c r="V327" s="10">
        <f>(((J327/60)/60)/24)+DATE(1970,1,1)</f>
        <v>42689.187881944439</v>
      </c>
      <c r="W327" s="10">
        <f>(((I327/60)/60)/24)+DATE(1970,1,1)</f>
        <v>42724.187881944439</v>
      </c>
    </row>
    <row r="328" spans="1:23"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25"/>
        <v>1.1292973333333334</v>
      </c>
      <c r="P328" s="6">
        <f t="shared" si="26"/>
        <v>147.17167680278018</v>
      </c>
      <c r="Q328" t="s">
        <v>8311</v>
      </c>
      <c r="R328" t="str">
        <f t="shared" si="27"/>
        <v>film &amp; video</v>
      </c>
      <c r="S328" t="str">
        <f t="shared" si="28"/>
        <v>documentary</v>
      </c>
      <c r="T328">
        <f>YEAR(V328)</f>
        <v>2017</v>
      </c>
      <c r="U328" s="13">
        <f t="shared" si="29"/>
        <v>34</v>
      </c>
      <c r="V328" s="10">
        <f>(((J328/60)/60)/24)+DATE(1970,1,1)</f>
        <v>42775.314884259264</v>
      </c>
      <c r="W328" s="10">
        <f>(((I328/60)/60)/24)+DATE(1970,1,1)</f>
        <v>42808.956250000003</v>
      </c>
    </row>
    <row r="329" spans="1:23"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25"/>
        <v>1.3640000000000001</v>
      </c>
      <c r="P329" s="6">
        <f t="shared" si="26"/>
        <v>160.47058823529412</v>
      </c>
      <c r="Q329" t="s">
        <v>8311</v>
      </c>
      <c r="R329" t="str">
        <f t="shared" si="27"/>
        <v>film &amp; video</v>
      </c>
      <c r="S329" t="str">
        <f t="shared" si="28"/>
        <v>documentary</v>
      </c>
      <c r="T329">
        <f>YEAR(V329)</f>
        <v>2015</v>
      </c>
      <c r="U329" s="13">
        <f t="shared" si="29"/>
        <v>27</v>
      </c>
      <c r="V329" s="10">
        <f>(((J329/60)/60)/24)+DATE(1970,1,1)</f>
        <v>42058.235289351855</v>
      </c>
      <c r="W329" s="10">
        <f>(((I329/60)/60)/24)+DATE(1970,1,1)</f>
        <v>42085.333333333328</v>
      </c>
    </row>
    <row r="330" spans="1:23"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25"/>
        <v>1.036144</v>
      </c>
      <c r="P330" s="6">
        <f t="shared" si="26"/>
        <v>156.04578313253012</v>
      </c>
      <c r="Q330" t="s">
        <v>8311</v>
      </c>
      <c r="R330" t="str">
        <f t="shared" si="27"/>
        <v>film &amp; video</v>
      </c>
      <c r="S330" t="str">
        <f t="shared" si="28"/>
        <v>documentary</v>
      </c>
      <c r="T330">
        <f>YEAR(V330)</f>
        <v>2015</v>
      </c>
      <c r="U330" s="13">
        <f t="shared" si="29"/>
        <v>30</v>
      </c>
      <c r="V330" s="10">
        <f>(((J330/60)/60)/24)+DATE(1970,1,1)</f>
        <v>42278.946620370371</v>
      </c>
      <c r="W330" s="10">
        <f>(((I330/60)/60)/24)+DATE(1970,1,1)</f>
        <v>42309.166666666672</v>
      </c>
    </row>
    <row r="331" spans="1:23"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25"/>
        <v>1.0549999999999999</v>
      </c>
      <c r="P331" s="6">
        <f t="shared" si="26"/>
        <v>63.17365269461078</v>
      </c>
      <c r="Q331" t="s">
        <v>8311</v>
      </c>
      <c r="R331" t="str">
        <f t="shared" si="27"/>
        <v>film &amp; video</v>
      </c>
      <c r="S331" t="str">
        <f t="shared" si="28"/>
        <v>documentary</v>
      </c>
      <c r="T331">
        <f>YEAR(V331)</f>
        <v>2015</v>
      </c>
      <c r="U331" s="13">
        <f t="shared" si="29"/>
        <v>24</v>
      </c>
      <c r="V331" s="10">
        <f>(((J331/60)/60)/24)+DATE(1970,1,1)</f>
        <v>42291.46674768519</v>
      </c>
      <c r="W331" s="10">
        <f>(((I331/60)/60)/24)+DATE(1970,1,1)</f>
        <v>42315.166666666672</v>
      </c>
    </row>
    <row r="332" spans="1:23"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25"/>
        <v>1.0182857142857142</v>
      </c>
      <c r="P332" s="6">
        <f t="shared" si="26"/>
        <v>104.82352941176471</v>
      </c>
      <c r="Q332" t="s">
        <v>8311</v>
      </c>
      <c r="R332" t="str">
        <f t="shared" si="27"/>
        <v>film &amp; video</v>
      </c>
      <c r="S332" t="str">
        <f t="shared" si="28"/>
        <v>documentary</v>
      </c>
      <c r="T332">
        <f>YEAR(V332)</f>
        <v>2013</v>
      </c>
      <c r="U332" s="13">
        <f t="shared" si="29"/>
        <v>32</v>
      </c>
      <c r="V332" s="10">
        <f>(((J332/60)/60)/24)+DATE(1970,1,1)</f>
        <v>41379.515775462962</v>
      </c>
      <c r="W332" s="10">
        <f>(((I332/60)/60)/24)+DATE(1970,1,1)</f>
        <v>41411.165972222225</v>
      </c>
    </row>
    <row r="333" spans="1:23"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25"/>
        <v>1.0660499999999999</v>
      </c>
      <c r="P333" s="6">
        <f t="shared" si="26"/>
        <v>97.356164383561648</v>
      </c>
      <c r="Q333" t="s">
        <v>8311</v>
      </c>
      <c r="R333" t="str">
        <f t="shared" si="27"/>
        <v>film &amp; video</v>
      </c>
      <c r="S333" t="str">
        <f t="shared" si="28"/>
        <v>documentary</v>
      </c>
      <c r="T333">
        <f>YEAR(V333)</f>
        <v>2016</v>
      </c>
      <c r="U333" s="13">
        <f t="shared" si="29"/>
        <v>31</v>
      </c>
      <c r="V333" s="10">
        <f>(((J333/60)/60)/24)+DATE(1970,1,1)</f>
        <v>42507.581412037034</v>
      </c>
      <c r="W333" s="10">
        <f>(((I333/60)/60)/24)+DATE(1970,1,1)</f>
        <v>42538.581412037034</v>
      </c>
    </row>
    <row r="334" spans="1:23"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25"/>
        <v>1.13015</v>
      </c>
      <c r="P334" s="6">
        <f t="shared" si="26"/>
        <v>203.63063063063063</v>
      </c>
      <c r="Q334" t="s">
        <v>8311</v>
      </c>
      <c r="R334" t="str">
        <f t="shared" si="27"/>
        <v>film &amp; video</v>
      </c>
      <c r="S334" t="str">
        <f t="shared" si="28"/>
        <v>documentary</v>
      </c>
      <c r="T334">
        <f>YEAR(V334)</f>
        <v>2015</v>
      </c>
      <c r="U334" s="13">
        <f t="shared" si="29"/>
        <v>42</v>
      </c>
      <c r="V334" s="10">
        <f>(((J334/60)/60)/24)+DATE(1970,1,1)</f>
        <v>42263.680289351847</v>
      </c>
      <c r="W334" s="10">
        <f>(((I334/60)/60)/24)+DATE(1970,1,1)</f>
        <v>42305.333333333328</v>
      </c>
    </row>
    <row r="335" spans="1:23"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25"/>
        <v>1.252275</v>
      </c>
      <c r="P335" s="6">
        <f t="shared" si="26"/>
        <v>188.31203007518798</v>
      </c>
      <c r="Q335" t="s">
        <v>8311</v>
      </c>
      <c r="R335" t="str">
        <f t="shared" si="27"/>
        <v>film &amp; video</v>
      </c>
      <c r="S335" t="str">
        <f t="shared" si="28"/>
        <v>documentary</v>
      </c>
      <c r="T335">
        <f>YEAR(V335)</f>
        <v>2016</v>
      </c>
      <c r="U335" s="13">
        <f t="shared" si="29"/>
        <v>30</v>
      </c>
      <c r="V335" s="10">
        <f>(((J335/60)/60)/24)+DATE(1970,1,1)</f>
        <v>42437.636469907404</v>
      </c>
      <c r="W335" s="10">
        <f>(((I335/60)/60)/24)+DATE(1970,1,1)</f>
        <v>42467.59480324074</v>
      </c>
    </row>
    <row r="336" spans="1:23"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25"/>
        <v>1.0119</v>
      </c>
      <c r="P336" s="6">
        <f t="shared" si="26"/>
        <v>146.65217391304347</v>
      </c>
      <c r="Q336" t="s">
        <v>8311</v>
      </c>
      <c r="R336" t="str">
        <f t="shared" si="27"/>
        <v>film &amp; video</v>
      </c>
      <c r="S336" t="str">
        <f t="shared" si="28"/>
        <v>documentary</v>
      </c>
      <c r="T336">
        <f>YEAR(V336)</f>
        <v>2015</v>
      </c>
      <c r="U336" s="13">
        <f t="shared" si="29"/>
        <v>38</v>
      </c>
      <c r="V336" s="10">
        <f>(((J336/60)/60)/24)+DATE(1970,1,1)</f>
        <v>42101.682372685187</v>
      </c>
      <c r="W336" s="10">
        <f>(((I336/60)/60)/24)+DATE(1970,1,1)</f>
        <v>42139.791666666672</v>
      </c>
    </row>
    <row r="337" spans="1:23"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25"/>
        <v>1.0276470588235294</v>
      </c>
      <c r="P337" s="6">
        <f t="shared" si="26"/>
        <v>109.1875</v>
      </c>
      <c r="Q337" t="s">
        <v>8311</v>
      </c>
      <c r="R337" t="str">
        <f t="shared" si="27"/>
        <v>film &amp; video</v>
      </c>
      <c r="S337" t="str">
        <f t="shared" si="28"/>
        <v>documentary</v>
      </c>
      <c r="T337">
        <f>YEAR(V337)</f>
        <v>2015</v>
      </c>
      <c r="U337" s="13">
        <f t="shared" si="29"/>
        <v>31</v>
      </c>
      <c r="V337" s="10">
        <f>(((J337/60)/60)/24)+DATE(1970,1,1)</f>
        <v>42101.737442129626</v>
      </c>
      <c r="W337" s="10">
        <f>(((I337/60)/60)/24)+DATE(1970,1,1)</f>
        <v>42132.916666666672</v>
      </c>
    </row>
    <row r="338" spans="1:23"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25"/>
        <v>1.1683911999999999</v>
      </c>
      <c r="P338" s="6">
        <f t="shared" si="26"/>
        <v>59.249046653144013</v>
      </c>
      <c r="Q338" t="s">
        <v>8311</v>
      </c>
      <c r="R338" t="str">
        <f t="shared" si="27"/>
        <v>film &amp; video</v>
      </c>
      <c r="S338" t="str">
        <f t="shared" si="28"/>
        <v>documentary</v>
      </c>
      <c r="T338">
        <f>YEAR(V338)</f>
        <v>2015</v>
      </c>
      <c r="U338" s="13">
        <f t="shared" si="29"/>
        <v>30</v>
      </c>
      <c r="V338" s="10">
        <f>(((J338/60)/60)/24)+DATE(1970,1,1)</f>
        <v>42291.596273148149</v>
      </c>
      <c r="W338" s="10">
        <f>(((I338/60)/60)/24)+DATE(1970,1,1)</f>
        <v>42321.637939814813</v>
      </c>
    </row>
    <row r="339" spans="1:23"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25"/>
        <v>1.0116833333333335</v>
      </c>
      <c r="P339" s="6">
        <f t="shared" si="26"/>
        <v>97.904838709677421</v>
      </c>
      <c r="Q339" t="s">
        <v>8311</v>
      </c>
      <c r="R339" t="str">
        <f t="shared" si="27"/>
        <v>film &amp; video</v>
      </c>
      <c r="S339" t="str">
        <f t="shared" si="28"/>
        <v>documentary</v>
      </c>
      <c r="T339">
        <f>YEAR(V339)</f>
        <v>2015</v>
      </c>
      <c r="U339" s="13">
        <f t="shared" si="29"/>
        <v>30</v>
      </c>
      <c r="V339" s="10">
        <f>(((J339/60)/60)/24)+DATE(1970,1,1)</f>
        <v>42047.128564814819</v>
      </c>
      <c r="W339" s="10">
        <f>(((I339/60)/60)/24)+DATE(1970,1,1)</f>
        <v>42077.086898148147</v>
      </c>
    </row>
    <row r="340" spans="1:23"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25"/>
        <v>1.1013360000000001</v>
      </c>
      <c r="P340" s="6">
        <f t="shared" si="26"/>
        <v>70.000169491525426</v>
      </c>
      <c r="Q340" t="s">
        <v>8311</v>
      </c>
      <c r="R340" t="str">
        <f t="shared" si="27"/>
        <v>film &amp; video</v>
      </c>
      <c r="S340" t="str">
        <f t="shared" si="28"/>
        <v>documentary</v>
      </c>
      <c r="T340">
        <f>YEAR(V340)</f>
        <v>2016</v>
      </c>
      <c r="U340" s="13">
        <f t="shared" si="29"/>
        <v>56</v>
      </c>
      <c r="V340" s="10">
        <f>(((J340/60)/60)/24)+DATE(1970,1,1)</f>
        <v>42559.755671296298</v>
      </c>
      <c r="W340" s="10">
        <f>(((I340/60)/60)/24)+DATE(1970,1,1)</f>
        <v>42616.041666666672</v>
      </c>
    </row>
    <row r="341" spans="1:23"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25"/>
        <v>1.0808333333333333</v>
      </c>
      <c r="P341" s="6">
        <f t="shared" si="26"/>
        <v>72.865168539325836</v>
      </c>
      <c r="Q341" t="s">
        <v>8311</v>
      </c>
      <c r="R341" t="str">
        <f t="shared" si="27"/>
        <v>film &amp; video</v>
      </c>
      <c r="S341" t="str">
        <f t="shared" si="28"/>
        <v>documentary</v>
      </c>
      <c r="T341">
        <f>YEAR(V341)</f>
        <v>2015</v>
      </c>
      <c r="U341" s="13">
        <f t="shared" si="29"/>
        <v>30</v>
      </c>
      <c r="V341" s="10">
        <f>(((J341/60)/60)/24)+DATE(1970,1,1)</f>
        <v>42093.760046296295</v>
      </c>
      <c r="W341" s="10">
        <f>(((I341/60)/60)/24)+DATE(1970,1,1)</f>
        <v>42123.760046296295</v>
      </c>
    </row>
    <row r="342" spans="1:23"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25"/>
        <v>1.2502285714285715</v>
      </c>
      <c r="P342" s="6">
        <f t="shared" si="26"/>
        <v>146.34782608695653</v>
      </c>
      <c r="Q342" t="s">
        <v>8311</v>
      </c>
      <c r="R342" t="str">
        <f t="shared" si="27"/>
        <v>film &amp; video</v>
      </c>
      <c r="S342" t="str">
        <f t="shared" si="28"/>
        <v>documentary</v>
      </c>
      <c r="T342">
        <f>YEAR(V342)</f>
        <v>2017</v>
      </c>
      <c r="U342" s="13">
        <f t="shared" si="29"/>
        <v>30</v>
      </c>
      <c r="V342" s="10">
        <f>(((J342/60)/60)/24)+DATE(1970,1,1)</f>
        <v>42772.669062500005</v>
      </c>
      <c r="W342" s="10">
        <f>(((I342/60)/60)/24)+DATE(1970,1,1)</f>
        <v>42802.875</v>
      </c>
    </row>
    <row r="343" spans="1:23"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25"/>
        <v>1.0671428571428572</v>
      </c>
      <c r="P343" s="6">
        <f t="shared" si="26"/>
        <v>67.909090909090907</v>
      </c>
      <c r="Q343" t="s">
        <v>8311</v>
      </c>
      <c r="R343" t="str">
        <f t="shared" si="27"/>
        <v>film &amp; video</v>
      </c>
      <c r="S343" t="str">
        <f t="shared" si="28"/>
        <v>documentary</v>
      </c>
      <c r="T343">
        <f>YEAR(V343)</f>
        <v>2014</v>
      </c>
      <c r="U343" s="13">
        <f t="shared" si="29"/>
        <v>18</v>
      </c>
      <c r="V343" s="10">
        <f>(((J343/60)/60)/24)+DATE(1970,1,1)</f>
        <v>41894.879606481481</v>
      </c>
      <c r="W343" s="10">
        <f>(((I343/60)/60)/24)+DATE(1970,1,1)</f>
        <v>41913.165972222225</v>
      </c>
    </row>
    <row r="344" spans="1:23"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25"/>
        <v>1.0036639999999999</v>
      </c>
      <c r="P344" s="6">
        <f t="shared" si="26"/>
        <v>169.85083076923075</v>
      </c>
      <c r="Q344" t="s">
        <v>8311</v>
      </c>
      <c r="R344" t="str">
        <f t="shared" si="27"/>
        <v>film &amp; video</v>
      </c>
      <c r="S344" t="str">
        <f t="shared" si="28"/>
        <v>documentary</v>
      </c>
      <c r="T344">
        <f>YEAR(V344)</f>
        <v>2016</v>
      </c>
      <c r="U344" s="13">
        <f t="shared" si="29"/>
        <v>30</v>
      </c>
      <c r="V344" s="10">
        <f>(((J344/60)/60)/24)+DATE(1970,1,1)</f>
        <v>42459.780844907407</v>
      </c>
      <c r="W344" s="10">
        <f>(((I344/60)/60)/24)+DATE(1970,1,1)</f>
        <v>42489.780844907407</v>
      </c>
    </row>
    <row r="345" spans="1:23"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25"/>
        <v>1.0202863333333334</v>
      </c>
      <c r="P345" s="6">
        <f t="shared" si="26"/>
        <v>58.413339694656486</v>
      </c>
      <c r="Q345" t="s">
        <v>8311</v>
      </c>
      <c r="R345" t="str">
        <f t="shared" si="27"/>
        <v>film &amp; video</v>
      </c>
      <c r="S345" t="str">
        <f t="shared" si="28"/>
        <v>documentary</v>
      </c>
      <c r="T345">
        <f>YEAR(V345)</f>
        <v>2014</v>
      </c>
      <c r="U345" s="13">
        <f t="shared" si="29"/>
        <v>30</v>
      </c>
      <c r="V345" s="10">
        <f>(((J345/60)/60)/24)+DATE(1970,1,1)</f>
        <v>41926.73778935185</v>
      </c>
      <c r="W345" s="10">
        <f>(((I345/60)/60)/24)+DATE(1970,1,1)</f>
        <v>41957.125</v>
      </c>
    </row>
    <row r="346" spans="1:23"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25"/>
        <v>1.0208358208955224</v>
      </c>
      <c r="P346" s="6">
        <f t="shared" si="26"/>
        <v>119.99298245614035</v>
      </c>
      <c r="Q346" t="s">
        <v>8311</v>
      </c>
      <c r="R346" t="str">
        <f t="shared" si="27"/>
        <v>film &amp; video</v>
      </c>
      <c r="S346" t="str">
        <f t="shared" si="28"/>
        <v>documentary</v>
      </c>
      <c r="T346">
        <f>YEAR(V346)</f>
        <v>2015</v>
      </c>
      <c r="U346" s="13">
        <f t="shared" si="29"/>
        <v>44</v>
      </c>
      <c r="V346" s="10">
        <f>(((J346/60)/60)/24)+DATE(1970,1,1)</f>
        <v>42111.970995370371</v>
      </c>
      <c r="W346" s="10">
        <f>(((I346/60)/60)/24)+DATE(1970,1,1)</f>
        <v>42156.097222222219</v>
      </c>
    </row>
    <row r="347" spans="1:23"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25"/>
        <v>1.2327586206896552</v>
      </c>
      <c r="P347" s="6">
        <f t="shared" si="26"/>
        <v>99.860335195530723</v>
      </c>
      <c r="Q347" t="s">
        <v>8311</v>
      </c>
      <c r="R347" t="str">
        <f t="shared" si="27"/>
        <v>film &amp; video</v>
      </c>
      <c r="S347" t="str">
        <f t="shared" si="28"/>
        <v>documentary</v>
      </c>
      <c r="T347">
        <f>YEAR(V347)</f>
        <v>2015</v>
      </c>
      <c r="U347" s="13">
        <f t="shared" si="29"/>
        <v>30</v>
      </c>
      <c r="V347" s="10">
        <f>(((J347/60)/60)/24)+DATE(1970,1,1)</f>
        <v>42114.944328703699</v>
      </c>
      <c r="W347" s="10">
        <f>(((I347/60)/60)/24)+DATE(1970,1,1)</f>
        <v>42144.944328703699</v>
      </c>
    </row>
    <row r="348" spans="1:23"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25"/>
        <v>1.7028880000000002</v>
      </c>
      <c r="P348" s="6">
        <f t="shared" si="26"/>
        <v>90.579148936170213</v>
      </c>
      <c r="Q348" t="s">
        <v>8311</v>
      </c>
      <c r="R348" t="str">
        <f t="shared" si="27"/>
        <v>film &amp; video</v>
      </c>
      <c r="S348" t="str">
        <f t="shared" si="28"/>
        <v>documentary</v>
      </c>
      <c r="T348">
        <f>YEAR(V348)</f>
        <v>2015</v>
      </c>
      <c r="U348" s="13">
        <f t="shared" si="29"/>
        <v>30</v>
      </c>
      <c r="V348" s="10">
        <f>(((J348/60)/60)/24)+DATE(1970,1,1)</f>
        <v>42261.500243055561</v>
      </c>
      <c r="W348" s="10">
        <f>(((I348/60)/60)/24)+DATE(1970,1,1)</f>
        <v>42291.500243055561</v>
      </c>
    </row>
    <row r="349" spans="1:23"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25"/>
        <v>1.1159049999999999</v>
      </c>
      <c r="P349" s="6">
        <f t="shared" si="26"/>
        <v>117.77361477572559</v>
      </c>
      <c r="Q349" t="s">
        <v>8311</v>
      </c>
      <c r="R349" t="str">
        <f t="shared" si="27"/>
        <v>film &amp; video</v>
      </c>
      <c r="S349" t="str">
        <f t="shared" si="28"/>
        <v>documentary</v>
      </c>
      <c r="T349">
        <f>YEAR(V349)</f>
        <v>2015</v>
      </c>
      <c r="U349" s="13">
        <f t="shared" si="29"/>
        <v>30</v>
      </c>
      <c r="V349" s="10">
        <f>(((J349/60)/60)/24)+DATE(1970,1,1)</f>
        <v>42292.495474537034</v>
      </c>
      <c r="W349" s="10">
        <f>(((I349/60)/60)/24)+DATE(1970,1,1)</f>
        <v>42322.537141203706</v>
      </c>
    </row>
    <row r="350" spans="1:23"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25"/>
        <v>1.03</v>
      </c>
      <c r="P350" s="6">
        <f t="shared" si="26"/>
        <v>86.554621848739501</v>
      </c>
      <c r="Q350" t="s">
        <v>8311</v>
      </c>
      <c r="R350" t="str">
        <f t="shared" si="27"/>
        <v>film &amp; video</v>
      </c>
      <c r="S350" t="str">
        <f t="shared" si="28"/>
        <v>documentary</v>
      </c>
      <c r="T350">
        <f>YEAR(V350)</f>
        <v>2015</v>
      </c>
      <c r="U350" s="13">
        <f t="shared" si="29"/>
        <v>30</v>
      </c>
      <c r="V350" s="10">
        <f>(((J350/60)/60)/24)+DATE(1970,1,1)</f>
        <v>42207.58699074074</v>
      </c>
      <c r="W350" s="10">
        <f>(((I350/60)/60)/24)+DATE(1970,1,1)</f>
        <v>42237.58699074074</v>
      </c>
    </row>
    <row r="351" spans="1:23"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25"/>
        <v>1.0663570159857905</v>
      </c>
      <c r="P351" s="6">
        <f t="shared" si="26"/>
        <v>71.899281437125751</v>
      </c>
      <c r="Q351" t="s">
        <v>8311</v>
      </c>
      <c r="R351" t="str">
        <f t="shared" si="27"/>
        <v>film &amp; video</v>
      </c>
      <c r="S351" t="str">
        <f t="shared" si="28"/>
        <v>documentary</v>
      </c>
      <c r="T351">
        <f>YEAR(V351)</f>
        <v>2017</v>
      </c>
      <c r="U351" s="13">
        <f t="shared" si="29"/>
        <v>30</v>
      </c>
      <c r="V351" s="10">
        <f>(((J351/60)/60)/24)+DATE(1970,1,1)</f>
        <v>42760.498935185184</v>
      </c>
      <c r="W351" s="10">
        <f>(((I351/60)/60)/24)+DATE(1970,1,1)</f>
        <v>42790.498935185184</v>
      </c>
    </row>
    <row r="352" spans="1:23"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25"/>
        <v>1.1476</v>
      </c>
      <c r="P352" s="6">
        <f t="shared" si="26"/>
        <v>129.81900452488688</v>
      </c>
      <c r="Q352" t="s">
        <v>8311</v>
      </c>
      <c r="R352" t="str">
        <f t="shared" si="27"/>
        <v>film &amp; video</v>
      </c>
      <c r="S352" t="str">
        <f t="shared" si="28"/>
        <v>documentary</v>
      </c>
      <c r="T352">
        <f>YEAR(V352)</f>
        <v>2016</v>
      </c>
      <c r="U352" s="13">
        <f t="shared" si="29"/>
        <v>38</v>
      </c>
      <c r="V352" s="10">
        <f>(((J352/60)/60)/24)+DATE(1970,1,1)</f>
        <v>42586.066076388888</v>
      </c>
      <c r="W352" s="10">
        <f>(((I352/60)/60)/24)+DATE(1970,1,1)</f>
        <v>42624.165972222225</v>
      </c>
    </row>
    <row r="353" spans="1:23"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25"/>
        <v>1.2734117647058822</v>
      </c>
      <c r="P353" s="6">
        <f t="shared" si="26"/>
        <v>44.912863070539416</v>
      </c>
      <c r="Q353" t="s">
        <v>8311</v>
      </c>
      <c r="R353" t="str">
        <f t="shared" si="27"/>
        <v>film &amp; video</v>
      </c>
      <c r="S353" t="str">
        <f t="shared" si="28"/>
        <v>documentary</v>
      </c>
      <c r="T353">
        <f>YEAR(V353)</f>
        <v>2016</v>
      </c>
      <c r="U353" s="13">
        <f t="shared" si="29"/>
        <v>40</v>
      </c>
      <c r="V353" s="10">
        <f>(((J353/60)/60)/24)+DATE(1970,1,1)</f>
        <v>42427.964745370366</v>
      </c>
      <c r="W353" s="10">
        <f>(((I353/60)/60)/24)+DATE(1970,1,1)</f>
        <v>42467.923078703709</v>
      </c>
    </row>
    <row r="354" spans="1:23"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25"/>
        <v>1.1656</v>
      </c>
      <c r="P354" s="6">
        <f t="shared" si="26"/>
        <v>40.755244755244753</v>
      </c>
      <c r="Q354" t="s">
        <v>8311</v>
      </c>
      <c r="R354" t="str">
        <f t="shared" si="27"/>
        <v>film &amp; video</v>
      </c>
      <c r="S354" t="str">
        <f t="shared" si="28"/>
        <v>documentary</v>
      </c>
      <c r="T354">
        <f>YEAR(V354)</f>
        <v>2014</v>
      </c>
      <c r="U354" s="13">
        <f t="shared" si="29"/>
        <v>30</v>
      </c>
      <c r="V354" s="10">
        <f>(((J354/60)/60)/24)+DATE(1970,1,1)</f>
        <v>41890.167453703703</v>
      </c>
      <c r="W354" s="10">
        <f>(((I354/60)/60)/24)+DATE(1970,1,1)</f>
        <v>41920.167453703703</v>
      </c>
    </row>
    <row r="355" spans="1:23"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25"/>
        <v>1.0861819426615318</v>
      </c>
      <c r="P355" s="6">
        <f t="shared" si="26"/>
        <v>103.52394779771615</v>
      </c>
      <c r="Q355" t="s">
        <v>8311</v>
      </c>
      <c r="R355" t="str">
        <f t="shared" si="27"/>
        <v>film &amp; video</v>
      </c>
      <c r="S355" t="str">
        <f t="shared" si="28"/>
        <v>documentary</v>
      </c>
      <c r="T355">
        <f>YEAR(V355)</f>
        <v>2015</v>
      </c>
      <c r="U355" s="13">
        <f t="shared" si="29"/>
        <v>30</v>
      </c>
      <c r="V355" s="10">
        <f>(((J355/60)/60)/24)+DATE(1970,1,1)</f>
        <v>42297.791886574079</v>
      </c>
      <c r="W355" s="10">
        <f>(((I355/60)/60)/24)+DATE(1970,1,1)</f>
        <v>42327.833553240736</v>
      </c>
    </row>
    <row r="356" spans="1:23"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25"/>
        <v>1.0394285714285714</v>
      </c>
      <c r="P356" s="6">
        <f t="shared" si="26"/>
        <v>125.44827586206897</v>
      </c>
      <c r="Q356" t="s">
        <v>8311</v>
      </c>
      <c r="R356" t="str">
        <f t="shared" si="27"/>
        <v>film &amp; video</v>
      </c>
      <c r="S356" t="str">
        <f t="shared" si="28"/>
        <v>documentary</v>
      </c>
      <c r="T356">
        <f>YEAR(V356)</f>
        <v>2016</v>
      </c>
      <c r="U356" s="13">
        <f t="shared" si="29"/>
        <v>30</v>
      </c>
      <c r="V356" s="10">
        <f>(((J356/60)/60)/24)+DATE(1970,1,1)</f>
        <v>42438.827789351853</v>
      </c>
      <c r="W356" s="10">
        <f>(((I356/60)/60)/24)+DATE(1970,1,1)</f>
        <v>42468.786122685182</v>
      </c>
    </row>
    <row r="357" spans="1:23"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25"/>
        <v>1.1625714285714286</v>
      </c>
      <c r="P357" s="6">
        <f t="shared" si="26"/>
        <v>246.60606060606059</v>
      </c>
      <c r="Q357" t="s">
        <v>8311</v>
      </c>
      <c r="R357" t="str">
        <f t="shared" si="27"/>
        <v>film &amp; video</v>
      </c>
      <c r="S357" t="str">
        <f t="shared" si="28"/>
        <v>documentary</v>
      </c>
      <c r="T357">
        <f>YEAR(V357)</f>
        <v>2014</v>
      </c>
      <c r="U357" s="13">
        <f t="shared" si="29"/>
        <v>31</v>
      </c>
      <c r="V357" s="10">
        <f>(((J357/60)/60)/24)+DATE(1970,1,1)</f>
        <v>41943.293912037036</v>
      </c>
      <c r="W357" s="10">
        <f>(((I357/60)/60)/24)+DATE(1970,1,1)</f>
        <v>41974.3355787037</v>
      </c>
    </row>
    <row r="358" spans="1:23"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25"/>
        <v>1.0269239999999999</v>
      </c>
      <c r="P358" s="6">
        <f t="shared" si="26"/>
        <v>79.401340206185566</v>
      </c>
      <c r="Q358" t="s">
        <v>8311</v>
      </c>
      <c r="R358" t="str">
        <f t="shared" si="27"/>
        <v>film &amp; video</v>
      </c>
      <c r="S358" t="str">
        <f t="shared" si="28"/>
        <v>documentary</v>
      </c>
      <c r="T358">
        <f>YEAR(V358)</f>
        <v>2016</v>
      </c>
      <c r="U358" s="13">
        <f t="shared" si="29"/>
        <v>30</v>
      </c>
      <c r="V358" s="10">
        <f>(((J358/60)/60)/24)+DATE(1970,1,1)</f>
        <v>42415.803159722222</v>
      </c>
      <c r="W358" s="10">
        <f>(((I358/60)/60)/24)+DATE(1970,1,1)</f>
        <v>42445.761493055557</v>
      </c>
    </row>
    <row r="359" spans="1:23"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25"/>
        <v>1.74</v>
      </c>
      <c r="P359" s="6">
        <f t="shared" si="26"/>
        <v>86.138613861386133</v>
      </c>
      <c r="Q359" t="s">
        <v>8311</v>
      </c>
      <c r="R359" t="str">
        <f t="shared" si="27"/>
        <v>film &amp; video</v>
      </c>
      <c r="S359" t="str">
        <f t="shared" si="28"/>
        <v>documentary</v>
      </c>
      <c r="T359">
        <f>YEAR(V359)</f>
        <v>2015</v>
      </c>
      <c r="U359" s="13">
        <f t="shared" si="29"/>
        <v>40</v>
      </c>
      <c r="V359" s="10">
        <f>(((J359/60)/60)/24)+DATE(1970,1,1)</f>
        <v>42078.222187499996</v>
      </c>
      <c r="W359" s="10">
        <f>(((I359/60)/60)/24)+DATE(1970,1,1)</f>
        <v>42118.222187499996</v>
      </c>
    </row>
    <row r="360" spans="1:23"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25"/>
        <v>1.03088</v>
      </c>
      <c r="P360" s="6">
        <f t="shared" si="26"/>
        <v>193.04868913857678</v>
      </c>
      <c r="Q360" t="s">
        <v>8311</v>
      </c>
      <c r="R360" t="str">
        <f t="shared" si="27"/>
        <v>film &amp; video</v>
      </c>
      <c r="S360" t="str">
        <f t="shared" si="28"/>
        <v>documentary</v>
      </c>
      <c r="T360">
        <f>YEAR(V360)</f>
        <v>2016</v>
      </c>
      <c r="U360" s="13">
        <f t="shared" si="29"/>
        <v>29</v>
      </c>
      <c r="V360" s="10">
        <f>(((J360/60)/60)/24)+DATE(1970,1,1)</f>
        <v>42507.860196759255</v>
      </c>
      <c r="W360" s="10">
        <f>(((I360/60)/60)/24)+DATE(1970,1,1)</f>
        <v>42536.625</v>
      </c>
    </row>
    <row r="361" spans="1:23"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25"/>
        <v>1.0485537190082646</v>
      </c>
      <c r="P361" s="6">
        <f t="shared" si="26"/>
        <v>84.023178807947019</v>
      </c>
      <c r="Q361" t="s">
        <v>8311</v>
      </c>
      <c r="R361" t="str">
        <f t="shared" si="27"/>
        <v>film &amp; video</v>
      </c>
      <c r="S361" t="str">
        <f t="shared" si="28"/>
        <v>documentary</v>
      </c>
      <c r="T361">
        <f>YEAR(V361)</f>
        <v>2014</v>
      </c>
      <c r="U361" s="13">
        <f t="shared" si="29"/>
        <v>22</v>
      </c>
      <c r="V361" s="10">
        <f>(((J361/60)/60)/24)+DATE(1970,1,1)</f>
        <v>41935.070486111108</v>
      </c>
      <c r="W361" s="10">
        <f>(((I361/60)/60)/24)+DATE(1970,1,1)</f>
        <v>41957.216666666667</v>
      </c>
    </row>
    <row r="362" spans="1:23"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25"/>
        <v>1.0137499999999999</v>
      </c>
      <c r="P362" s="6">
        <f t="shared" si="26"/>
        <v>139.82758620689654</v>
      </c>
      <c r="Q362" t="s">
        <v>8311</v>
      </c>
      <c r="R362" t="str">
        <f t="shared" si="27"/>
        <v>film &amp; video</v>
      </c>
      <c r="S362" t="str">
        <f t="shared" si="28"/>
        <v>documentary</v>
      </c>
      <c r="T362">
        <f>YEAR(V362)</f>
        <v>2015</v>
      </c>
      <c r="U362" s="13">
        <f t="shared" si="29"/>
        <v>44</v>
      </c>
      <c r="V362" s="10">
        <f>(((J362/60)/60)/24)+DATE(1970,1,1)</f>
        <v>42163.897916666669</v>
      </c>
      <c r="W362" s="10">
        <f>(((I362/60)/60)/24)+DATE(1970,1,1)</f>
        <v>42208.132638888885</v>
      </c>
    </row>
    <row r="363" spans="1:23"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25"/>
        <v>1.1107699999999998</v>
      </c>
      <c r="P363" s="6">
        <f t="shared" si="26"/>
        <v>109.82189265536722</v>
      </c>
      <c r="Q363" t="s">
        <v>8311</v>
      </c>
      <c r="R363" t="str">
        <f t="shared" si="27"/>
        <v>film &amp; video</v>
      </c>
      <c r="S363" t="str">
        <f t="shared" si="28"/>
        <v>documentary</v>
      </c>
      <c r="T363">
        <f>YEAR(V363)</f>
        <v>2014</v>
      </c>
      <c r="U363" s="13">
        <f t="shared" si="29"/>
        <v>30</v>
      </c>
      <c r="V363" s="10">
        <f>(((J363/60)/60)/24)+DATE(1970,1,1)</f>
        <v>41936.001226851848</v>
      </c>
      <c r="W363" s="10">
        <f>(((I363/60)/60)/24)+DATE(1970,1,1)</f>
        <v>41966.042893518519</v>
      </c>
    </row>
    <row r="364" spans="1:23"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25"/>
        <v>1.2415933781686497</v>
      </c>
      <c r="P364" s="6">
        <f t="shared" si="26"/>
        <v>139.53488372093022</v>
      </c>
      <c r="Q364" t="s">
        <v>8311</v>
      </c>
      <c r="R364" t="str">
        <f t="shared" si="27"/>
        <v>film &amp; video</v>
      </c>
      <c r="S364" t="str">
        <f t="shared" si="28"/>
        <v>documentary</v>
      </c>
      <c r="T364">
        <f>YEAR(V364)</f>
        <v>2014</v>
      </c>
      <c r="U364" s="13">
        <f t="shared" si="29"/>
        <v>22</v>
      </c>
      <c r="V364" s="10">
        <f>(((J364/60)/60)/24)+DATE(1970,1,1)</f>
        <v>41837.210543981484</v>
      </c>
      <c r="W364" s="10">
        <f>(((I364/60)/60)/24)+DATE(1970,1,1)</f>
        <v>41859</v>
      </c>
    </row>
    <row r="365" spans="1:23"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25"/>
        <v>1.0133333333333334</v>
      </c>
      <c r="P365" s="6">
        <f t="shared" si="26"/>
        <v>347.84615384615387</v>
      </c>
      <c r="Q365" t="s">
        <v>8311</v>
      </c>
      <c r="R365" t="str">
        <f t="shared" si="27"/>
        <v>film &amp; video</v>
      </c>
      <c r="S365" t="str">
        <f t="shared" si="28"/>
        <v>documentary</v>
      </c>
      <c r="T365">
        <f>YEAR(V365)</f>
        <v>2010</v>
      </c>
      <c r="U365" s="13">
        <f t="shared" si="29"/>
        <v>45</v>
      </c>
      <c r="V365" s="10">
        <f>(((J365/60)/60)/24)+DATE(1970,1,1)</f>
        <v>40255.744629629626</v>
      </c>
      <c r="W365" s="10">
        <f>(((I365/60)/60)/24)+DATE(1970,1,1)</f>
        <v>40300.806944444441</v>
      </c>
    </row>
    <row r="366" spans="1:23"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25"/>
        <v>1.1016142857142857</v>
      </c>
      <c r="P366" s="6">
        <f t="shared" si="26"/>
        <v>68.24159292035398</v>
      </c>
      <c r="Q366" t="s">
        <v>8311</v>
      </c>
      <c r="R366" t="str">
        <f t="shared" si="27"/>
        <v>film &amp; video</v>
      </c>
      <c r="S366" t="str">
        <f t="shared" si="28"/>
        <v>documentary</v>
      </c>
      <c r="T366">
        <f>YEAR(V366)</f>
        <v>2014</v>
      </c>
      <c r="U366" s="13">
        <f t="shared" si="29"/>
        <v>30</v>
      </c>
      <c r="V366" s="10">
        <f>(((J366/60)/60)/24)+DATE(1970,1,1)</f>
        <v>41780.859629629631</v>
      </c>
      <c r="W366" s="10">
        <f>(((I366/60)/60)/24)+DATE(1970,1,1)</f>
        <v>41811.165972222225</v>
      </c>
    </row>
    <row r="367" spans="1:23"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25"/>
        <v>1.0397333333333334</v>
      </c>
      <c r="P367" s="6">
        <f t="shared" si="26"/>
        <v>239.93846153846152</v>
      </c>
      <c r="Q367" t="s">
        <v>8311</v>
      </c>
      <c r="R367" t="str">
        <f t="shared" si="27"/>
        <v>film &amp; video</v>
      </c>
      <c r="S367" t="str">
        <f t="shared" si="28"/>
        <v>documentary</v>
      </c>
      <c r="T367">
        <f>YEAR(V367)</f>
        <v>2014</v>
      </c>
      <c r="U367" s="13">
        <f t="shared" si="29"/>
        <v>30</v>
      </c>
      <c r="V367" s="10">
        <f>(((J367/60)/60)/24)+DATE(1970,1,1)</f>
        <v>41668.606469907405</v>
      </c>
      <c r="W367" s="10">
        <f>(((I367/60)/60)/24)+DATE(1970,1,1)</f>
        <v>41698.606469907405</v>
      </c>
    </row>
    <row r="368" spans="1:23"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25"/>
        <v>1.013157894736842</v>
      </c>
      <c r="P368" s="6">
        <f t="shared" si="26"/>
        <v>287.31343283582089</v>
      </c>
      <c r="Q368" t="s">
        <v>8311</v>
      </c>
      <c r="R368" t="str">
        <f t="shared" si="27"/>
        <v>film &amp; video</v>
      </c>
      <c r="S368" t="str">
        <f t="shared" si="28"/>
        <v>documentary</v>
      </c>
      <c r="T368">
        <f>YEAR(V368)</f>
        <v>2012</v>
      </c>
      <c r="U368" s="13">
        <f t="shared" si="29"/>
        <v>30</v>
      </c>
      <c r="V368" s="10">
        <f>(((J368/60)/60)/24)+DATE(1970,1,1)</f>
        <v>41019.793032407404</v>
      </c>
      <c r="W368" s="10">
        <f>(((I368/60)/60)/24)+DATE(1970,1,1)</f>
        <v>41049.793032407404</v>
      </c>
    </row>
    <row r="369" spans="1:23"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25"/>
        <v>1.033501</v>
      </c>
      <c r="P369" s="6">
        <f t="shared" si="26"/>
        <v>86.84882352941176</v>
      </c>
      <c r="Q369" t="s">
        <v>8311</v>
      </c>
      <c r="R369" t="str">
        <f t="shared" si="27"/>
        <v>film &amp; video</v>
      </c>
      <c r="S369" t="str">
        <f t="shared" si="28"/>
        <v>documentary</v>
      </c>
      <c r="T369">
        <f>YEAR(V369)</f>
        <v>2013</v>
      </c>
      <c r="U369" s="13">
        <f t="shared" si="29"/>
        <v>40</v>
      </c>
      <c r="V369" s="10">
        <f>(((J369/60)/60)/24)+DATE(1970,1,1)</f>
        <v>41355.577291666668</v>
      </c>
      <c r="W369" s="10">
        <f>(((I369/60)/60)/24)+DATE(1970,1,1)</f>
        <v>41395.207638888889</v>
      </c>
    </row>
    <row r="370" spans="1:23"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25"/>
        <v>1.04112</v>
      </c>
      <c r="P370" s="6">
        <f t="shared" si="26"/>
        <v>81.84905660377359</v>
      </c>
      <c r="Q370" t="s">
        <v>8311</v>
      </c>
      <c r="R370" t="str">
        <f t="shared" si="27"/>
        <v>film &amp; video</v>
      </c>
      <c r="S370" t="str">
        <f t="shared" si="28"/>
        <v>documentary</v>
      </c>
      <c r="T370">
        <f>YEAR(V370)</f>
        <v>2015</v>
      </c>
      <c r="U370" s="13">
        <f t="shared" si="29"/>
        <v>35</v>
      </c>
      <c r="V370" s="10">
        <f>(((J370/60)/60)/24)+DATE(1970,1,1)</f>
        <v>42043.605578703704</v>
      </c>
      <c r="W370" s="10">
        <f>(((I370/60)/60)/24)+DATE(1970,1,1)</f>
        <v>42078.563912037032</v>
      </c>
    </row>
    <row r="371" spans="1:23"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25"/>
        <v>1.1015569230769231</v>
      </c>
      <c r="P371" s="6">
        <f t="shared" si="26"/>
        <v>42.874970059880241</v>
      </c>
      <c r="Q371" t="s">
        <v>8311</v>
      </c>
      <c r="R371" t="str">
        <f t="shared" si="27"/>
        <v>film &amp; video</v>
      </c>
      <c r="S371" t="str">
        <f t="shared" si="28"/>
        <v>documentary</v>
      </c>
      <c r="T371">
        <f>YEAR(V371)</f>
        <v>2011</v>
      </c>
      <c r="U371" s="13">
        <f t="shared" si="29"/>
        <v>30</v>
      </c>
      <c r="V371" s="10">
        <f>(((J371/60)/60)/24)+DATE(1970,1,1)</f>
        <v>40893.551724537036</v>
      </c>
      <c r="W371" s="10">
        <f>(((I371/60)/60)/24)+DATE(1970,1,1)</f>
        <v>40923.551724537036</v>
      </c>
    </row>
    <row r="372" spans="1:23"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25"/>
        <v>1.2202</v>
      </c>
      <c r="P372" s="6">
        <f t="shared" si="26"/>
        <v>709.41860465116281</v>
      </c>
      <c r="Q372" t="s">
        <v>8311</v>
      </c>
      <c r="R372" t="str">
        <f t="shared" si="27"/>
        <v>film &amp; video</v>
      </c>
      <c r="S372" t="str">
        <f t="shared" si="28"/>
        <v>documentary</v>
      </c>
      <c r="T372">
        <f>YEAR(V372)</f>
        <v>2016</v>
      </c>
      <c r="U372" s="13">
        <f t="shared" si="29"/>
        <v>30</v>
      </c>
      <c r="V372" s="10">
        <f>(((J372/60)/60)/24)+DATE(1970,1,1)</f>
        <v>42711.795138888891</v>
      </c>
      <c r="W372" s="10">
        <f>(((I372/60)/60)/24)+DATE(1970,1,1)</f>
        <v>42741.795138888891</v>
      </c>
    </row>
    <row r="373" spans="1:23"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25"/>
        <v>1.1416866666666667</v>
      </c>
      <c r="P373" s="6">
        <f t="shared" si="26"/>
        <v>161.25517890772127</v>
      </c>
      <c r="Q373" t="s">
        <v>8311</v>
      </c>
      <c r="R373" t="str">
        <f t="shared" si="27"/>
        <v>film &amp; video</v>
      </c>
      <c r="S373" t="str">
        <f t="shared" si="28"/>
        <v>documentary</v>
      </c>
      <c r="T373">
        <f>YEAR(V373)</f>
        <v>2012</v>
      </c>
      <c r="U373" s="13">
        <f t="shared" si="29"/>
        <v>45</v>
      </c>
      <c r="V373" s="10">
        <f>(((J373/60)/60)/24)+DATE(1970,1,1)</f>
        <v>41261.767812500002</v>
      </c>
      <c r="W373" s="10">
        <f>(((I373/60)/60)/24)+DATE(1970,1,1)</f>
        <v>41306.767812500002</v>
      </c>
    </row>
    <row r="374" spans="1:23"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25"/>
        <v>1.2533333333333334</v>
      </c>
      <c r="P374" s="6">
        <f t="shared" si="26"/>
        <v>41.777777777777779</v>
      </c>
      <c r="Q374" t="s">
        <v>8311</v>
      </c>
      <c r="R374" t="str">
        <f t="shared" si="27"/>
        <v>film &amp; video</v>
      </c>
      <c r="S374" t="str">
        <f t="shared" si="28"/>
        <v>documentary</v>
      </c>
      <c r="T374">
        <f>YEAR(V374)</f>
        <v>2016</v>
      </c>
      <c r="U374" s="13">
        <f t="shared" si="29"/>
        <v>40</v>
      </c>
      <c r="V374" s="10">
        <f>(((J374/60)/60)/24)+DATE(1970,1,1)</f>
        <v>42425.576898148152</v>
      </c>
      <c r="W374" s="10">
        <f>(((I374/60)/60)/24)+DATE(1970,1,1)</f>
        <v>42465.666666666672</v>
      </c>
    </row>
    <row r="375" spans="1:23"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25"/>
        <v>1.0666666666666667</v>
      </c>
      <c r="P375" s="6">
        <f t="shared" si="26"/>
        <v>89.887640449438209</v>
      </c>
      <c r="Q375" t="s">
        <v>8311</v>
      </c>
      <c r="R375" t="str">
        <f t="shared" si="27"/>
        <v>film &amp; video</v>
      </c>
      <c r="S375" t="str">
        <f t="shared" si="28"/>
        <v>documentary</v>
      </c>
      <c r="T375">
        <f>YEAR(V375)</f>
        <v>2012</v>
      </c>
      <c r="U375" s="13">
        <f t="shared" si="29"/>
        <v>30</v>
      </c>
      <c r="V375" s="10">
        <f>(((J375/60)/60)/24)+DATE(1970,1,1)</f>
        <v>41078.91201388889</v>
      </c>
      <c r="W375" s="10">
        <f>(((I375/60)/60)/24)+DATE(1970,1,1)</f>
        <v>41108.91201388889</v>
      </c>
    </row>
    <row r="376" spans="1:23"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25"/>
        <v>1.3065</v>
      </c>
      <c r="P376" s="6">
        <f t="shared" si="26"/>
        <v>45.051724137931032</v>
      </c>
      <c r="Q376" t="s">
        <v>8311</v>
      </c>
      <c r="R376" t="str">
        <f t="shared" si="27"/>
        <v>film &amp; video</v>
      </c>
      <c r="S376" t="str">
        <f t="shared" si="28"/>
        <v>documentary</v>
      </c>
      <c r="T376">
        <f>YEAR(V376)</f>
        <v>2011</v>
      </c>
      <c r="U376" s="13">
        <f t="shared" si="29"/>
        <v>45</v>
      </c>
      <c r="V376" s="10">
        <f>(((J376/60)/60)/24)+DATE(1970,1,1)</f>
        <v>40757.889247685183</v>
      </c>
      <c r="W376" s="10">
        <f>(((I376/60)/60)/24)+DATE(1970,1,1)</f>
        <v>40802.889247685183</v>
      </c>
    </row>
    <row r="377" spans="1:23"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25"/>
        <v>1.2</v>
      </c>
      <c r="P377" s="6">
        <f t="shared" si="26"/>
        <v>42.857142857142854</v>
      </c>
      <c r="Q377" t="s">
        <v>8311</v>
      </c>
      <c r="R377" t="str">
        <f t="shared" si="27"/>
        <v>film &amp; video</v>
      </c>
      <c r="S377" t="str">
        <f t="shared" si="28"/>
        <v>documentary</v>
      </c>
      <c r="T377">
        <f>YEAR(V377)</f>
        <v>2014</v>
      </c>
      <c r="U377" s="13">
        <f t="shared" si="29"/>
        <v>42</v>
      </c>
      <c r="V377" s="10">
        <f>(((J377/60)/60)/24)+DATE(1970,1,1)</f>
        <v>41657.985081018516</v>
      </c>
      <c r="W377" s="10">
        <f>(((I377/60)/60)/24)+DATE(1970,1,1)</f>
        <v>41699.720833333333</v>
      </c>
    </row>
    <row r="378" spans="1:23"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25"/>
        <v>1.0595918367346939</v>
      </c>
      <c r="P378" s="6">
        <f t="shared" si="26"/>
        <v>54.083333333333336</v>
      </c>
      <c r="Q378" t="s">
        <v>8311</v>
      </c>
      <c r="R378" t="str">
        <f t="shared" si="27"/>
        <v>film &amp; video</v>
      </c>
      <c r="S378" t="str">
        <f t="shared" si="28"/>
        <v>documentary</v>
      </c>
      <c r="T378">
        <f>YEAR(V378)</f>
        <v>2016</v>
      </c>
      <c r="U378" s="13">
        <f t="shared" si="29"/>
        <v>31</v>
      </c>
      <c r="V378" s="10">
        <f>(((J378/60)/60)/24)+DATE(1970,1,1)</f>
        <v>42576.452731481477</v>
      </c>
      <c r="W378" s="10">
        <f>(((I378/60)/60)/24)+DATE(1970,1,1)</f>
        <v>42607.452731481477</v>
      </c>
    </row>
    <row r="379" spans="1:23"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25"/>
        <v>1.1439999999999999</v>
      </c>
      <c r="P379" s="6">
        <f t="shared" si="26"/>
        <v>103.21804511278195</v>
      </c>
      <c r="Q379" t="s">
        <v>8311</v>
      </c>
      <c r="R379" t="str">
        <f t="shared" si="27"/>
        <v>film &amp; video</v>
      </c>
      <c r="S379" t="str">
        <f t="shared" si="28"/>
        <v>documentary</v>
      </c>
      <c r="T379">
        <f>YEAR(V379)</f>
        <v>2015</v>
      </c>
      <c r="U379" s="13">
        <f t="shared" si="29"/>
        <v>30</v>
      </c>
      <c r="V379" s="10">
        <f>(((J379/60)/60)/24)+DATE(1970,1,1)</f>
        <v>42292.250787037032</v>
      </c>
      <c r="W379" s="10">
        <f>(((I379/60)/60)/24)+DATE(1970,1,1)</f>
        <v>42322.292361111111</v>
      </c>
    </row>
    <row r="380" spans="1:23"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25"/>
        <v>1.1176666666666666</v>
      </c>
      <c r="P380" s="6">
        <f t="shared" si="26"/>
        <v>40.397590361445786</v>
      </c>
      <c r="Q380" t="s">
        <v>8311</v>
      </c>
      <c r="R380" t="str">
        <f t="shared" si="27"/>
        <v>film &amp; video</v>
      </c>
      <c r="S380" t="str">
        <f t="shared" si="28"/>
        <v>documentary</v>
      </c>
      <c r="T380">
        <f>YEAR(V380)</f>
        <v>2016</v>
      </c>
      <c r="U380" s="13">
        <f t="shared" si="29"/>
        <v>24</v>
      </c>
      <c r="V380" s="10">
        <f>(((J380/60)/60)/24)+DATE(1970,1,1)</f>
        <v>42370.571851851855</v>
      </c>
      <c r="W380" s="10">
        <f>(((I380/60)/60)/24)+DATE(1970,1,1)</f>
        <v>42394.994444444441</v>
      </c>
    </row>
    <row r="381" spans="1:23"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25"/>
        <v>1.1608000000000001</v>
      </c>
      <c r="P381" s="6">
        <f t="shared" si="26"/>
        <v>116.85906040268456</v>
      </c>
      <c r="Q381" t="s">
        <v>8311</v>
      </c>
      <c r="R381" t="str">
        <f t="shared" si="27"/>
        <v>film &amp; video</v>
      </c>
      <c r="S381" t="str">
        <f t="shared" si="28"/>
        <v>documentary</v>
      </c>
      <c r="T381">
        <f>YEAR(V381)</f>
        <v>2012</v>
      </c>
      <c r="U381" s="13">
        <f t="shared" si="29"/>
        <v>45</v>
      </c>
      <c r="V381" s="10">
        <f>(((J381/60)/60)/24)+DATE(1970,1,1)</f>
        <v>40987.688333333332</v>
      </c>
      <c r="W381" s="10">
        <f>(((I381/60)/60)/24)+DATE(1970,1,1)</f>
        <v>41032.688333333332</v>
      </c>
    </row>
    <row r="382" spans="1:23"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25"/>
        <v>1.415</v>
      </c>
      <c r="P382" s="6">
        <f t="shared" si="26"/>
        <v>115.51020408163265</v>
      </c>
      <c r="Q382" t="s">
        <v>8311</v>
      </c>
      <c r="R382" t="str">
        <f t="shared" si="27"/>
        <v>film &amp; video</v>
      </c>
      <c r="S382" t="str">
        <f t="shared" si="28"/>
        <v>documentary</v>
      </c>
      <c r="T382">
        <f>YEAR(V382)</f>
        <v>2015</v>
      </c>
      <c r="U382" s="13">
        <f t="shared" si="29"/>
        <v>25</v>
      </c>
      <c r="V382" s="10">
        <f>(((J382/60)/60)/24)+DATE(1970,1,1)</f>
        <v>42367.719814814816</v>
      </c>
      <c r="W382" s="10">
        <f>(((I382/60)/60)/24)+DATE(1970,1,1)</f>
        <v>42392.719814814816</v>
      </c>
    </row>
    <row r="383" spans="1:23"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25"/>
        <v>1.0472999999999999</v>
      </c>
      <c r="P383" s="6">
        <f t="shared" si="26"/>
        <v>104.31274900398407</v>
      </c>
      <c r="Q383" t="s">
        <v>8311</v>
      </c>
      <c r="R383" t="str">
        <f t="shared" si="27"/>
        <v>film &amp; video</v>
      </c>
      <c r="S383" t="str">
        <f t="shared" si="28"/>
        <v>documentary</v>
      </c>
      <c r="T383">
        <f>YEAR(V383)</f>
        <v>2012</v>
      </c>
      <c r="U383" s="13">
        <f t="shared" si="29"/>
        <v>35</v>
      </c>
      <c r="V383" s="10">
        <f>(((J383/60)/60)/24)+DATE(1970,1,1)</f>
        <v>41085.698113425926</v>
      </c>
      <c r="W383" s="10">
        <f>(((I383/60)/60)/24)+DATE(1970,1,1)</f>
        <v>41120.208333333336</v>
      </c>
    </row>
    <row r="384" spans="1:23"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25"/>
        <v>2.5583333333333331</v>
      </c>
      <c r="P384" s="6">
        <f t="shared" si="26"/>
        <v>69.772727272727266</v>
      </c>
      <c r="Q384" t="s">
        <v>8311</v>
      </c>
      <c r="R384" t="str">
        <f t="shared" si="27"/>
        <v>film &amp; video</v>
      </c>
      <c r="S384" t="str">
        <f t="shared" si="28"/>
        <v>documentary</v>
      </c>
      <c r="T384">
        <f>YEAR(V384)</f>
        <v>2012</v>
      </c>
      <c r="U384" s="13">
        <f t="shared" si="29"/>
        <v>14</v>
      </c>
      <c r="V384" s="10">
        <f>(((J384/60)/60)/24)+DATE(1970,1,1)</f>
        <v>41144.709490740745</v>
      </c>
      <c r="W384" s="10">
        <f>(((I384/60)/60)/24)+DATE(1970,1,1)</f>
        <v>41158.709490740745</v>
      </c>
    </row>
    <row r="385" spans="1:23"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25"/>
        <v>2.0670670670670672</v>
      </c>
      <c r="P385" s="6">
        <f t="shared" si="26"/>
        <v>43.020833333333336</v>
      </c>
      <c r="Q385" t="s">
        <v>8311</v>
      </c>
      <c r="R385" t="str">
        <f t="shared" si="27"/>
        <v>film &amp; video</v>
      </c>
      <c r="S385" t="str">
        <f t="shared" si="28"/>
        <v>documentary</v>
      </c>
      <c r="T385">
        <f>YEAR(V385)</f>
        <v>2014</v>
      </c>
      <c r="U385" s="13">
        <f t="shared" si="29"/>
        <v>23</v>
      </c>
      <c r="V385" s="10">
        <f>(((J385/60)/60)/24)+DATE(1970,1,1)</f>
        <v>41755.117581018516</v>
      </c>
      <c r="W385" s="10">
        <f>(((I385/60)/60)/24)+DATE(1970,1,1)</f>
        <v>41778.117581018516</v>
      </c>
    </row>
    <row r="386" spans="1:23"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25"/>
        <v>1.1210500000000001</v>
      </c>
      <c r="P386" s="6">
        <f t="shared" si="26"/>
        <v>58.540469973890339</v>
      </c>
      <c r="Q386" t="s">
        <v>8311</v>
      </c>
      <c r="R386" t="str">
        <f t="shared" si="27"/>
        <v>film &amp; video</v>
      </c>
      <c r="S386" t="str">
        <f t="shared" si="28"/>
        <v>documentary</v>
      </c>
      <c r="T386">
        <f>YEAR(V386)</f>
        <v>2014</v>
      </c>
      <c r="U386" s="13">
        <f t="shared" si="29"/>
        <v>30</v>
      </c>
      <c r="V386" s="10">
        <f>(((J386/60)/60)/24)+DATE(1970,1,1)</f>
        <v>41980.781793981485</v>
      </c>
      <c r="W386" s="10">
        <f>(((I386/60)/60)/24)+DATE(1970,1,1)</f>
        <v>42010.781793981485</v>
      </c>
    </row>
    <row r="387" spans="1:23"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0">E387/D387</f>
        <v>1.05982</v>
      </c>
      <c r="P387" s="6">
        <f t="shared" ref="P387:P450" si="31">E387/L387</f>
        <v>111.79535864978902</v>
      </c>
      <c r="Q387" t="s">
        <v>8311</v>
      </c>
      <c r="R387" t="str">
        <f t="shared" ref="R387:R450" si="32">LEFT(N387,SEARCH("/",N387,1)-1)</f>
        <v>film &amp; video</v>
      </c>
      <c r="S387" t="str">
        <f t="shared" ref="S387:S450" si="33">RIGHT(N387,LEN(N387)-FIND("/",N387,1))</f>
        <v>documentary</v>
      </c>
      <c r="T387">
        <f>YEAR(V387)</f>
        <v>2014</v>
      </c>
      <c r="U387" s="13">
        <f t="shared" ref="U387:U450" si="34">ROUND(W387-V387,0)</f>
        <v>30</v>
      </c>
      <c r="V387" s="10">
        <f>(((J387/60)/60)/24)+DATE(1970,1,1)</f>
        <v>41934.584502314814</v>
      </c>
      <c r="W387" s="10">
        <f>(((I387/60)/60)/24)+DATE(1970,1,1)</f>
        <v>41964.626168981486</v>
      </c>
    </row>
    <row r="388" spans="1:23"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0"/>
        <v>1.0016666666666667</v>
      </c>
      <c r="P388" s="6">
        <f t="shared" si="31"/>
        <v>46.230769230769234</v>
      </c>
      <c r="Q388" t="s">
        <v>8311</v>
      </c>
      <c r="R388" t="str">
        <f t="shared" si="32"/>
        <v>film &amp; video</v>
      </c>
      <c r="S388" t="str">
        <f t="shared" si="33"/>
        <v>documentary</v>
      </c>
      <c r="T388">
        <f>YEAR(V388)</f>
        <v>2015</v>
      </c>
      <c r="U388" s="13">
        <f t="shared" si="34"/>
        <v>15</v>
      </c>
      <c r="V388" s="10">
        <f>(((J388/60)/60)/24)+DATE(1970,1,1)</f>
        <v>42211.951284722221</v>
      </c>
      <c r="W388" s="10">
        <f>(((I388/60)/60)/24)+DATE(1970,1,1)</f>
        <v>42226.951284722221</v>
      </c>
    </row>
    <row r="389" spans="1:23"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0"/>
        <v>2.1398947368421051</v>
      </c>
      <c r="P389" s="6">
        <f t="shared" si="31"/>
        <v>144.69039145907473</v>
      </c>
      <c r="Q389" t="s">
        <v>8311</v>
      </c>
      <c r="R389" t="str">
        <f t="shared" si="32"/>
        <v>film &amp; video</v>
      </c>
      <c r="S389" t="str">
        <f t="shared" si="33"/>
        <v>documentary</v>
      </c>
      <c r="T389">
        <f>YEAR(V389)</f>
        <v>2015</v>
      </c>
      <c r="U389" s="13">
        <f t="shared" si="34"/>
        <v>31</v>
      </c>
      <c r="V389" s="10">
        <f>(((J389/60)/60)/24)+DATE(1970,1,1)</f>
        <v>42200.67659722222</v>
      </c>
      <c r="W389" s="10">
        <f>(((I389/60)/60)/24)+DATE(1970,1,1)</f>
        <v>42231.25</v>
      </c>
    </row>
    <row r="390" spans="1:23"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0"/>
        <v>1.2616000000000001</v>
      </c>
      <c r="P390" s="6">
        <f t="shared" si="31"/>
        <v>88.845070422535215</v>
      </c>
      <c r="Q390" t="s">
        <v>8311</v>
      </c>
      <c r="R390" t="str">
        <f t="shared" si="32"/>
        <v>film &amp; video</v>
      </c>
      <c r="S390" t="str">
        <f t="shared" si="33"/>
        <v>documentary</v>
      </c>
      <c r="T390">
        <f>YEAR(V390)</f>
        <v>2016</v>
      </c>
      <c r="U390" s="13">
        <f t="shared" si="34"/>
        <v>30</v>
      </c>
      <c r="V390" s="10">
        <f>(((J390/60)/60)/24)+DATE(1970,1,1)</f>
        <v>42549.076157407413</v>
      </c>
      <c r="W390" s="10">
        <f>(((I390/60)/60)/24)+DATE(1970,1,1)</f>
        <v>42579.076157407413</v>
      </c>
    </row>
    <row r="391" spans="1:23"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0"/>
        <v>1.8153547058823529</v>
      </c>
      <c r="P391" s="6">
        <f t="shared" si="31"/>
        <v>81.75107284768211</v>
      </c>
      <c r="Q391" t="s">
        <v>8311</v>
      </c>
      <c r="R391" t="str">
        <f t="shared" si="32"/>
        <v>film &amp; video</v>
      </c>
      <c r="S391" t="str">
        <f t="shared" si="33"/>
        <v>documentary</v>
      </c>
      <c r="T391">
        <f>YEAR(V391)</f>
        <v>2014</v>
      </c>
      <c r="U391" s="13">
        <f t="shared" si="34"/>
        <v>32</v>
      </c>
      <c r="V391" s="10">
        <f>(((J391/60)/60)/24)+DATE(1970,1,1)</f>
        <v>41674.063078703701</v>
      </c>
      <c r="W391" s="10">
        <f>(((I391/60)/60)/24)+DATE(1970,1,1)</f>
        <v>41705.957638888889</v>
      </c>
    </row>
    <row r="392" spans="1:23"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0"/>
        <v>1</v>
      </c>
      <c r="P392" s="6">
        <f t="shared" si="31"/>
        <v>71.428571428571431</v>
      </c>
      <c r="Q392" t="s">
        <v>8311</v>
      </c>
      <c r="R392" t="str">
        <f t="shared" si="32"/>
        <v>film &amp; video</v>
      </c>
      <c r="S392" t="str">
        <f t="shared" si="33"/>
        <v>documentary</v>
      </c>
      <c r="T392">
        <f>YEAR(V392)</f>
        <v>2015</v>
      </c>
      <c r="U392" s="13">
        <f t="shared" si="34"/>
        <v>20</v>
      </c>
      <c r="V392" s="10">
        <f>(((J392/60)/60)/24)+DATE(1970,1,1)</f>
        <v>42112.036712962959</v>
      </c>
      <c r="W392" s="10">
        <f>(((I392/60)/60)/24)+DATE(1970,1,1)</f>
        <v>42132.036712962959</v>
      </c>
    </row>
    <row r="393" spans="1:23"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0"/>
        <v>1.0061</v>
      </c>
      <c r="P393" s="6">
        <f t="shared" si="31"/>
        <v>104.25906735751295</v>
      </c>
      <c r="Q393" t="s">
        <v>8311</v>
      </c>
      <c r="R393" t="str">
        <f t="shared" si="32"/>
        <v>film &amp; video</v>
      </c>
      <c r="S393" t="str">
        <f t="shared" si="33"/>
        <v>documentary</v>
      </c>
      <c r="T393">
        <f>YEAR(V393)</f>
        <v>2011</v>
      </c>
      <c r="U393" s="13">
        <f t="shared" si="34"/>
        <v>30</v>
      </c>
      <c r="V393" s="10">
        <f>(((J393/60)/60)/24)+DATE(1970,1,1)</f>
        <v>40865.042256944449</v>
      </c>
      <c r="W393" s="10">
        <f>(((I393/60)/60)/24)+DATE(1970,1,1)</f>
        <v>40895.040972222225</v>
      </c>
    </row>
    <row r="394" spans="1:23"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0"/>
        <v>1.009027027027027</v>
      </c>
      <c r="P394" s="6">
        <f t="shared" si="31"/>
        <v>90.616504854368927</v>
      </c>
      <c r="Q394" t="s">
        <v>8311</v>
      </c>
      <c r="R394" t="str">
        <f t="shared" si="32"/>
        <v>film &amp; video</v>
      </c>
      <c r="S394" t="str">
        <f t="shared" si="33"/>
        <v>documentary</v>
      </c>
      <c r="T394">
        <f>YEAR(V394)</f>
        <v>2011</v>
      </c>
      <c r="U394" s="13">
        <f t="shared" si="34"/>
        <v>30</v>
      </c>
      <c r="V394" s="10">
        <f>(((J394/60)/60)/24)+DATE(1970,1,1)</f>
        <v>40763.717256944445</v>
      </c>
      <c r="W394" s="10">
        <f>(((I394/60)/60)/24)+DATE(1970,1,1)</f>
        <v>40794.125</v>
      </c>
    </row>
    <row r="395" spans="1:23"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0"/>
        <v>1.10446</v>
      </c>
      <c r="P395" s="6">
        <f t="shared" si="31"/>
        <v>157.33048433048432</v>
      </c>
      <c r="Q395" t="s">
        <v>8311</v>
      </c>
      <c r="R395" t="str">
        <f t="shared" si="32"/>
        <v>film &amp; video</v>
      </c>
      <c r="S395" t="str">
        <f t="shared" si="33"/>
        <v>documentary</v>
      </c>
      <c r="T395">
        <f>YEAR(V395)</f>
        <v>2013</v>
      </c>
      <c r="U395" s="13">
        <f t="shared" si="34"/>
        <v>31</v>
      </c>
      <c r="V395" s="10">
        <f>(((J395/60)/60)/24)+DATE(1970,1,1)</f>
        <v>41526.708935185183</v>
      </c>
      <c r="W395" s="10">
        <f>(((I395/60)/60)/24)+DATE(1970,1,1)</f>
        <v>41557.708935185183</v>
      </c>
    </row>
    <row r="396" spans="1:23"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0"/>
        <v>1.118936170212766</v>
      </c>
      <c r="P396" s="6">
        <f t="shared" si="31"/>
        <v>105.18</v>
      </c>
      <c r="Q396" t="s">
        <v>8311</v>
      </c>
      <c r="R396" t="str">
        <f t="shared" si="32"/>
        <v>film &amp; video</v>
      </c>
      <c r="S396" t="str">
        <f t="shared" si="33"/>
        <v>documentary</v>
      </c>
      <c r="T396">
        <f>YEAR(V396)</f>
        <v>2016</v>
      </c>
      <c r="U396" s="13">
        <f t="shared" si="34"/>
        <v>60</v>
      </c>
      <c r="V396" s="10">
        <f>(((J396/60)/60)/24)+DATE(1970,1,1)</f>
        <v>42417.818078703705</v>
      </c>
      <c r="W396" s="10">
        <f>(((I396/60)/60)/24)+DATE(1970,1,1)</f>
        <v>42477.776412037041</v>
      </c>
    </row>
    <row r="397" spans="1:23"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0"/>
        <v>1.0804450000000001</v>
      </c>
      <c r="P397" s="6">
        <f t="shared" si="31"/>
        <v>58.719836956521746</v>
      </c>
      <c r="Q397" t="s">
        <v>8311</v>
      </c>
      <c r="R397" t="str">
        <f t="shared" si="32"/>
        <v>film &amp; video</v>
      </c>
      <c r="S397" t="str">
        <f t="shared" si="33"/>
        <v>documentary</v>
      </c>
      <c r="T397">
        <f>YEAR(V397)</f>
        <v>2012</v>
      </c>
      <c r="U397" s="13">
        <f t="shared" si="34"/>
        <v>36</v>
      </c>
      <c r="V397" s="10">
        <f>(((J397/60)/60)/24)+DATE(1970,1,1)</f>
        <v>40990.909259259257</v>
      </c>
      <c r="W397" s="10">
        <f>(((I397/60)/60)/24)+DATE(1970,1,1)</f>
        <v>41026.897222222222</v>
      </c>
    </row>
    <row r="398" spans="1:23"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0"/>
        <v>1.0666666666666667</v>
      </c>
      <c r="P398" s="6">
        <f t="shared" si="31"/>
        <v>81.632653061224488</v>
      </c>
      <c r="Q398" t="s">
        <v>8311</v>
      </c>
      <c r="R398" t="str">
        <f t="shared" si="32"/>
        <v>film &amp; video</v>
      </c>
      <c r="S398" t="str">
        <f t="shared" si="33"/>
        <v>documentary</v>
      </c>
      <c r="T398">
        <f>YEAR(V398)</f>
        <v>2012</v>
      </c>
      <c r="U398" s="13">
        <f t="shared" si="34"/>
        <v>15</v>
      </c>
      <c r="V398" s="10">
        <f>(((J398/60)/60)/24)+DATE(1970,1,1)</f>
        <v>41082.564884259256</v>
      </c>
      <c r="W398" s="10">
        <f>(((I398/60)/60)/24)+DATE(1970,1,1)</f>
        <v>41097.564884259256</v>
      </c>
    </row>
    <row r="399" spans="1:23"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0"/>
        <v>1.0390027322404372</v>
      </c>
      <c r="P399" s="6">
        <f t="shared" si="31"/>
        <v>56.460043668122275</v>
      </c>
      <c r="Q399" t="s">
        <v>8311</v>
      </c>
      <c r="R399" t="str">
        <f t="shared" si="32"/>
        <v>film &amp; video</v>
      </c>
      <c r="S399" t="str">
        <f t="shared" si="33"/>
        <v>documentary</v>
      </c>
      <c r="T399">
        <f>YEAR(V399)</f>
        <v>2010</v>
      </c>
      <c r="U399" s="13">
        <f t="shared" si="34"/>
        <v>42</v>
      </c>
      <c r="V399" s="10">
        <f>(((J399/60)/60)/24)+DATE(1970,1,1)</f>
        <v>40379.776435185187</v>
      </c>
      <c r="W399" s="10">
        <f>(((I399/60)/60)/24)+DATE(1970,1,1)</f>
        <v>40422.155555555553</v>
      </c>
    </row>
    <row r="400" spans="1:23"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0"/>
        <v>1.2516</v>
      </c>
      <c r="P400" s="6">
        <f t="shared" si="31"/>
        <v>140.1044776119403</v>
      </c>
      <c r="Q400" t="s">
        <v>8311</v>
      </c>
      <c r="R400" t="str">
        <f t="shared" si="32"/>
        <v>film &amp; video</v>
      </c>
      <c r="S400" t="str">
        <f t="shared" si="33"/>
        <v>documentary</v>
      </c>
      <c r="T400">
        <f>YEAR(V400)</f>
        <v>2015</v>
      </c>
      <c r="U400" s="13">
        <f t="shared" si="34"/>
        <v>45</v>
      </c>
      <c r="V400" s="10">
        <f>(((J400/60)/60)/24)+DATE(1970,1,1)</f>
        <v>42078.793124999997</v>
      </c>
      <c r="W400" s="10">
        <f>(((I400/60)/60)/24)+DATE(1970,1,1)</f>
        <v>42123.793124999997</v>
      </c>
    </row>
    <row r="401" spans="1:23"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0"/>
        <v>1.0680499999999999</v>
      </c>
      <c r="P401" s="6">
        <f t="shared" si="31"/>
        <v>224.85263157894738</v>
      </c>
      <c r="Q401" t="s">
        <v>8311</v>
      </c>
      <c r="R401" t="str">
        <f t="shared" si="32"/>
        <v>film &amp; video</v>
      </c>
      <c r="S401" t="str">
        <f t="shared" si="33"/>
        <v>documentary</v>
      </c>
      <c r="T401">
        <f>YEAR(V401)</f>
        <v>2016</v>
      </c>
      <c r="U401" s="13">
        <f t="shared" si="34"/>
        <v>31</v>
      </c>
      <c r="V401" s="10">
        <f>(((J401/60)/60)/24)+DATE(1970,1,1)</f>
        <v>42687.875775462962</v>
      </c>
      <c r="W401" s="10">
        <f>(((I401/60)/60)/24)+DATE(1970,1,1)</f>
        <v>42718.5</v>
      </c>
    </row>
    <row r="402" spans="1:23"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0"/>
        <v>1.1230249999999999</v>
      </c>
      <c r="P402" s="6">
        <f t="shared" si="31"/>
        <v>181.13306451612902</v>
      </c>
      <c r="Q402" t="s">
        <v>8311</v>
      </c>
      <c r="R402" t="str">
        <f t="shared" si="32"/>
        <v>film &amp; video</v>
      </c>
      <c r="S402" t="str">
        <f t="shared" si="33"/>
        <v>documentary</v>
      </c>
      <c r="T402">
        <f>YEAR(V402)</f>
        <v>2014</v>
      </c>
      <c r="U402" s="13">
        <f t="shared" si="34"/>
        <v>31</v>
      </c>
      <c r="V402" s="10">
        <f>(((J402/60)/60)/24)+DATE(1970,1,1)</f>
        <v>41745.635960648149</v>
      </c>
      <c r="W402" s="10">
        <f>(((I402/60)/60)/24)+DATE(1970,1,1)</f>
        <v>41776.145833333336</v>
      </c>
    </row>
    <row r="403" spans="1:23"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0"/>
        <v>1.0381199999999999</v>
      </c>
      <c r="P403" s="6">
        <f t="shared" si="31"/>
        <v>711.04109589041093</v>
      </c>
      <c r="Q403" t="s">
        <v>8311</v>
      </c>
      <c r="R403" t="str">
        <f t="shared" si="32"/>
        <v>film &amp; video</v>
      </c>
      <c r="S403" t="str">
        <f t="shared" si="33"/>
        <v>documentary</v>
      </c>
      <c r="T403">
        <f>YEAR(V403)</f>
        <v>2011</v>
      </c>
      <c r="U403" s="13">
        <f t="shared" si="34"/>
        <v>30</v>
      </c>
      <c r="V403" s="10">
        <f>(((J403/60)/60)/24)+DATE(1970,1,1)</f>
        <v>40732.842245370368</v>
      </c>
      <c r="W403" s="10">
        <f>(((I403/60)/60)/24)+DATE(1970,1,1)</f>
        <v>40762.842245370368</v>
      </c>
    </row>
    <row r="404" spans="1:23"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0"/>
        <v>1.4165000000000001</v>
      </c>
      <c r="P404" s="6">
        <f t="shared" si="31"/>
        <v>65.883720930232556</v>
      </c>
      <c r="Q404" t="s">
        <v>8311</v>
      </c>
      <c r="R404" t="str">
        <f t="shared" si="32"/>
        <v>film &amp; video</v>
      </c>
      <c r="S404" t="str">
        <f t="shared" si="33"/>
        <v>documentary</v>
      </c>
      <c r="T404">
        <f>YEAR(V404)</f>
        <v>2015</v>
      </c>
      <c r="U404" s="13">
        <f t="shared" si="34"/>
        <v>21</v>
      </c>
      <c r="V404" s="10">
        <f>(((J404/60)/60)/24)+DATE(1970,1,1)</f>
        <v>42292.539548611108</v>
      </c>
      <c r="W404" s="10">
        <f>(((I404/60)/60)/24)+DATE(1970,1,1)</f>
        <v>42313.58121527778</v>
      </c>
    </row>
    <row r="405" spans="1:23"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0"/>
        <v>1.0526</v>
      </c>
      <c r="P405" s="6">
        <f t="shared" si="31"/>
        <v>75.185714285714283</v>
      </c>
      <c r="Q405" t="s">
        <v>8311</v>
      </c>
      <c r="R405" t="str">
        <f t="shared" si="32"/>
        <v>film &amp; video</v>
      </c>
      <c r="S405" t="str">
        <f t="shared" si="33"/>
        <v>documentary</v>
      </c>
      <c r="T405">
        <f>YEAR(V405)</f>
        <v>2011</v>
      </c>
      <c r="U405" s="13">
        <f t="shared" si="34"/>
        <v>47</v>
      </c>
      <c r="V405" s="10">
        <f>(((J405/60)/60)/24)+DATE(1970,1,1)</f>
        <v>40718.310659722221</v>
      </c>
      <c r="W405" s="10">
        <f>(((I405/60)/60)/24)+DATE(1970,1,1)</f>
        <v>40765.297222222223</v>
      </c>
    </row>
    <row r="406" spans="1:23"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0"/>
        <v>1.0309142857142857</v>
      </c>
      <c r="P406" s="6">
        <f t="shared" si="31"/>
        <v>133.14391143911439</v>
      </c>
      <c r="Q406" t="s">
        <v>8311</v>
      </c>
      <c r="R406" t="str">
        <f t="shared" si="32"/>
        <v>film &amp; video</v>
      </c>
      <c r="S406" t="str">
        <f t="shared" si="33"/>
        <v>documentary</v>
      </c>
      <c r="T406">
        <f>YEAR(V406)</f>
        <v>2014</v>
      </c>
      <c r="U406" s="13">
        <f t="shared" si="34"/>
        <v>29</v>
      </c>
      <c r="V406" s="10">
        <f>(((J406/60)/60)/24)+DATE(1970,1,1)</f>
        <v>41646.628032407411</v>
      </c>
      <c r="W406" s="10">
        <f>(((I406/60)/60)/24)+DATE(1970,1,1)</f>
        <v>41675.961111111108</v>
      </c>
    </row>
    <row r="407" spans="1:23"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0"/>
        <v>1.0765957446808512</v>
      </c>
      <c r="P407" s="6">
        <f t="shared" si="31"/>
        <v>55.2</v>
      </c>
      <c r="Q407" t="s">
        <v>8311</v>
      </c>
      <c r="R407" t="str">
        <f t="shared" si="32"/>
        <v>film &amp; video</v>
      </c>
      <c r="S407" t="str">
        <f t="shared" si="33"/>
        <v>documentary</v>
      </c>
      <c r="T407">
        <f>YEAR(V407)</f>
        <v>2014</v>
      </c>
      <c r="U407" s="13">
        <f t="shared" si="34"/>
        <v>30</v>
      </c>
      <c r="V407" s="10">
        <f>(((J407/60)/60)/24)+DATE(1970,1,1)</f>
        <v>41674.08494212963</v>
      </c>
      <c r="W407" s="10">
        <f>(((I407/60)/60)/24)+DATE(1970,1,1)</f>
        <v>41704.08494212963</v>
      </c>
    </row>
    <row r="408" spans="1:23"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0"/>
        <v>1.0770464285714285</v>
      </c>
      <c r="P408" s="6">
        <f t="shared" si="31"/>
        <v>86.163714285714292</v>
      </c>
      <c r="Q408" t="s">
        <v>8311</v>
      </c>
      <c r="R408" t="str">
        <f t="shared" si="32"/>
        <v>film &amp; video</v>
      </c>
      <c r="S408" t="str">
        <f t="shared" si="33"/>
        <v>documentary</v>
      </c>
      <c r="T408">
        <f>YEAR(V408)</f>
        <v>2011</v>
      </c>
      <c r="U408" s="13">
        <f t="shared" si="34"/>
        <v>34</v>
      </c>
      <c r="V408" s="10">
        <f>(((J408/60)/60)/24)+DATE(1970,1,1)</f>
        <v>40638.162465277775</v>
      </c>
      <c r="W408" s="10">
        <f>(((I408/60)/60)/24)+DATE(1970,1,1)</f>
        <v>40672.249305555553</v>
      </c>
    </row>
    <row r="409" spans="1:23"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0"/>
        <v>1.0155000000000001</v>
      </c>
      <c r="P409" s="6">
        <f t="shared" si="31"/>
        <v>92.318181818181813</v>
      </c>
      <c r="Q409" t="s">
        <v>8311</v>
      </c>
      <c r="R409" t="str">
        <f t="shared" si="32"/>
        <v>film &amp; video</v>
      </c>
      <c r="S409" t="str">
        <f t="shared" si="33"/>
        <v>documentary</v>
      </c>
      <c r="T409">
        <f>YEAR(V409)</f>
        <v>2011</v>
      </c>
      <c r="U409" s="13">
        <f t="shared" si="34"/>
        <v>60</v>
      </c>
      <c r="V409" s="10">
        <f>(((J409/60)/60)/24)+DATE(1970,1,1)</f>
        <v>40806.870949074073</v>
      </c>
      <c r="W409" s="10">
        <f>(((I409/60)/60)/24)+DATE(1970,1,1)</f>
        <v>40866.912615740745</v>
      </c>
    </row>
    <row r="410" spans="1:23"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0"/>
        <v>1.0143766666666667</v>
      </c>
      <c r="P410" s="6">
        <f t="shared" si="31"/>
        <v>160.16473684210527</v>
      </c>
      <c r="Q410" t="s">
        <v>8311</v>
      </c>
      <c r="R410" t="str">
        <f t="shared" si="32"/>
        <v>film &amp; video</v>
      </c>
      <c r="S410" t="str">
        <f t="shared" si="33"/>
        <v>documentary</v>
      </c>
      <c r="T410">
        <f>YEAR(V410)</f>
        <v>2013</v>
      </c>
      <c r="U410" s="13">
        <f t="shared" si="34"/>
        <v>40</v>
      </c>
      <c r="V410" s="10">
        <f>(((J410/60)/60)/24)+DATE(1970,1,1)</f>
        <v>41543.735995370371</v>
      </c>
      <c r="W410" s="10">
        <f>(((I410/60)/60)/24)+DATE(1970,1,1)</f>
        <v>41583.777662037035</v>
      </c>
    </row>
    <row r="411" spans="1:23"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0"/>
        <v>1.3680000000000001</v>
      </c>
      <c r="P411" s="6">
        <f t="shared" si="31"/>
        <v>45.6</v>
      </c>
      <c r="Q411" t="s">
        <v>8311</v>
      </c>
      <c r="R411" t="str">
        <f t="shared" si="32"/>
        <v>film &amp; video</v>
      </c>
      <c r="S411" t="str">
        <f t="shared" si="33"/>
        <v>documentary</v>
      </c>
      <c r="T411">
        <f>YEAR(V411)</f>
        <v>2016</v>
      </c>
      <c r="U411" s="13">
        <f t="shared" si="34"/>
        <v>30</v>
      </c>
      <c r="V411" s="10">
        <f>(((J411/60)/60)/24)+DATE(1970,1,1)</f>
        <v>42543.862777777773</v>
      </c>
      <c r="W411" s="10">
        <f>(((I411/60)/60)/24)+DATE(1970,1,1)</f>
        <v>42573.862777777773</v>
      </c>
    </row>
    <row r="412" spans="1:23"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0"/>
        <v>1.2829999999999999</v>
      </c>
      <c r="P412" s="6">
        <f t="shared" si="31"/>
        <v>183.28571428571428</v>
      </c>
      <c r="Q412" t="s">
        <v>8311</v>
      </c>
      <c r="R412" t="str">
        <f t="shared" si="32"/>
        <v>film &amp; video</v>
      </c>
      <c r="S412" t="str">
        <f t="shared" si="33"/>
        <v>documentary</v>
      </c>
      <c r="T412">
        <f>YEAR(V412)</f>
        <v>2015</v>
      </c>
      <c r="U412" s="13">
        <f t="shared" si="34"/>
        <v>60</v>
      </c>
      <c r="V412" s="10">
        <f>(((J412/60)/60)/24)+DATE(1970,1,1)</f>
        <v>42113.981446759266</v>
      </c>
      <c r="W412" s="10">
        <f>(((I412/60)/60)/24)+DATE(1970,1,1)</f>
        <v>42173.981446759266</v>
      </c>
    </row>
    <row r="413" spans="1:23"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0"/>
        <v>1.0105</v>
      </c>
      <c r="P413" s="6">
        <f t="shared" si="31"/>
        <v>125.78838174273859</v>
      </c>
      <c r="Q413" t="s">
        <v>8311</v>
      </c>
      <c r="R413" t="str">
        <f t="shared" si="32"/>
        <v>film &amp; video</v>
      </c>
      <c r="S413" t="str">
        <f t="shared" si="33"/>
        <v>documentary</v>
      </c>
      <c r="T413">
        <f>YEAR(V413)</f>
        <v>2013</v>
      </c>
      <c r="U413" s="13">
        <f t="shared" si="34"/>
        <v>32</v>
      </c>
      <c r="V413" s="10">
        <f>(((J413/60)/60)/24)+DATE(1970,1,1)</f>
        <v>41598.17597222222</v>
      </c>
      <c r="W413" s="10">
        <f>(((I413/60)/60)/24)+DATE(1970,1,1)</f>
        <v>41630.208333333336</v>
      </c>
    </row>
    <row r="414" spans="1:23"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0"/>
        <v>1.2684</v>
      </c>
      <c r="P414" s="6">
        <f t="shared" si="31"/>
        <v>57.654545454545456</v>
      </c>
      <c r="Q414" t="s">
        <v>8311</v>
      </c>
      <c r="R414" t="str">
        <f t="shared" si="32"/>
        <v>film &amp; video</v>
      </c>
      <c r="S414" t="str">
        <f t="shared" si="33"/>
        <v>documentary</v>
      </c>
      <c r="T414">
        <f>YEAR(V414)</f>
        <v>2012</v>
      </c>
      <c r="U414" s="13">
        <f t="shared" si="34"/>
        <v>16</v>
      </c>
      <c r="V414" s="10">
        <f>(((J414/60)/60)/24)+DATE(1970,1,1)</f>
        <v>41099.742800925924</v>
      </c>
      <c r="W414" s="10">
        <f>(((I414/60)/60)/24)+DATE(1970,1,1)</f>
        <v>41115.742800925924</v>
      </c>
    </row>
    <row r="415" spans="1:23"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0"/>
        <v>1.0508593749999999</v>
      </c>
      <c r="P415" s="6">
        <f t="shared" si="31"/>
        <v>78.660818713450297</v>
      </c>
      <c r="Q415" t="s">
        <v>8311</v>
      </c>
      <c r="R415" t="str">
        <f t="shared" si="32"/>
        <v>film &amp; video</v>
      </c>
      <c r="S415" t="str">
        <f t="shared" si="33"/>
        <v>documentary</v>
      </c>
      <c r="T415">
        <f>YEAR(V415)</f>
        <v>2012</v>
      </c>
      <c r="U415" s="13">
        <f t="shared" si="34"/>
        <v>30</v>
      </c>
      <c r="V415" s="10">
        <f>(((J415/60)/60)/24)+DATE(1970,1,1)</f>
        <v>41079.877442129626</v>
      </c>
      <c r="W415" s="10">
        <f>(((I415/60)/60)/24)+DATE(1970,1,1)</f>
        <v>41109.877442129626</v>
      </c>
    </row>
    <row r="416" spans="1:23"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0"/>
        <v>1.0285405405405406</v>
      </c>
      <c r="P416" s="6">
        <f t="shared" si="31"/>
        <v>91.480769230769226</v>
      </c>
      <c r="Q416" t="s">
        <v>8311</v>
      </c>
      <c r="R416" t="str">
        <f t="shared" si="32"/>
        <v>film &amp; video</v>
      </c>
      <c r="S416" t="str">
        <f t="shared" si="33"/>
        <v>documentary</v>
      </c>
      <c r="T416">
        <f>YEAR(V416)</f>
        <v>2013</v>
      </c>
      <c r="U416" s="13">
        <f t="shared" si="34"/>
        <v>30</v>
      </c>
      <c r="V416" s="10">
        <f>(((J416/60)/60)/24)+DATE(1970,1,1)</f>
        <v>41529.063252314816</v>
      </c>
      <c r="W416" s="10">
        <f>(((I416/60)/60)/24)+DATE(1970,1,1)</f>
        <v>41559.063252314816</v>
      </c>
    </row>
    <row r="417" spans="1:23"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0"/>
        <v>1.0214714285714286</v>
      </c>
      <c r="P417" s="6">
        <f t="shared" si="31"/>
        <v>68.09809523809524</v>
      </c>
      <c r="Q417" t="s">
        <v>8311</v>
      </c>
      <c r="R417" t="str">
        <f t="shared" si="32"/>
        <v>film &amp; video</v>
      </c>
      <c r="S417" t="str">
        <f t="shared" si="33"/>
        <v>documentary</v>
      </c>
      <c r="T417">
        <f>YEAR(V417)</f>
        <v>2014</v>
      </c>
      <c r="U417" s="13">
        <f t="shared" si="34"/>
        <v>25</v>
      </c>
      <c r="V417" s="10">
        <f>(((J417/60)/60)/24)+DATE(1970,1,1)</f>
        <v>41904.851875</v>
      </c>
      <c r="W417" s="10">
        <f>(((I417/60)/60)/24)+DATE(1970,1,1)</f>
        <v>41929.5</v>
      </c>
    </row>
    <row r="418" spans="1:23"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0"/>
        <v>1.2021700000000002</v>
      </c>
      <c r="P418" s="6">
        <f t="shared" si="31"/>
        <v>48.086800000000004</v>
      </c>
      <c r="Q418" t="s">
        <v>8311</v>
      </c>
      <c r="R418" t="str">
        <f t="shared" si="32"/>
        <v>film &amp; video</v>
      </c>
      <c r="S418" t="str">
        <f t="shared" si="33"/>
        <v>documentary</v>
      </c>
      <c r="T418">
        <f>YEAR(V418)</f>
        <v>2014</v>
      </c>
      <c r="U418" s="13">
        <f t="shared" si="34"/>
        <v>30</v>
      </c>
      <c r="V418" s="10">
        <f>(((J418/60)/60)/24)+DATE(1970,1,1)</f>
        <v>41648.396192129629</v>
      </c>
      <c r="W418" s="10">
        <f>(((I418/60)/60)/24)+DATE(1970,1,1)</f>
        <v>41678.396192129629</v>
      </c>
    </row>
    <row r="419" spans="1:23"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0"/>
        <v>1.0024761904761905</v>
      </c>
      <c r="P419" s="6">
        <f t="shared" si="31"/>
        <v>202.42307692307693</v>
      </c>
      <c r="Q419" t="s">
        <v>8311</v>
      </c>
      <c r="R419" t="str">
        <f t="shared" si="32"/>
        <v>film &amp; video</v>
      </c>
      <c r="S419" t="str">
        <f t="shared" si="33"/>
        <v>documentary</v>
      </c>
      <c r="T419">
        <f>YEAR(V419)</f>
        <v>2013</v>
      </c>
      <c r="U419" s="13">
        <f t="shared" si="34"/>
        <v>11</v>
      </c>
      <c r="V419" s="10">
        <f>(((J419/60)/60)/24)+DATE(1970,1,1)</f>
        <v>41360.970601851855</v>
      </c>
      <c r="W419" s="10">
        <f>(((I419/60)/60)/24)+DATE(1970,1,1)</f>
        <v>41372.189583333333</v>
      </c>
    </row>
    <row r="420" spans="1:23"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0"/>
        <v>1.0063392857142857</v>
      </c>
      <c r="P420" s="6">
        <f t="shared" si="31"/>
        <v>216.75</v>
      </c>
      <c r="Q420" t="s">
        <v>8311</v>
      </c>
      <c r="R420" t="str">
        <f t="shared" si="32"/>
        <v>film &amp; video</v>
      </c>
      <c r="S420" t="str">
        <f t="shared" si="33"/>
        <v>documentary</v>
      </c>
      <c r="T420">
        <f>YEAR(V420)</f>
        <v>2015</v>
      </c>
      <c r="U420" s="13">
        <f t="shared" si="34"/>
        <v>30</v>
      </c>
      <c r="V420" s="10">
        <f>(((J420/60)/60)/24)+DATE(1970,1,1)</f>
        <v>42178.282372685186</v>
      </c>
      <c r="W420" s="10">
        <f>(((I420/60)/60)/24)+DATE(1970,1,1)</f>
        <v>42208.282372685186</v>
      </c>
    </row>
    <row r="421" spans="1:23"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0"/>
        <v>1.004375</v>
      </c>
      <c r="P421" s="6">
        <f t="shared" si="31"/>
        <v>110.06849315068493</v>
      </c>
      <c r="Q421" t="s">
        <v>8311</v>
      </c>
      <c r="R421" t="str">
        <f t="shared" si="32"/>
        <v>film &amp; video</v>
      </c>
      <c r="S421" t="str">
        <f t="shared" si="33"/>
        <v>documentary</v>
      </c>
      <c r="T421">
        <f>YEAR(V421)</f>
        <v>2013</v>
      </c>
      <c r="U421" s="13">
        <f t="shared" si="34"/>
        <v>60</v>
      </c>
      <c r="V421" s="10">
        <f>(((J421/60)/60)/24)+DATE(1970,1,1)</f>
        <v>41394.842442129629</v>
      </c>
      <c r="W421" s="10">
        <f>(((I421/60)/60)/24)+DATE(1970,1,1)</f>
        <v>41454.842442129629</v>
      </c>
    </row>
    <row r="422" spans="1:23"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0"/>
        <v>4.3939393939393936E-3</v>
      </c>
      <c r="P422" s="6">
        <f t="shared" si="31"/>
        <v>4.833333333333333</v>
      </c>
      <c r="Q422" t="s">
        <v>8311</v>
      </c>
      <c r="R422" t="str">
        <f t="shared" si="32"/>
        <v>film &amp; video</v>
      </c>
      <c r="S422" t="str">
        <f t="shared" si="33"/>
        <v>animation</v>
      </c>
      <c r="T422">
        <f>YEAR(V422)</f>
        <v>2014</v>
      </c>
      <c r="U422" s="13">
        <f t="shared" si="34"/>
        <v>30</v>
      </c>
      <c r="V422" s="10">
        <f>(((J422/60)/60)/24)+DATE(1970,1,1)</f>
        <v>41682.23646990741</v>
      </c>
      <c r="W422" s="10">
        <f>(((I422/60)/60)/24)+DATE(1970,1,1)</f>
        <v>41712.194803240738</v>
      </c>
    </row>
    <row r="423" spans="1:23"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0"/>
        <v>2.0066666666666667E-2</v>
      </c>
      <c r="P423" s="6">
        <f t="shared" si="31"/>
        <v>50.166666666666664</v>
      </c>
      <c r="Q423" t="s">
        <v>8311</v>
      </c>
      <c r="R423" t="str">
        <f t="shared" si="32"/>
        <v>film &amp; video</v>
      </c>
      <c r="S423" t="str">
        <f t="shared" si="33"/>
        <v>animation</v>
      </c>
      <c r="T423">
        <f>YEAR(V423)</f>
        <v>2015</v>
      </c>
      <c r="U423" s="13">
        <f t="shared" si="34"/>
        <v>60</v>
      </c>
      <c r="V423" s="10">
        <f>(((J423/60)/60)/24)+DATE(1970,1,1)</f>
        <v>42177.491388888884</v>
      </c>
      <c r="W423" s="10">
        <f>(((I423/60)/60)/24)+DATE(1970,1,1)</f>
        <v>42237.491388888884</v>
      </c>
    </row>
    <row r="424" spans="1:23"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0"/>
        <v>1.0749999999999999E-2</v>
      </c>
      <c r="P424" s="6">
        <f t="shared" si="31"/>
        <v>35.833333333333336</v>
      </c>
      <c r="Q424" t="s">
        <v>8311</v>
      </c>
      <c r="R424" t="str">
        <f t="shared" si="32"/>
        <v>film &amp; video</v>
      </c>
      <c r="S424" t="str">
        <f t="shared" si="33"/>
        <v>animation</v>
      </c>
      <c r="T424">
        <f>YEAR(V424)</f>
        <v>2014</v>
      </c>
      <c r="U424" s="13">
        <f t="shared" si="34"/>
        <v>30</v>
      </c>
      <c r="V424" s="10">
        <f>(((J424/60)/60)/24)+DATE(1970,1,1)</f>
        <v>41863.260381944441</v>
      </c>
      <c r="W424" s="10">
        <f>(((I424/60)/60)/24)+DATE(1970,1,1)</f>
        <v>41893.260381944441</v>
      </c>
    </row>
    <row r="425" spans="1:23"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0"/>
        <v>7.6499999999999997E-3</v>
      </c>
      <c r="P425" s="6">
        <f t="shared" si="31"/>
        <v>11.76923076923077</v>
      </c>
      <c r="Q425" t="s">
        <v>8311</v>
      </c>
      <c r="R425" t="str">
        <f t="shared" si="32"/>
        <v>film &amp; video</v>
      </c>
      <c r="S425" t="str">
        <f t="shared" si="33"/>
        <v>animation</v>
      </c>
      <c r="T425">
        <f>YEAR(V425)</f>
        <v>2013</v>
      </c>
      <c r="U425" s="13">
        <f t="shared" si="34"/>
        <v>30</v>
      </c>
      <c r="V425" s="10">
        <f>(((J425/60)/60)/24)+DATE(1970,1,1)</f>
        <v>41400.92627314815</v>
      </c>
      <c r="W425" s="10">
        <f>(((I425/60)/60)/24)+DATE(1970,1,1)</f>
        <v>41430.92627314815</v>
      </c>
    </row>
    <row r="426" spans="1:23"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0"/>
        <v>6.7966666666666675E-2</v>
      </c>
      <c r="P426" s="6">
        <f t="shared" si="31"/>
        <v>40.78</v>
      </c>
      <c r="Q426" t="s">
        <v>8311</v>
      </c>
      <c r="R426" t="str">
        <f t="shared" si="32"/>
        <v>film &amp; video</v>
      </c>
      <c r="S426" t="str">
        <f t="shared" si="33"/>
        <v>animation</v>
      </c>
      <c r="T426">
        <f>YEAR(V426)</f>
        <v>2012</v>
      </c>
      <c r="U426" s="13">
        <f t="shared" si="34"/>
        <v>60</v>
      </c>
      <c r="V426" s="10">
        <f>(((J426/60)/60)/24)+DATE(1970,1,1)</f>
        <v>40934.376145833332</v>
      </c>
      <c r="W426" s="10">
        <f>(((I426/60)/60)/24)+DATE(1970,1,1)</f>
        <v>40994.334479166668</v>
      </c>
    </row>
    <row r="427" spans="1:23"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0"/>
        <v>1.2E-4</v>
      </c>
      <c r="P427" s="6">
        <f t="shared" si="31"/>
        <v>3</v>
      </c>
      <c r="Q427" t="s">
        <v>8311</v>
      </c>
      <c r="R427" t="str">
        <f t="shared" si="32"/>
        <v>film &amp; video</v>
      </c>
      <c r="S427" t="str">
        <f t="shared" si="33"/>
        <v>animation</v>
      </c>
      <c r="T427">
        <f>YEAR(V427)</f>
        <v>2015</v>
      </c>
      <c r="U427" s="13">
        <f t="shared" si="34"/>
        <v>60</v>
      </c>
      <c r="V427" s="10">
        <f>(((J427/60)/60)/24)+DATE(1970,1,1)</f>
        <v>42275.861157407402</v>
      </c>
      <c r="W427" s="10">
        <f>(((I427/60)/60)/24)+DATE(1970,1,1)</f>
        <v>42335.902824074074</v>
      </c>
    </row>
    <row r="428" spans="1:23"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0"/>
        <v>1.3299999999999999E-2</v>
      </c>
      <c r="P428" s="6">
        <f t="shared" si="31"/>
        <v>16.625</v>
      </c>
      <c r="Q428" t="s">
        <v>8311</v>
      </c>
      <c r="R428" t="str">
        <f t="shared" si="32"/>
        <v>film &amp; video</v>
      </c>
      <c r="S428" t="str">
        <f t="shared" si="33"/>
        <v>animation</v>
      </c>
      <c r="T428">
        <f>YEAR(V428)</f>
        <v>2016</v>
      </c>
      <c r="U428" s="13">
        <f t="shared" si="34"/>
        <v>30</v>
      </c>
      <c r="V428" s="10">
        <f>(((J428/60)/60)/24)+DATE(1970,1,1)</f>
        <v>42400.711967592593</v>
      </c>
      <c r="W428" s="10">
        <f>(((I428/60)/60)/24)+DATE(1970,1,1)</f>
        <v>42430.711967592593</v>
      </c>
    </row>
    <row r="429" spans="1:23"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0"/>
        <v>0</v>
      </c>
      <c r="P429" s="6" t="e">
        <f t="shared" si="31"/>
        <v>#DIV/0!</v>
      </c>
      <c r="Q429" t="s">
        <v>8311</v>
      </c>
      <c r="R429" t="str">
        <f t="shared" si="32"/>
        <v>film &amp; video</v>
      </c>
      <c r="S429" t="str">
        <f t="shared" si="33"/>
        <v>animation</v>
      </c>
      <c r="T429">
        <f>YEAR(V429)</f>
        <v>2015</v>
      </c>
      <c r="U429" s="13">
        <f t="shared" si="34"/>
        <v>14</v>
      </c>
      <c r="V429" s="10">
        <f>(((J429/60)/60)/24)+DATE(1970,1,1)</f>
        <v>42285.909027777772</v>
      </c>
      <c r="W429" s="10">
        <f>(((I429/60)/60)/24)+DATE(1970,1,1)</f>
        <v>42299.790972222225</v>
      </c>
    </row>
    <row r="430" spans="1:23"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0"/>
        <v>5.6333333333333332E-2</v>
      </c>
      <c r="P430" s="6">
        <f t="shared" si="31"/>
        <v>52</v>
      </c>
      <c r="Q430" t="s">
        <v>8311</v>
      </c>
      <c r="R430" t="str">
        <f t="shared" si="32"/>
        <v>film &amp; video</v>
      </c>
      <c r="S430" t="str">
        <f t="shared" si="33"/>
        <v>animation</v>
      </c>
      <c r="T430">
        <f>YEAR(V430)</f>
        <v>2014</v>
      </c>
      <c r="U430" s="13">
        <f t="shared" si="34"/>
        <v>28</v>
      </c>
      <c r="V430" s="10">
        <f>(((J430/60)/60)/24)+DATE(1970,1,1)</f>
        <v>41778.766724537039</v>
      </c>
      <c r="W430" s="10">
        <f>(((I430/60)/60)/24)+DATE(1970,1,1)</f>
        <v>41806.916666666664</v>
      </c>
    </row>
    <row r="431" spans="1:23"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0"/>
        <v>0</v>
      </c>
      <c r="P431" s="6" t="e">
        <f t="shared" si="31"/>
        <v>#DIV/0!</v>
      </c>
      <c r="Q431" t="s">
        <v>8311</v>
      </c>
      <c r="R431" t="str">
        <f t="shared" si="32"/>
        <v>film &amp; video</v>
      </c>
      <c r="S431" t="str">
        <f t="shared" si="33"/>
        <v>animation</v>
      </c>
      <c r="T431">
        <f>YEAR(V431)</f>
        <v>2009</v>
      </c>
      <c r="U431" s="13">
        <f t="shared" si="34"/>
        <v>73</v>
      </c>
      <c r="V431" s="10">
        <f>(((J431/60)/60)/24)+DATE(1970,1,1)</f>
        <v>40070.901412037041</v>
      </c>
      <c r="W431" s="10">
        <f>(((I431/60)/60)/24)+DATE(1970,1,1)</f>
        <v>40144.207638888889</v>
      </c>
    </row>
    <row r="432" spans="1:23"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0"/>
        <v>2.4E-2</v>
      </c>
      <c r="P432" s="6">
        <f t="shared" si="31"/>
        <v>4.8</v>
      </c>
      <c r="Q432" t="s">
        <v>8311</v>
      </c>
      <c r="R432" t="str">
        <f t="shared" si="32"/>
        <v>film &amp; video</v>
      </c>
      <c r="S432" t="str">
        <f t="shared" si="33"/>
        <v>animation</v>
      </c>
      <c r="T432">
        <f>YEAR(V432)</f>
        <v>2013</v>
      </c>
      <c r="U432" s="13">
        <f t="shared" si="34"/>
        <v>15</v>
      </c>
      <c r="V432" s="10">
        <f>(((J432/60)/60)/24)+DATE(1970,1,1)</f>
        <v>41513.107256944444</v>
      </c>
      <c r="W432" s="10">
        <f>(((I432/60)/60)/24)+DATE(1970,1,1)</f>
        <v>41528.107256944444</v>
      </c>
    </row>
    <row r="433" spans="1:23"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0"/>
        <v>0.13833333333333334</v>
      </c>
      <c r="P433" s="6">
        <f t="shared" si="31"/>
        <v>51.875</v>
      </c>
      <c r="Q433" t="s">
        <v>8311</v>
      </c>
      <c r="R433" t="str">
        <f t="shared" si="32"/>
        <v>film &amp; video</v>
      </c>
      <c r="S433" t="str">
        <f t="shared" si="33"/>
        <v>animation</v>
      </c>
      <c r="T433">
        <f>YEAR(V433)</f>
        <v>2016</v>
      </c>
      <c r="U433" s="13">
        <f t="shared" si="34"/>
        <v>30</v>
      </c>
      <c r="V433" s="10">
        <f>(((J433/60)/60)/24)+DATE(1970,1,1)</f>
        <v>42526.871331018512</v>
      </c>
      <c r="W433" s="10">
        <f>(((I433/60)/60)/24)+DATE(1970,1,1)</f>
        <v>42556.871331018512</v>
      </c>
    </row>
    <row r="434" spans="1:23"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0"/>
        <v>9.5000000000000001E-2</v>
      </c>
      <c r="P434" s="6">
        <f t="shared" si="31"/>
        <v>71.25</v>
      </c>
      <c r="Q434" t="s">
        <v>8311</v>
      </c>
      <c r="R434" t="str">
        <f t="shared" si="32"/>
        <v>film &amp; video</v>
      </c>
      <c r="S434" t="str">
        <f t="shared" si="33"/>
        <v>animation</v>
      </c>
      <c r="T434">
        <f>YEAR(V434)</f>
        <v>2015</v>
      </c>
      <c r="U434" s="13">
        <f t="shared" si="34"/>
        <v>60</v>
      </c>
      <c r="V434" s="10">
        <f>(((J434/60)/60)/24)+DATE(1970,1,1)</f>
        <v>42238.726631944446</v>
      </c>
      <c r="W434" s="10">
        <f>(((I434/60)/60)/24)+DATE(1970,1,1)</f>
        <v>42298.726631944446</v>
      </c>
    </row>
    <row r="435" spans="1:23"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0"/>
        <v>0</v>
      </c>
      <c r="P435" s="6" t="e">
        <f t="shared" si="31"/>
        <v>#DIV/0!</v>
      </c>
      <c r="Q435" t="s">
        <v>8311</v>
      </c>
      <c r="R435" t="str">
        <f t="shared" si="32"/>
        <v>film &amp; video</v>
      </c>
      <c r="S435" t="str">
        <f t="shared" si="33"/>
        <v>animation</v>
      </c>
      <c r="T435">
        <f>YEAR(V435)</f>
        <v>2015</v>
      </c>
      <c r="U435" s="13">
        <f t="shared" si="34"/>
        <v>60</v>
      </c>
      <c r="V435" s="10">
        <f>(((J435/60)/60)/24)+DATE(1970,1,1)</f>
        <v>42228.629884259266</v>
      </c>
      <c r="W435" s="10">
        <f>(((I435/60)/60)/24)+DATE(1970,1,1)</f>
        <v>42288.629884259266</v>
      </c>
    </row>
    <row r="436" spans="1:23"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0"/>
        <v>0.05</v>
      </c>
      <c r="P436" s="6">
        <f t="shared" si="31"/>
        <v>62.5</v>
      </c>
      <c r="Q436" t="s">
        <v>8311</v>
      </c>
      <c r="R436" t="str">
        <f t="shared" si="32"/>
        <v>film &amp; video</v>
      </c>
      <c r="S436" t="str">
        <f t="shared" si="33"/>
        <v>animation</v>
      </c>
      <c r="T436">
        <f>YEAR(V436)</f>
        <v>2013</v>
      </c>
      <c r="U436" s="13">
        <f t="shared" si="34"/>
        <v>33</v>
      </c>
      <c r="V436" s="10">
        <f>(((J436/60)/60)/24)+DATE(1970,1,1)</f>
        <v>41576.834513888891</v>
      </c>
      <c r="W436" s="10">
        <f>(((I436/60)/60)/24)+DATE(1970,1,1)</f>
        <v>41609.876180555555</v>
      </c>
    </row>
    <row r="437" spans="1:23"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0"/>
        <v>2.7272727272727273E-5</v>
      </c>
      <c r="P437" s="6">
        <f t="shared" si="31"/>
        <v>1</v>
      </c>
      <c r="Q437" t="s">
        <v>8311</v>
      </c>
      <c r="R437" t="str">
        <f t="shared" si="32"/>
        <v>film &amp; video</v>
      </c>
      <c r="S437" t="str">
        <f t="shared" si="33"/>
        <v>animation</v>
      </c>
      <c r="T437">
        <f>YEAR(V437)</f>
        <v>2013</v>
      </c>
      <c r="U437" s="13">
        <f t="shared" si="34"/>
        <v>30</v>
      </c>
      <c r="V437" s="10">
        <f>(((J437/60)/60)/24)+DATE(1970,1,1)</f>
        <v>41500.747453703705</v>
      </c>
      <c r="W437" s="10">
        <f>(((I437/60)/60)/24)+DATE(1970,1,1)</f>
        <v>41530.747453703705</v>
      </c>
    </row>
    <row r="438" spans="1:23"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0"/>
        <v>0</v>
      </c>
      <c r="P438" s="6" t="e">
        <f t="shared" si="31"/>
        <v>#DIV/0!</v>
      </c>
      <c r="Q438" t="s">
        <v>8311</v>
      </c>
      <c r="R438" t="str">
        <f t="shared" si="32"/>
        <v>film &amp; video</v>
      </c>
      <c r="S438" t="str">
        <f t="shared" si="33"/>
        <v>animation</v>
      </c>
      <c r="T438">
        <f>YEAR(V438)</f>
        <v>2013</v>
      </c>
      <c r="U438" s="13">
        <f t="shared" si="34"/>
        <v>30</v>
      </c>
      <c r="V438" s="10">
        <f>(((J438/60)/60)/24)+DATE(1970,1,1)</f>
        <v>41456.36241898148</v>
      </c>
      <c r="W438" s="10">
        <f>(((I438/60)/60)/24)+DATE(1970,1,1)</f>
        <v>41486.36241898148</v>
      </c>
    </row>
    <row r="439" spans="1:23"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0"/>
        <v>0</v>
      </c>
      <c r="P439" s="6" t="e">
        <f t="shared" si="31"/>
        <v>#DIV/0!</v>
      </c>
      <c r="Q439" t="s">
        <v>8311</v>
      </c>
      <c r="R439" t="str">
        <f t="shared" si="32"/>
        <v>film &amp; video</v>
      </c>
      <c r="S439" t="str">
        <f t="shared" si="33"/>
        <v>animation</v>
      </c>
      <c r="T439">
        <f>YEAR(V439)</f>
        <v>2016</v>
      </c>
      <c r="U439" s="13">
        <f t="shared" si="34"/>
        <v>60</v>
      </c>
      <c r="V439" s="10">
        <f>(((J439/60)/60)/24)+DATE(1970,1,1)</f>
        <v>42591.31858796296</v>
      </c>
      <c r="W439" s="10">
        <f>(((I439/60)/60)/24)+DATE(1970,1,1)</f>
        <v>42651.31858796296</v>
      </c>
    </row>
    <row r="440" spans="1:23"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0"/>
        <v>9.3799999999999994E-2</v>
      </c>
      <c r="P440" s="6">
        <f t="shared" si="31"/>
        <v>170.54545454545453</v>
      </c>
      <c r="Q440" t="s">
        <v>8311</v>
      </c>
      <c r="R440" t="str">
        <f t="shared" si="32"/>
        <v>film &amp; video</v>
      </c>
      <c r="S440" t="str">
        <f t="shared" si="33"/>
        <v>animation</v>
      </c>
      <c r="T440">
        <f>YEAR(V440)</f>
        <v>2015</v>
      </c>
      <c r="U440" s="13">
        <f t="shared" si="34"/>
        <v>30</v>
      </c>
      <c r="V440" s="10">
        <f>(((J440/60)/60)/24)+DATE(1970,1,1)</f>
        <v>42296.261087962965</v>
      </c>
      <c r="W440" s="10">
        <f>(((I440/60)/60)/24)+DATE(1970,1,1)</f>
        <v>42326.302754629629</v>
      </c>
    </row>
    <row r="441" spans="1:23"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0"/>
        <v>0</v>
      </c>
      <c r="P441" s="6" t="e">
        <f t="shared" si="31"/>
        <v>#DIV/0!</v>
      </c>
      <c r="Q441" t="s">
        <v>8311</v>
      </c>
      <c r="R441" t="str">
        <f t="shared" si="32"/>
        <v>film &amp; video</v>
      </c>
      <c r="S441" t="str">
        <f t="shared" si="33"/>
        <v>animation</v>
      </c>
      <c r="T441">
        <f>YEAR(V441)</f>
        <v>2014</v>
      </c>
      <c r="U441" s="13">
        <f t="shared" si="34"/>
        <v>10</v>
      </c>
      <c r="V441" s="10">
        <f>(((J441/60)/60)/24)+DATE(1970,1,1)</f>
        <v>41919.761782407404</v>
      </c>
      <c r="W441" s="10">
        <f>(((I441/60)/60)/24)+DATE(1970,1,1)</f>
        <v>41929.761782407404</v>
      </c>
    </row>
    <row r="442" spans="1:23"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0"/>
        <v>1E-3</v>
      </c>
      <c r="P442" s="6">
        <f t="shared" si="31"/>
        <v>5</v>
      </c>
      <c r="Q442" t="s">
        <v>8311</v>
      </c>
      <c r="R442" t="str">
        <f t="shared" si="32"/>
        <v>film &amp; video</v>
      </c>
      <c r="S442" t="str">
        <f t="shared" si="33"/>
        <v>animation</v>
      </c>
      <c r="T442">
        <f>YEAR(V442)</f>
        <v>2016</v>
      </c>
      <c r="U442" s="13">
        <f t="shared" si="34"/>
        <v>30</v>
      </c>
      <c r="V442" s="10">
        <f>(((J442/60)/60)/24)+DATE(1970,1,1)</f>
        <v>42423.985567129625</v>
      </c>
      <c r="W442" s="10">
        <f>(((I442/60)/60)/24)+DATE(1970,1,1)</f>
        <v>42453.943900462968</v>
      </c>
    </row>
    <row r="443" spans="1:23"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0"/>
        <v>0</v>
      </c>
      <c r="P443" s="6" t="e">
        <f t="shared" si="31"/>
        <v>#DIV/0!</v>
      </c>
      <c r="Q443" t="s">
        <v>8311</v>
      </c>
      <c r="R443" t="str">
        <f t="shared" si="32"/>
        <v>film &amp; video</v>
      </c>
      <c r="S443" t="str">
        <f t="shared" si="33"/>
        <v>animation</v>
      </c>
      <c r="T443">
        <f>YEAR(V443)</f>
        <v>2013</v>
      </c>
      <c r="U443" s="13">
        <f t="shared" si="34"/>
        <v>30</v>
      </c>
      <c r="V443" s="10">
        <f>(((J443/60)/60)/24)+DATE(1970,1,1)</f>
        <v>41550.793935185182</v>
      </c>
      <c r="W443" s="10">
        <f>(((I443/60)/60)/24)+DATE(1970,1,1)</f>
        <v>41580.793935185182</v>
      </c>
    </row>
    <row r="444" spans="1:23"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0"/>
        <v>0.39358823529411763</v>
      </c>
      <c r="P444" s="6">
        <f t="shared" si="31"/>
        <v>393.58823529411762</v>
      </c>
      <c r="Q444" t="s">
        <v>8311</v>
      </c>
      <c r="R444" t="str">
        <f t="shared" si="32"/>
        <v>film &amp; video</v>
      </c>
      <c r="S444" t="str">
        <f t="shared" si="33"/>
        <v>animation</v>
      </c>
      <c r="T444">
        <f>YEAR(V444)</f>
        <v>2015</v>
      </c>
      <c r="U444" s="13">
        <f t="shared" si="34"/>
        <v>30</v>
      </c>
      <c r="V444" s="10">
        <f>(((J444/60)/60)/24)+DATE(1970,1,1)</f>
        <v>42024.888692129629</v>
      </c>
      <c r="W444" s="10">
        <f>(((I444/60)/60)/24)+DATE(1970,1,1)</f>
        <v>42054.888692129629</v>
      </c>
    </row>
    <row r="445" spans="1:23"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0"/>
        <v>1E-3</v>
      </c>
      <c r="P445" s="6">
        <f t="shared" si="31"/>
        <v>5</v>
      </c>
      <c r="Q445" t="s">
        <v>8311</v>
      </c>
      <c r="R445" t="str">
        <f t="shared" si="32"/>
        <v>film &amp; video</v>
      </c>
      <c r="S445" t="str">
        <f t="shared" si="33"/>
        <v>animation</v>
      </c>
      <c r="T445">
        <f>YEAR(V445)</f>
        <v>2014</v>
      </c>
      <c r="U445" s="13">
        <f t="shared" si="34"/>
        <v>30</v>
      </c>
      <c r="V445" s="10">
        <f>(((J445/60)/60)/24)+DATE(1970,1,1)</f>
        <v>41650.015057870369</v>
      </c>
      <c r="W445" s="10">
        <f>(((I445/60)/60)/24)+DATE(1970,1,1)</f>
        <v>41680.015057870369</v>
      </c>
    </row>
    <row r="446" spans="1:23"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0"/>
        <v>0.05</v>
      </c>
      <c r="P446" s="6">
        <f t="shared" si="31"/>
        <v>50</v>
      </c>
      <c r="Q446" t="s">
        <v>8311</v>
      </c>
      <c r="R446" t="str">
        <f t="shared" si="32"/>
        <v>film &amp; video</v>
      </c>
      <c r="S446" t="str">
        <f t="shared" si="33"/>
        <v>animation</v>
      </c>
      <c r="T446">
        <f>YEAR(V446)</f>
        <v>2011</v>
      </c>
      <c r="U446" s="13">
        <f t="shared" si="34"/>
        <v>60</v>
      </c>
      <c r="V446" s="10">
        <f>(((J446/60)/60)/24)+DATE(1970,1,1)</f>
        <v>40894.906956018516</v>
      </c>
      <c r="W446" s="10">
        <f>(((I446/60)/60)/24)+DATE(1970,1,1)</f>
        <v>40954.906956018516</v>
      </c>
    </row>
    <row r="447" spans="1:23"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0"/>
        <v>3.3333333333333335E-5</v>
      </c>
      <c r="P447" s="6">
        <f t="shared" si="31"/>
        <v>1</v>
      </c>
      <c r="Q447" t="s">
        <v>8311</v>
      </c>
      <c r="R447" t="str">
        <f t="shared" si="32"/>
        <v>film &amp; video</v>
      </c>
      <c r="S447" t="str">
        <f t="shared" si="33"/>
        <v>animation</v>
      </c>
      <c r="T447">
        <f>YEAR(V447)</f>
        <v>2015</v>
      </c>
      <c r="U447" s="13">
        <f t="shared" si="34"/>
        <v>15</v>
      </c>
      <c r="V447" s="10">
        <f>(((J447/60)/60)/24)+DATE(1970,1,1)</f>
        <v>42130.335358796292</v>
      </c>
      <c r="W447" s="10">
        <f>(((I447/60)/60)/24)+DATE(1970,1,1)</f>
        <v>42145.335358796292</v>
      </c>
    </row>
    <row r="448" spans="1:23"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0"/>
        <v>7.2952380952380949E-2</v>
      </c>
      <c r="P448" s="6">
        <f t="shared" si="31"/>
        <v>47.875</v>
      </c>
      <c r="Q448" t="s">
        <v>8311</v>
      </c>
      <c r="R448" t="str">
        <f t="shared" si="32"/>
        <v>film &amp; video</v>
      </c>
      <c r="S448" t="str">
        <f t="shared" si="33"/>
        <v>animation</v>
      </c>
      <c r="T448">
        <f>YEAR(V448)</f>
        <v>2015</v>
      </c>
      <c r="U448" s="13">
        <f t="shared" si="34"/>
        <v>30</v>
      </c>
      <c r="V448" s="10">
        <f>(((J448/60)/60)/24)+DATE(1970,1,1)</f>
        <v>42037.083564814813</v>
      </c>
      <c r="W448" s="10">
        <f>(((I448/60)/60)/24)+DATE(1970,1,1)</f>
        <v>42067.083564814813</v>
      </c>
    </row>
    <row r="449" spans="1:23"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0"/>
        <v>1.6666666666666666E-4</v>
      </c>
      <c r="P449" s="6">
        <f t="shared" si="31"/>
        <v>5</v>
      </c>
      <c r="Q449" t="s">
        <v>8311</v>
      </c>
      <c r="R449" t="str">
        <f t="shared" si="32"/>
        <v>film &amp; video</v>
      </c>
      <c r="S449" t="str">
        <f t="shared" si="33"/>
        <v>animation</v>
      </c>
      <c r="T449">
        <f>YEAR(V449)</f>
        <v>2013</v>
      </c>
      <c r="U449" s="13">
        <f t="shared" si="34"/>
        <v>25</v>
      </c>
      <c r="V449" s="10">
        <f>(((J449/60)/60)/24)+DATE(1970,1,1)</f>
        <v>41331.555127314816</v>
      </c>
      <c r="W449" s="10">
        <f>(((I449/60)/60)/24)+DATE(1970,1,1)</f>
        <v>41356.513460648144</v>
      </c>
    </row>
    <row r="450" spans="1:23"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0"/>
        <v>3.2804E-2</v>
      </c>
      <c r="P450" s="6">
        <f t="shared" si="31"/>
        <v>20.502500000000001</v>
      </c>
      <c r="Q450" t="s">
        <v>8311</v>
      </c>
      <c r="R450" t="str">
        <f t="shared" si="32"/>
        <v>film &amp; video</v>
      </c>
      <c r="S450" t="str">
        <f t="shared" si="33"/>
        <v>animation</v>
      </c>
      <c r="T450">
        <f>YEAR(V450)</f>
        <v>2014</v>
      </c>
      <c r="U450" s="13">
        <f t="shared" si="34"/>
        <v>20</v>
      </c>
      <c r="V450" s="10">
        <f>(((J450/60)/60)/24)+DATE(1970,1,1)</f>
        <v>41753.758043981477</v>
      </c>
      <c r="W450" s="10">
        <f>(((I450/60)/60)/24)+DATE(1970,1,1)</f>
        <v>41773.758043981477</v>
      </c>
    </row>
    <row r="451" spans="1:23"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35">E451/D451</f>
        <v>2.2499999999999999E-2</v>
      </c>
      <c r="P451" s="6">
        <f t="shared" ref="P451:P514" si="36">E451/L451</f>
        <v>9</v>
      </c>
      <c r="Q451" t="s">
        <v>8311</v>
      </c>
      <c r="R451" t="str">
        <f t="shared" ref="R451:R514" si="37">LEFT(N451,SEARCH("/",N451,1)-1)</f>
        <v>film &amp; video</v>
      </c>
      <c r="S451" t="str">
        <f t="shared" ref="S451:S514" si="38">RIGHT(N451,LEN(N451)-FIND("/",N451,1))</f>
        <v>animation</v>
      </c>
      <c r="T451">
        <f>YEAR(V451)</f>
        <v>2013</v>
      </c>
      <c r="U451" s="13">
        <f t="shared" ref="U451:U514" si="39">ROUND(W451-V451,0)</f>
        <v>30</v>
      </c>
      <c r="V451" s="10">
        <f>(((J451/60)/60)/24)+DATE(1970,1,1)</f>
        <v>41534.568113425928</v>
      </c>
      <c r="W451" s="10">
        <f>(((I451/60)/60)/24)+DATE(1970,1,1)</f>
        <v>41564.568113425928</v>
      </c>
    </row>
    <row r="452" spans="1:23"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35"/>
        <v>7.92E-3</v>
      </c>
      <c r="P452" s="6">
        <f t="shared" si="36"/>
        <v>56.571428571428569</v>
      </c>
      <c r="Q452" t="s">
        <v>8311</v>
      </c>
      <c r="R452" t="str">
        <f t="shared" si="37"/>
        <v>film &amp; video</v>
      </c>
      <c r="S452" t="str">
        <f t="shared" si="38"/>
        <v>animation</v>
      </c>
      <c r="T452">
        <f>YEAR(V452)</f>
        <v>2014</v>
      </c>
      <c r="U452" s="13">
        <f t="shared" si="39"/>
        <v>30</v>
      </c>
      <c r="V452" s="10">
        <f>(((J452/60)/60)/24)+DATE(1970,1,1)</f>
        <v>41654.946759259255</v>
      </c>
      <c r="W452" s="10">
        <f>(((I452/60)/60)/24)+DATE(1970,1,1)</f>
        <v>41684.946759259255</v>
      </c>
    </row>
    <row r="453" spans="1:23"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35"/>
        <v>0</v>
      </c>
      <c r="P453" s="6" t="e">
        <f t="shared" si="36"/>
        <v>#DIV/0!</v>
      </c>
      <c r="Q453" t="s">
        <v>8311</v>
      </c>
      <c r="R453" t="str">
        <f t="shared" si="37"/>
        <v>film &amp; video</v>
      </c>
      <c r="S453" t="str">
        <f t="shared" si="38"/>
        <v>animation</v>
      </c>
      <c r="T453">
        <f>YEAR(V453)</f>
        <v>2013</v>
      </c>
      <c r="U453" s="13">
        <f t="shared" si="39"/>
        <v>30</v>
      </c>
      <c r="V453" s="10">
        <f>(((J453/60)/60)/24)+DATE(1970,1,1)</f>
        <v>41634.715173611112</v>
      </c>
      <c r="W453" s="10">
        <f>(((I453/60)/60)/24)+DATE(1970,1,1)</f>
        <v>41664.715173611112</v>
      </c>
    </row>
    <row r="454" spans="1:23"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35"/>
        <v>0.64</v>
      </c>
      <c r="P454" s="6">
        <f t="shared" si="36"/>
        <v>40</v>
      </c>
      <c r="Q454" t="s">
        <v>8311</v>
      </c>
      <c r="R454" t="str">
        <f t="shared" si="37"/>
        <v>film &amp; video</v>
      </c>
      <c r="S454" t="str">
        <f t="shared" si="38"/>
        <v>animation</v>
      </c>
      <c r="T454">
        <f>YEAR(V454)</f>
        <v>2015</v>
      </c>
      <c r="U454" s="13">
        <f t="shared" si="39"/>
        <v>30</v>
      </c>
      <c r="V454" s="10">
        <f>(((J454/60)/60)/24)+DATE(1970,1,1)</f>
        <v>42107.703877314809</v>
      </c>
      <c r="W454" s="10">
        <f>(((I454/60)/60)/24)+DATE(1970,1,1)</f>
        <v>42137.703877314809</v>
      </c>
    </row>
    <row r="455" spans="1:23"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35"/>
        <v>2.740447957839262E-4</v>
      </c>
      <c r="P455" s="6">
        <f t="shared" si="36"/>
        <v>13</v>
      </c>
      <c r="Q455" t="s">
        <v>8311</v>
      </c>
      <c r="R455" t="str">
        <f t="shared" si="37"/>
        <v>film &amp; video</v>
      </c>
      <c r="S455" t="str">
        <f t="shared" si="38"/>
        <v>animation</v>
      </c>
      <c r="T455">
        <f>YEAR(V455)</f>
        <v>2015</v>
      </c>
      <c r="U455" s="13">
        <f t="shared" si="39"/>
        <v>16</v>
      </c>
      <c r="V455" s="10">
        <f>(((J455/60)/60)/24)+DATE(1970,1,1)</f>
        <v>42038.824988425928</v>
      </c>
      <c r="W455" s="10">
        <f>(((I455/60)/60)/24)+DATE(1970,1,1)</f>
        <v>42054.824988425928</v>
      </c>
    </row>
    <row r="456" spans="1:23"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35"/>
        <v>8.2000000000000007E-3</v>
      </c>
      <c r="P456" s="6">
        <f t="shared" si="36"/>
        <v>16.399999999999999</v>
      </c>
      <c r="Q456" t="s">
        <v>8311</v>
      </c>
      <c r="R456" t="str">
        <f t="shared" si="37"/>
        <v>film &amp; video</v>
      </c>
      <c r="S456" t="str">
        <f t="shared" si="38"/>
        <v>animation</v>
      </c>
      <c r="T456">
        <f>YEAR(V456)</f>
        <v>2014</v>
      </c>
      <c r="U456" s="13">
        <f t="shared" si="39"/>
        <v>31</v>
      </c>
      <c r="V456" s="10">
        <f>(((J456/60)/60)/24)+DATE(1970,1,1)</f>
        <v>41938.717256944445</v>
      </c>
      <c r="W456" s="10">
        <f>(((I456/60)/60)/24)+DATE(1970,1,1)</f>
        <v>41969.551388888889</v>
      </c>
    </row>
    <row r="457" spans="1:23"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35"/>
        <v>6.9230769230769226E-4</v>
      </c>
      <c r="P457" s="6">
        <f t="shared" si="36"/>
        <v>22.5</v>
      </c>
      <c r="Q457" t="s">
        <v>8311</v>
      </c>
      <c r="R457" t="str">
        <f t="shared" si="37"/>
        <v>film &amp; video</v>
      </c>
      <c r="S457" t="str">
        <f t="shared" si="38"/>
        <v>animation</v>
      </c>
      <c r="T457">
        <f>YEAR(V457)</f>
        <v>2012</v>
      </c>
      <c r="U457" s="13">
        <f t="shared" si="39"/>
        <v>45</v>
      </c>
      <c r="V457" s="10">
        <f>(((J457/60)/60)/24)+DATE(1970,1,1)</f>
        <v>40971.002569444441</v>
      </c>
      <c r="W457" s="10">
        <f>(((I457/60)/60)/24)+DATE(1970,1,1)</f>
        <v>41016.021527777775</v>
      </c>
    </row>
    <row r="458" spans="1:23"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35"/>
        <v>6.8631863186318634E-3</v>
      </c>
      <c r="P458" s="6">
        <f t="shared" si="36"/>
        <v>20.333333333333332</v>
      </c>
      <c r="Q458" t="s">
        <v>8311</v>
      </c>
      <c r="R458" t="str">
        <f t="shared" si="37"/>
        <v>film &amp; video</v>
      </c>
      <c r="S458" t="str">
        <f t="shared" si="38"/>
        <v>animation</v>
      </c>
      <c r="T458">
        <f>YEAR(V458)</f>
        <v>2013</v>
      </c>
      <c r="U458" s="13">
        <f t="shared" si="39"/>
        <v>21</v>
      </c>
      <c r="V458" s="10">
        <f>(((J458/60)/60)/24)+DATE(1970,1,1)</f>
        <v>41547.694456018515</v>
      </c>
      <c r="W458" s="10">
        <f>(((I458/60)/60)/24)+DATE(1970,1,1)</f>
        <v>41569.165972222225</v>
      </c>
    </row>
    <row r="459" spans="1:23"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35"/>
        <v>0</v>
      </c>
      <c r="P459" s="6" t="e">
        <f t="shared" si="36"/>
        <v>#DIV/0!</v>
      </c>
      <c r="Q459" t="s">
        <v>8311</v>
      </c>
      <c r="R459" t="str">
        <f t="shared" si="37"/>
        <v>film &amp; video</v>
      </c>
      <c r="S459" t="str">
        <f t="shared" si="38"/>
        <v>animation</v>
      </c>
      <c r="T459">
        <f>YEAR(V459)</f>
        <v>2014</v>
      </c>
      <c r="U459" s="13">
        <f t="shared" si="39"/>
        <v>30</v>
      </c>
      <c r="V459" s="10">
        <f>(((J459/60)/60)/24)+DATE(1970,1,1)</f>
        <v>41837.767500000002</v>
      </c>
      <c r="W459" s="10">
        <f>(((I459/60)/60)/24)+DATE(1970,1,1)</f>
        <v>41867.767500000002</v>
      </c>
    </row>
    <row r="460" spans="1:23"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35"/>
        <v>8.2100000000000006E-2</v>
      </c>
      <c r="P460" s="6">
        <f t="shared" si="36"/>
        <v>16.755102040816325</v>
      </c>
      <c r="Q460" t="s">
        <v>8311</v>
      </c>
      <c r="R460" t="str">
        <f t="shared" si="37"/>
        <v>film &amp; video</v>
      </c>
      <c r="S460" t="str">
        <f t="shared" si="38"/>
        <v>animation</v>
      </c>
      <c r="T460">
        <f>YEAR(V460)</f>
        <v>2013</v>
      </c>
      <c r="U460" s="13">
        <f t="shared" si="39"/>
        <v>30</v>
      </c>
      <c r="V460" s="10">
        <f>(((J460/60)/60)/24)+DATE(1970,1,1)</f>
        <v>41378.69976851852</v>
      </c>
      <c r="W460" s="10">
        <f>(((I460/60)/60)/24)+DATE(1970,1,1)</f>
        <v>41408.69976851852</v>
      </c>
    </row>
    <row r="461" spans="1:23"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35"/>
        <v>6.4102564102564103E-4</v>
      </c>
      <c r="P461" s="6">
        <f t="shared" si="36"/>
        <v>25</v>
      </c>
      <c r="Q461" t="s">
        <v>8311</v>
      </c>
      <c r="R461" t="str">
        <f t="shared" si="37"/>
        <v>film &amp; video</v>
      </c>
      <c r="S461" t="str">
        <f t="shared" si="38"/>
        <v>animation</v>
      </c>
      <c r="T461">
        <f>YEAR(V461)</f>
        <v>2011</v>
      </c>
      <c r="U461" s="13">
        <f t="shared" si="39"/>
        <v>60</v>
      </c>
      <c r="V461" s="10">
        <f>(((J461/60)/60)/24)+DATE(1970,1,1)</f>
        <v>40800.6403587963</v>
      </c>
      <c r="W461" s="10">
        <f>(((I461/60)/60)/24)+DATE(1970,1,1)</f>
        <v>40860.682025462964</v>
      </c>
    </row>
    <row r="462" spans="1:23"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35"/>
        <v>2.9411764705882353E-3</v>
      </c>
      <c r="P462" s="6">
        <f t="shared" si="36"/>
        <v>12.5</v>
      </c>
      <c r="Q462" t="s">
        <v>8311</v>
      </c>
      <c r="R462" t="str">
        <f t="shared" si="37"/>
        <v>film &amp; video</v>
      </c>
      <c r="S462" t="str">
        <f t="shared" si="38"/>
        <v>animation</v>
      </c>
      <c r="T462">
        <f>YEAR(V462)</f>
        <v>2014</v>
      </c>
      <c r="U462" s="13">
        <f t="shared" si="39"/>
        <v>32</v>
      </c>
      <c r="V462" s="10">
        <f>(((J462/60)/60)/24)+DATE(1970,1,1)</f>
        <v>41759.542534722219</v>
      </c>
      <c r="W462" s="10">
        <f>(((I462/60)/60)/24)+DATE(1970,1,1)</f>
        <v>41791.166666666664</v>
      </c>
    </row>
    <row r="463" spans="1:23"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35"/>
        <v>0</v>
      </c>
      <c r="P463" s="6" t="e">
        <f t="shared" si="36"/>
        <v>#DIV/0!</v>
      </c>
      <c r="Q463" t="s">
        <v>8311</v>
      </c>
      <c r="R463" t="str">
        <f t="shared" si="37"/>
        <v>film &amp; video</v>
      </c>
      <c r="S463" t="str">
        <f t="shared" si="38"/>
        <v>animation</v>
      </c>
      <c r="T463">
        <f>YEAR(V463)</f>
        <v>2013</v>
      </c>
      <c r="U463" s="13">
        <f t="shared" si="39"/>
        <v>20</v>
      </c>
      <c r="V463" s="10">
        <f>(((J463/60)/60)/24)+DATE(1970,1,1)</f>
        <v>41407.84684027778</v>
      </c>
      <c r="W463" s="10">
        <f>(((I463/60)/60)/24)+DATE(1970,1,1)</f>
        <v>41427.84684027778</v>
      </c>
    </row>
    <row r="464" spans="1:23"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35"/>
        <v>0</v>
      </c>
      <c r="P464" s="6" t="e">
        <f t="shared" si="36"/>
        <v>#DIV/0!</v>
      </c>
      <c r="Q464" t="s">
        <v>8311</v>
      </c>
      <c r="R464" t="str">
        <f t="shared" si="37"/>
        <v>film &amp; video</v>
      </c>
      <c r="S464" t="str">
        <f t="shared" si="38"/>
        <v>animation</v>
      </c>
      <c r="T464">
        <f>YEAR(V464)</f>
        <v>2011</v>
      </c>
      <c r="U464" s="13">
        <f t="shared" si="39"/>
        <v>60</v>
      </c>
      <c r="V464" s="10">
        <f>(((J464/60)/60)/24)+DATE(1970,1,1)</f>
        <v>40705.126631944448</v>
      </c>
      <c r="W464" s="10">
        <f>(((I464/60)/60)/24)+DATE(1970,1,1)</f>
        <v>40765.126631944448</v>
      </c>
    </row>
    <row r="465" spans="1:23"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35"/>
        <v>2.2727272727272728E-2</v>
      </c>
      <c r="P465" s="6">
        <f t="shared" si="36"/>
        <v>113.63636363636364</v>
      </c>
      <c r="Q465" t="s">
        <v>8311</v>
      </c>
      <c r="R465" t="str">
        <f t="shared" si="37"/>
        <v>film &amp; video</v>
      </c>
      <c r="S465" t="str">
        <f t="shared" si="38"/>
        <v>animation</v>
      </c>
      <c r="T465">
        <f>YEAR(V465)</f>
        <v>2011</v>
      </c>
      <c r="U465" s="13">
        <f t="shared" si="39"/>
        <v>60</v>
      </c>
      <c r="V465" s="10">
        <f>(((J465/60)/60)/24)+DATE(1970,1,1)</f>
        <v>40750.710104166668</v>
      </c>
      <c r="W465" s="10">
        <f>(((I465/60)/60)/24)+DATE(1970,1,1)</f>
        <v>40810.710104166668</v>
      </c>
    </row>
    <row r="466" spans="1:23"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35"/>
        <v>9.9009900990099011E-4</v>
      </c>
      <c r="P466" s="6">
        <f t="shared" si="36"/>
        <v>1</v>
      </c>
      <c r="Q466" t="s">
        <v>8311</v>
      </c>
      <c r="R466" t="str">
        <f t="shared" si="37"/>
        <v>film &amp; video</v>
      </c>
      <c r="S466" t="str">
        <f t="shared" si="38"/>
        <v>animation</v>
      </c>
      <c r="T466">
        <f>YEAR(V466)</f>
        <v>2016</v>
      </c>
      <c r="U466" s="13">
        <f t="shared" si="39"/>
        <v>20</v>
      </c>
      <c r="V466" s="10">
        <f>(((J466/60)/60)/24)+DATE(1970,1,1)</f>
        <v>42488.848784722228</v>
      </c>
      <c r="W466" s="10">
        <f>(((I466/60)/60)/24)+DATE(1970,1,1)</f>
        <v>42508.848784722228</v>
      </c>
    </row>
    <row r="467" spans="1:23"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35"/>
        <v>0.26953125</v>
      </c>
      <c r="P467" s="6">
        <f t="shared" si="36"/>
        <v>17.25</v>
      </c>
      <c r="Q467" t="s">
        <v>8311</v>
      </c>
      <c r="R467" t="str">
        <f t="shared" si="37"/>
        <v>film &amp; video</v>
      </c>
      <c r="S467" t="str">
        <f t="shared" si="38"/>
        <v>animation</v>
      </c>
      <c r="T467">
        <f>YEAR(V467)</f>
        <v>2014</v>
      </c>
      <c r="U467" s="13">
        <f t="shared" si="39"/>
        <v>16</v>
      </c>
      <c r="V467" s="10">
        <f>(((J467/60)/60)/24)+DATE(1970,1,1)</f>
        <v>41801.120069444441</v>
      </c>
      <c r="W467" s="10">
        <f>(((I467/60)/60)/24)+DATE(1970,1,1)</f>
        <v>41817.120069444441</v>
      </c>
    </row>
    <row r="468" spans="1:23"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35"/>
        <v>7.6E-3</v>
      </c>
      <c r="P468" s="6">
        <f t="shared" si="36"/>
        <v>15.2</v>
      </c>
      <c r="Q468" t="s">
        <v>8311</v>
      </c>
      <c r="R468" t="str">
        <f t="shared" si="37"/>
        <v>film &amp; video</v>
      </c>
      <c r="S468" t="str">
        <f t="shared" si="38"/>
        <v>animation</v>
      </c>
      <c r="T468">
        <f>YEAR(V468)</f>
        <v>2012</v>
      </c>
      <c r="U468" s="13">
        <f t="shared" si="39"/>
        <v>30</v>
      </c>
      <c r="V468" s="10">
        <f>(((J468/60)/60)/24)+DATE(1970,1,1)</f>
        <v>41129.942870370374</v>
      </c>
      <c r="W468" s="10">
        <f>(((I468/60)/60)/24)+DATE(1970,1,1)</f>
        <v>41159.942870370374</v>
      </c>
    </row>
    <row r="469" spans="1:23"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35"/>
        <v>0.21575</v>
      </c>
      <c r="P469" s="6">
        <f t="shared" si="36"/>
        <v>110.64102564102564</v>
      </c>
      <c r="Q469" t="s">
        <v>8311</v>
      </c>
      <c r="R469" t="str">
        <f t="shared" si="37"/>
        <v>film &amp; video</v>
      </c>
      <c r="S469" t="str">
        <f t="shared" si="38"/>
        <v>animation</v>
      </c>
      <c r="T469">
        <f>YEAR(V469)</f>
        <v>2012</v>
      </c>
      <c r="U469" s="13">
        <f t="shared" si="39"/>
        <v>45</v>
      </c>
      <c r="V469" s="10">
        <f>(((J469/60)/60)/24)+DATE(1970,1,1)</f>
        <v>41135.679791666669</v>
      </c>
      <c r="W469" s="10">
        <f>(((I469/60)/60)/24)+DATE(1970,1,1)</f>
        <v>41180.679791666669</v>
      </c>
    </row>
    <row r="470" spans="1:23"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35"/>
        <v>0</v>
      </c>
      <c r="P470" s="6" t="e">
        <f t="shared" si="36"/>
        <v>#DIV/0!</v>
      </c>
      <c r="Q470" t="s">
        <v>8311</v>
      </c>
      <c r="R470" t="str">
        <f t="shared" si="37"/>
        <v>film &amp; video</v>
      </c>
      <c r="S470" t="str">
        <f t="shared" si="38"/>
        <v>animation</v>
      </c>
      <c r="T470">
        <f>YEAR(V470)</f>
        <v>2012</v>
      </c>
      <c r="U470" s="13">
        <f t="shared" si="39"/>
        <v>60</v>
      </c>
      <c r="V470" s="10">
        <f>(((J470/60)/60)/24)+DATE(1970,1,1)</f>
        <v>41041.167627314811</v>
      </c>
      <c r="W470" s="10">
        <f>(((I470/60)/60)/24)+DATE(1970,1,1)</f>
        <v>41101.160474537035</v>
      </c>
    </row>
    <row r="471" spans="1:23"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35"/>
        <v>0</v>
      </c>
      <c r="P471" s="6" t="e">
        <f t="shared" si="36"/>
        <v>#DIV/0!</v>
      </c>
      <c r="Q471" t="s">
        <v>8311</v>
      </c>
      <c r="R471" t="str">
        <f t="shared" si="37"/>
        <v>film &amp; video</v>
      </c>
      <c r="S471" t="str">
        <f t="shared" si="38"/>
        <v>animation</v>
      </c>
      <c r="T471">
        <f>YEAR(V471)</f>
        <v>2014</v>
      </c>
      <c r="U471" s="13">
        <f t="shared" si="39"/>
        <v>60</v>
      </c>
      <c r="V471" s="10">
        <f>(((J471/60)/60)/24)+DATE(1970,1,1)</f>
        <v>41827.989861111113</v>
      </c>
      <c r="W471" s="10">
        <f>(((I471/60)/60)/24)+DATE(1970,1,1)</f>
        <v>41887.989861111113</v>
      </c>
    </row>
    <row r="472" spans="1:23"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35"/>
        <v>1.0200000000000001E-2</v>
      </c>
      <c r="P472" s="6">
        <f t="shared" si="36"/>
        <v>25.5</v>
      </c>
      <c r="Q472" t="s">
        <v>8311</v>
      </c>
      <c r="R472" t="str">
        <f t="shared" si="37"/>
        <v>film &amp; video</v>
      </c>
      <c r="S472" t="str">
        <f t="shared" si="38"/>
        <v>animation</v>
      </c>
      <c r="T472">
        <f>YEAR(V472)</f>
        <v>2013</v>
      </c>
      <c r="U472" s="13">
        <f t="shared" si="39"/>
        <v>50</v>
      </c>
      <c r="V472" s="10">
        <f>(((J472/60)/60)/24)+DATE(1970,1,1)</f>
        <v>41605.167696759258</v>
      </c>
      <c r="W472" s="10">
        <f>(((I472/60)/60)/24)+DATE(1970,1,1)</f>
        <v>41655.166666666664</v>
      </c>
    </row>
    <row r="473" spans="1:23"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35"/>
        <v>0.11892727272727273</v>
      </c>
      <c r="P473" s="6">
        <f t="shared" si="36"/>
        <v>38.476470588235294</v>
      </c>
      <c r="Q473" t="s">
        <v>8311</v>
      </c>
      <c r="R473" t="str">
        <f t="shared" si="37"/>
        <v>film &amp; video</v>
      </c>
      <c r="S473" t="str">
        <f t="shared" si="38"/>
        <v>animation</v>
      </c>
      <c r="T473">
        <f>YEAR(V473)</f>
        <v>2014</v>
      </c>
      <c r="U473" s="13">
        <f t="shared" si="39"/>
        <v>45</v>
      </c>
      <c r="V473" s="10">
        <f>(((J473/60)/60)/24)+DATE(1970,1,1)</f>
        <v>41703.721979166665</v>
      </c>
      <c r="W473" s="10">
        <f>(((I473/60)/60)/24)+DATE(1970,1,1)</f>
        <v>41748.680312500001</v>
      </c>
    </row>
    <row r="474" spans="1:23"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35"/>
        <v>0.17624999999999999</v>
      </c>
      <c r="P474" s="6">
        <f t="shared" si="36"/>
        <v>28.2</v>
      </c>
      <c r="Q474" t="s">
        <v>8311</v>
      </c>
      <c r="R474" t="str">
        <f t="shared" si="37"/>
        <v>film &amp; video</v>
      </c>
      <c r="S474" t="str">
        <f t="shared" si="38"/>
        <v>animation</v>
      </c>
      <c r="T474">
        <f>YEAR(V474)</f>
        <v>2014</v>
      </c>
      <c r="U474" s="13">
        <f t="shared" si="39"/>
        <v>30</v>
      </c>
      <c r="V474" s="10">
        <f>(((J474/60)/60)/24)+DATE(1970,1,1)</f>
        <v>41844.922662037039</v>
      </c>
      <c r="W474" s="10">
        <f>(((I474/60)/60)/24)+DATE(1970,1,1)</f>
        <v>41874.922662037039</v>
      </c>
    </row>
    <row r="475" spans="1:23"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35"/>
        <v>2.87E-2</v>
      </c>
      <c r="P475" s="6">
        <f t="shared" si="36"/>
        <v>61.5</v>
      </c>
      <c r="Q475" t="s">
        <v>8311</v>
      </c>
      <c r="R475" t="str">
        <f t="shared" si="37"/>
        <v>film &amp; video</v>
      </c>
      <c r="S475" t="str">
        <f t="shared" si="38"/>
        <v>animation</v>
      </c>
      <c r="T475">
        <f>YEAR(V475)</f>
        <v>2014</v>
      </c>
      <c r="U475" s="13">
        <f t="shared" si="39"/>
        <v>30</v>
      </c>
      <c r="V475" s="10">
        <f>(((J475/60)/60)/24)+DATE(1970,1,1)</f>
        <v>41869.698136574072</v>
      </c>
      <c r="W475" s="10">
        <f>(((I475/60)/60)/24)+DATE(1970,1,1)</f>
        <v>41899.698136574072</v>
      </c>
    </row>
    <row r="476" spans="1:23"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35"/>
        <v>3.0303030303030303E-4</v>
      </c>
      <c r="P476" s="6">
        <f t="shared" si="36"/>
        <v>1</v>
      </c>
      <c r="Q476" t="s">
        <v>8311</v>
      </c>
      <c r="R476" t="str">
        <f t="shared" si="37"/>
        <v>film &amp; video</v>
      </c>
      <c r="S476" t="str">
        <f t="shared" si="38"/>
        <v>animation</v>
      </c>
      <c r="T476">
        <f>YEAR(V476)</f>
        <v>2017</v>
      </c>
      <c r="U476" s="13">
        <f t="shared" si="39"/>
        <v>30</v>
      </c>
      <c r="V476" s="10">
        <f>(((J476/60)/60)/24)+DATE(1970,1,1)</f>
        <v>42753.329039351855</v>
      </c>
      <c r="W476" s="10">
        <f>(((I476/60)/60)/24)+DATE(1970,1,1)</f>
        <v>42783.329039351855</v>
      </c>
    </row>
    <row r="477" spans="1:23"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35"/>
        <v>0</v>
      </c>
      <c r="P477" s="6" t="e">
        <f t="shared" si="36"/>
        <v>#DIV/0!</v>
      </c>
      <c r="Q477" t="s">
        <v>8311</v>
      </c>
      <c r="R477" t="str">
        <f t="shared" si="37"/>
        <v>film &amp; video</v>
      </c>
      <c r="S477" t="str">
        <f t="shared" si="38"/>
        <v>animation</v>
      </c>
      <c r="T477">
        <f>YEAR(V477)</f>
        <v>2015</v>
      </c>
      <c r="U477" s="13">
        <f t="shared" si="39"/>
        <v>30</v>
      </c>
      <c r="V477" s="10">
        <f>(((J477/60)/60)/24)+DATE(1970,1,1)</f>
        <v>42100.086145833338</v>
      </c>
      <c r="W477" s="10">
        <f>(((I477/60)/60)/24)+DATE(1970,1,1)</f>
        <v>42130.086145833338</v>
      </c>
    </row>
    <row r="478" spans="1:23"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35"/>
        <v>2.2302681818181819E-2</v>
      </c>
      <c r="P478" s="6">
        <f t="shared" si="36"/>
        <v>39.569274193548388</v>
      </c>
      <c r="Q478" t="s">
        <v>8311</v>
      </c>
      <c r="R478" t="str">
        <f t="shared" si="37"/>
        <v>film &amp; video</v>
      </c>
      <c r="S478" t="str">
        <f t="shared" si="38"/>
        <v>animation</v>
      </c>
      <c r="T478">
        <f>YEAR(V478)</f>
        <v>2014</v>
      </c>
      <c r="U478" s="13">
        <f t="shared" si="39"/>
        <v>35</v>
      </c>
      <c r="V478" s="10">
        <f>(((J478/60)/60)/24)+DATE(1970,1,1)</f>
        <v>41757.975011574075</v>
      </c>
      <c r="W478" s="10">
        <f>(((I478/60)/60)/24)+DATE(1970,1,1)</f>
        <v>41793.165972222225</v>
      </c>
    </row>
    <row r="479" spans="1:23"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35"/>
        <v>0</v>
      </c>
      <c r="P479" s="6" t="e">
        <f t="shared" si="36"/>
        <v>#DIV/0!</v>
      </c>
      <c r="Q479" t="s">
        <v>8311</v>
      </c>
      <c r="R479" t="str">
        <f t="shared" si="37"/>
        <v>film &amp; video</v>
      </c>
      <c r="S479" t="str">
        <f t="shared" si="38"/>
        <v>animation</v>
      </c>
      <c r="T479">
        <f>YEAR(V479)</f>
        <v>2012</v>
      </c>
      <c r="U479" s="13">
        <f t="shared" si="39"/>
        <v>60</v>
      </c>
      <c r="V479" s="10">
        <f>(((J479/60)/60)/24)+DATE(1970,1,1)</f>
        <v>40987.83488425926</v>
      </c>
      <c r="W479" s="10">
        <f>(((I479/60)/60)/24)+DATE(1970,1,1)</f>
        <v>41047.83488425926</v>
      </c>
    </row>
    <row r="480" spans="1:23"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35"/>
        <v>0</v>
      </c>
      <c r="P480" s="6" t="e">
        <f t="shared" si="36"/>
        <v>#DIV/0!</v>
      </c>
      <c r="Q480" t="s">
        <v>8311</v>
      </c>
      <c r="R480" t="str">
        <f t="shared" si="37"/>
        <v>film &amp; video</v>
      </c>
      <c r="S480" t="str">
        <f t="shared" si="38"/>
        <v>animation</v>
      </c>
      <c r="T480">
        <f>YEAR(V480)</f>
        <v>2015</v>
      </c>
      <c r="U480" s="13">
        <f t="shared" si="39"/>
        <v>30</v>
      </c>
      <c r="V480" s="10">
        <f>(((J480/60)/60)/24)+DATE(1970,1,1)</f>
        <v>42065.910983796297</v>
      </c>
      <c r="W480" s="10">
        <f>(((I480/60)/60)/24)+DATE(1970,1,1)</f>
        <v>42095.869317129633</v>
      </c>
    </row>
    <row r="481" spans="1:23"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35"/>
        <v>0.3256</v>
      </c>
      <c r="P481" s="6">
        <f t="shared" si="36"/>
        <v>88.8</v>
      </c>
      <c r="Q481" t="s">
        <v>8311</v>
      </c>
      <c r="R481" t="str">
        <f t="shared" si="37"/>
        <v>film &amp; video</v>
      </c>
      <c r="S481" t="str">
        <f t="shared" si="38"/>
        <v>animation</v>
      </c>
      <c r="T481">
        <f>YEAR(V481)</f>
        <v>2014</v>
      </c>
      <c r="U481" s="13">
        <f t="shared" si="39"/>
        <v>60</v>
      </c>
      <c r="V481" s="10">
        <f>(((J481/60)/60)/24)+DATE(1970,1,1)</f>
        <v>41904.407812500001</v>
      </c>
      <c r="W481" s="10">
        <f>(((I481/60)/60)/24)+DATE(1970,1,1)</f>
        <v>41964.449479166666</v>
      </c>
    </row>
    <row r="482" spans="1:23"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35"/>
        <v>0.19409999999999999</v>
      </c>
      <c r="P482" s="6">
        <f t="shared" si="36"/>
        <v>55.457142857142856</v>
      </c>
      <c r="Q482" t="s">
        <v>8311</v>
      </c>
      <c r="R482" t="str">
        <f t="shared" si="37"/>
        <v>film &amp; video</v>
      </c>
      <c r="S482" t="str">
        <f t="shared" si="38"/>
        <v>animation</v>
      </c>
      <c r="T482">
        <f>YEAR(V482)</f>
        <v>2013</v>
      </c>
      <c r="U482" s="13">
        <f t="shared" si="39"/>
        <v>30</v>
      </c>
      <c r="V482" s="10">
        <f>(((J482/60)/60)/24)+DATE(1970,1,1)</f>
        <v>41465.500173611108</v>
      </c>
      <c r="W482" s="10">
        <f>(((I482/60)/60)/24)+DATE(1970,1,1)</f>
        <v>41495.500173611108</v>
      </c>
    </row>
    <row r="483" spans="1:23"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35"/>
        <v>6.0999999999999999E-2</v>
      </c>
      <c r="P483" s="6">
        <f t="shared" si="36"/>
        <v>87.142857142857139</v>
      </c>
      <c r="Q483" t="s">
        <v>8311</v>
      </c>
      <c r="R483" t="str">
        <f t="shared" si="37"/>
        <v>film &amp; video</v>
      </c>
      <c r="S483" t="str">
        <f t="shared" si="38"/>
        <v>animation</v>
      </c>
      <c r="T483">
        <f>YEAR(V483)</f>
        <v>2012</v>
      </c>
      <c r="U483" s="13">
        <f t="shared" si="39"/>
        <v>30</v>
      </c>
      <c r="V483" s="10">
        <f>(((J483/60)/60)/24)+DATE(1970,1,1)</f>
        <v>41162.672326388885</v>
      </c>
      <c r="W483" s="10">
        <f>(((I483/60)/60)/24)+DATE(1970,1,1)</f>
        <v>41192.672326388885</v>
      </c>
    </row>
    <row r="484" spans="1:23"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35"/>
        <v>1E-3</v>
      </c>
      <c r="P484" s="6">
        <f t="shared" si="36"/>
        <v>10</v>
      </c>
      <c r="Q484" t="s">
        <v>8311</v>
      </c>
      <c r="R484" t="str">
        <f t="shared" si="37"/>
        <v>film &amp; video</v>
      </c>
      <c r="S484" t="str">
        <f t="shared" si="38"/>
        <v>animation</v>
      </c>
      <c r="T484">
        <f>YEAR(V484)</f>
        <v>2016</v>
      </c>
      <c r="U484" s="13">
        <f t="shared" si="39"/>
        <v>27</v>
      </c>
      <c r="V484" s="10">
        <f>(((J484/60)/60)/24)+DATE(1970,1,1)</f>
        <v>42447.896875000006</v>
      </c>
      <c r="W484" s="10">
        <f>(((I484/60)/60)/24)+DATE(1970,1,1)</f>
        <v>42474.606944444444</v>
      </c>
    </row>
    <row r="485" spans="1:23"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35"/>
        <v>0.502</v>
      </c>
      <c r="P485" s="6">
        <f t="shared" si="36"/>
        <v>51.224489795918366</v>
      </c>
      <c r="Q485" t="s">
        <v>8311</v>
      </c>
      <c r="R485" t="str">
        <f t="shared" si="37"/>
        <v>film &amp; video</v>
      </c>
      <c r="S485" t="str">
        <f t="shared" si="38"/>
        <v>animation</v>
      </c>
      <c r="T485">
        <f>YEAR(V485)</f>
        <v>2012</v>
      </c>
      <c r="U485" s="13">
        <f t="shared" si="39"/>
        <v>60</v>
      </c>
      <c r="V485" s="10">
        <f>(((J485/60)/60)/24)+DATE(1970,1,1)</f>
        <v>41243.197592592594</v>
      </c>
      <c r="W485" s="10">
        <f>(((I485/60)/60)/24)+DATE(1970,1,1)</f>
        <v>41303.197592592594</v>
      </c>
    </row>
    <row r="486" spans="1:23"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35"/>
        <v>1.8625E-3</v>
      </c>
      <c r="P486" s="6">
        <f t="shared" si="36"/>
        <v>13.545454545454545</v>
      </c>
      <c r="Q486" t="s">
        <v>8311</v>
      </c>
      <c r="R486" t="str">
        <f t="shared" si="37"/>
        <v>film &amp; video</v>
      </c>
      <c r="S486" t="str">
        <f t="shared" si="38"/>
        <v>animation</v>
      </c>
      <c r="T486">
        <f>YEAR(V486)</f>
        <v>2015</v>
      </c>
      <c r="U486" s="13">
        <f t="shared" si="39"/>
        <v>41</v>
      </c>
      <c r="V486" s="10">
        <f>(((J486/60)/60)/24)+DATE(1970,1,1)</f>
        <v>42272.93949074074</v>
      </c>
      <c r="W486" s="10">
        <f>(((I486/60)/60)/24)+DATE(1970,1,1)</f>
        <v>42313.981157407412</v>
      </c>
    </row>
    <row r="487" spans="1:23"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35"/>
        <v>0.21906971229845085</v>
      </c>
      <c r="P487" s="6">
        <f t="shared" si="36"/>
        <v>66.520080000000007</v>
      </c>
      <c r="Q487" t="s">
        <v>8311</v>
      </c>
      <c r="R487" t="str">
        <f t="shared" si="37"/>
        <v>film &amp; video</v>
      </c>
      <c r="S487" t="str">
        <f t="shared" si="38"/>
        <v>animation</v>
      </c>
      <c r="T487">
        <f>YEAR(V487)</f>
        <v>2013</v>
      </c>
      <c r="U487" s="13">
        <f t="shared" si="39"/>
        <v>30</v>
      </c>
      <c r="V487" s="10">
        <f>(((J487/60)/60)/24)+DATE(1970,1,1)</f>
        <v>41381.50577546296</v>
      </c>
      <c r="W487" s="10">
        <f>(((I487/60)/60)/24)+DATE(1970,1,1)</f>
        <v>41411.50577546296</v>
      </c>
    </row>
    <row r="488" spans="1:23"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35"/>
        <v>9.0909090909090904E-5</v>
      </c>
      <c r="P488" s="6">
        <f t="shared" si="36"/>
        <v>50</v>
      </c>
      <c r="Q488" t="s">
        <v>8311</v>
      </c>
      <c r="R488" t="str">
        <f t="shared" si="37"/>
        <v>film &amp; video</v>
      </c>
      <c r="S488" t="str">
        <f t="shared" si="38"/>
        <v>animation</v>
      </c>
      <c r="T488">
        <f>YEAR(V488)</f>
        <v>2014</v>
      </c>
      <c r="U488" s="13">
        <f t="shared" si="39"/>
        <v>30</v>
      </c>
      <c r="V488" s="10">
        <f>(((J488/60)/60)/24)+DATE(1970,1,1)</f>
        <v>41761.94258101852</v>
      </c>
      <c r="W488" s="10">
        <f>(((I488/60)/60)/24)+DATE(1970,1,1)</f>
        <v>41791.94258101852</v>
      </c>
    </row>
    <row r="489" spans="1:23"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35"/>
        <v>0</v>
      </c>
      <c r="P489" s="6" t="e">
        <f t="shared" si="36"/>
        <v>#DIV/0!</v>
      </c>
      <c r="Q489" t="s">
        <v>8311</v>
      </c>
      <c r="R489" t="str">
        <f t="shared" si="37"/>
        <v>film &amp; video</v>
      </c>
      <c r="S489" t="str">
        <f t="shared" si="38"/>
        <v>animation</v>
      </c>
      <c r="T489">
        <f>YEAR(V489)</f>
        <v>2016</v>
      </c>
      <c r="U489" s="13">
        <f t="shared" si="39"/>
        <v>60</v>
      </c>
      <c r="V489" s="10">
        <f>(((J489/60)/60)/24)+DATE(1970,1,1)</f>
        <v>42669.594837962963</v>
      </c>
      <c r="W489" s="10">
        <f>(((I489/60)/60)/24)+DATE(1970,1,1)</f>
        <v>42729.636504629627</v>
      </c>
    </row>
    <row r="490" spans="1:23"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35"/>
        <v>0</v>
      </c>
      <c r="P490" s="6" t="e">
        <f t="shared" si="36"/>
        <v>#DIV/0!</v>
      </c>
      <c r="Q490" t="s">
        <v>8311</v>
      </c>
      <c r="R490" t="str">
        <f t="shared" si="37"/>
        <v>film &amp; video</v>
      </c>
      <c r="S490" t="str">
        <f t="shared" si="38"/>
        <v>animation</v>
      </c>
      <c r="T490">
        <f>YEAR(V490)</f>
        <v>2016</v>
      </c>
      <c r="U490" s="13">
        <f t="shared" si="39"/>
        <v>30</v>
      </c>
      <c r="V490" s="10">
        <f>(((J490/60)/60)/24)+DATE(1970,1,1)</f>
        <v>42714.054398148146</v>
      </c>
      <c r="W490" s="10">
        <f>(((I490/60)/60)/24)+DATE(1970,1,1)</f>
        <v>42744.054398148146</v>
      </c>
    </row>
    <row r="491" spans="1:23"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35"/>
        <v>2.8667813379201833E-3</v>
      </c>
      <c r="P491" s="6">
        <f t="shared" si="36"/>
        <v>71.666666666666671</v>
      </c>
      <c r="Q491" t="s">
        <v>8311</v>
      </c>
      <c r="R491" t="str">
        <f t="shared" si="37"/>
        <v>film &amp; video</v>
      </c>
      <c r="S491" t="str">
        <f t="shared" si="38"/>
        <v>animation</v>
      </c>
      <c r="T491">
        <f>YEAR(V491)</f>
        <v>2011</v>
      </c>
      <c r="U491" s="13">
        <f t="shared" si="39"/>
        <v>31</v>
      </c>
      <c r="V491" s="10">
        <f>(((J491/60)/60)/24)+DATE(1970,1,1)</f>
        <v>40882.481666666667</v>
      </c>
      <c r="W491" s="10">
        <f>(((I491/60)/60)/24)+DATE(1970,1,1)</f>
        <v>40913.481249999997</v>
      </c>
    </row>
    <row r="492" spans="1:23"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35"/>
        <v>0</v>
      </c>
      <c r="P492" s="6" t="e">
        <f t="shared" si="36"/>
        <v>#DIV/0!</v>
      </c>
      <c r="Q492" t="s">
        <v>8311</v>
      </c>
      <c r="R492" t="str">
        <f t="shared" si="37"/>
        <v>film &amp; video</v>
      </c>
      <c r="S492" t="str">
        <f t="shared" si="38"/>
        <v>animation</v>
      </c>
      <c r="T492">
        <f>YEAR(V492)</f>
        <v>2012</v>
      </c>
      <c r="U492" s="13">
        <f t="shared" si="39"/>
        <v>30</v>
      </c>
      <c r="V492" s="10">
        <f>(((J492/60)/60)/24)+DATE(1970,1,1)</f>
        <v>41113.968576388892</v>
      </c>
      <c r="W492" s="10">
        <f>(((I492/60)/60)/24)+DATE(1970,1,1)</f>
        <v>41143.968576388892</v>
      </c>
    </row>
    <row r="493" spans="1:23"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35"/>
        <v>0</v>
      </c>
      <c r="P493" s="6" t="e">
        <f t="shared" si="36"/>
        <v>#DIV/0!</v>
      </c>
      <c r="Q493" t="s">
        <v>8311</v>
      </c>
      <c r="R493" t="str">
        <f t="shared" si="37"/>
        <v>film &amp; video</v>
      </c>
      <c r="S493" t="str">
        <f t="shared" si="38"/>
        <v>animation</v>
      </c>
      <c r="T493">
        <f>YEAR(V493)</f>
        <v>2015</v>
      </c>
      <c r="U493" s="13">
        <f t="shared" si="39"/>
        <v>30</v>
      </c>
      <c r="V493" s="10">
        <f>(((J493/60)/60)/24)+DATE(1970,1,1)</f>
        <v>42366.982627314821</v>
      </c>
      <c r="W493" s="10">
        <f>(((I493/60)/60)/24)+DATE(1970,1,1)</f>
        <v>42396.982627314821</v>
      </c>
    </row>
    <row r="494" spans="1:23"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35"/>
        <v>0</v>
      </c>
      <c r="P494" s="6" t="e">
        <f t="shared" si="36"/>
        <v>#DIV/0!</v>
      </c>
      <c r="Q494" t="s">
        <v>8311</v>
      </c>
      <c r="R494" t="str">
        <f t="shared" si="37"/>
        <v>film &amp; video</v>
      </c>
      <c r="S494" t="str">
        <f t="shared" si="38"/>
        <v>animation</v>
      </c>
      <c r="T494">
        <f>YEAR(V494)</f>
        <v>2016</v>
      </c>
      <c r="U494" s="13">
        <f t="shared" si="39"/>
        <v>60</v>
      </c>
      <c r="V494" s="10">
        <f>(((J494/60)/60)/24)+DATE(1970,1,1)</f>
        <v>42596.03506944445</v>
      </c>
      <c r="W494" s="10">
        <f>(((I494/60)/60)/24)+DATE(1970,1,1)</f>
        <v>42656.03506944445</v>
      </c>
    </row>
    <row r="495" spans="1:23"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35"/>
        <v>0</v>
      </c>
      <c r="P495" s="6" t="e">
        <f t="shared" si="36"/>
        <v>#DIV/0!</v>
      </c>
      <c r="Q495" t="s">
        <v>8311</v>
      </c>
      <c r="R495" t="str">
        <f t="shared" si="37"/>
        <v>film &amp; video</v>
      </c>
      <c r="S495" t="str">
        <f t="shared" si="38"/>
        <v>animation</v>
      </c>
      <c r="T495">
        <f>YEAR(V495)</f>
        <v>2015</v>
      </c>
      <c r="U495" s="13">
        <f t="shared" si="39"/>
        <v>30</v>
      </c>
      <c r="V495" s="10">
        <f>(((J495/60)/60)/24)+DATE(1970,1,1)</f>
        <v>42114.726134259254</v>
      </c>
      <c r="W495" s="10">
        <f>(((I495/60)/60)/24)+DATE(1970,1,1)</f>
        <v>42144.726134259254</v>
      </c>
    </row>
    <row r="496" spans="1:23"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35"/>
        <v>1.5499999999999999E-3</v>
      </c>
      <c r="P496" s="6">
        <f t="shared" si="36"/>
        <v>10.333333333333334</v>
      </c>
      <c r="Q496" t="s">
        <v>8311</v>
      </c>
      <c r="R496" t="str">
        <f t="shared" si="37"/>
        <v>film &amp; video</v>
      </c>
      <c r="S496" t="str">
        <f t="shared" si="38"/>
        <v>animation</v>
      </c>
      <c r="T496">
        <f>YEAR(V496)</f>
        <v>2014</v>
      </c>
      <c r="U496" s="13">
        <f t="shared" si="39"/>
        <v>23</v>
      </c>
      <c r="V496" s="10">
        <f>(((J496/60)/60)/24)+DATE(1970,1,1)</f>
        <v>41799.830613425926</v>
      </c>
      <c r="W496" s="10">
        <f>(((I496/60)/60)/24)+DATE(1970,1,1)</f>
        <v>41823.125</v>
      </c>
    </row>
    <row r="497" spans="1:23"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35"/>
        <v>0</v>
      </c>
      <c r="P497" s="6" t="e">
        <f t="shared" si="36"/>
        <v>#DIV/0!</v>
      </c>
      <c r="Q497" t="s">
        <v>8311</v>
      </c>
      <c r="R497" t="str">
        <f t="shared" si="37"/>
        <v>film &amp; video</v>
      </c>
      <c r="S497" t="str">
        <f t="shared" si="38"/>
        <v>animation</v>
      </c>
      <c r="T497">
        <f>YEAR(V497)</f>
        <v>2015</v>
      </c>
      <c r="U497" s="13">
        <f t="shared" si="39"/>
        <v>30</v>
      </c>
      <c r="V497" s="10">
        <f>(((J497/60)/60)/24)+DATE(1970,1,1)</f>
        <v>42171.827604166669</v>
      </c>
      <c r="W497" s="10">
        <f>(((I497/60)/60)/24)+DATE(1970,1,1)</f>
        <v>42201.827604166669</v>
      </c>
    </row>
    <row r="498" spans="1:23"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35"/>
        <v>1.6666666666666667E-5</v>
      </c>
      <c r="P498" s="6">
        <f t="shared" si="36"/>
        <v>1</v>
      </c>
      <c r="Q498" t="s">
        <v>8311</v>
      </c>
      <c r="R498" t="str">
        <f t="shared" si="37"/>
        <v>film &amp; video</v>
      </c>
      <c r="S498" t="str">
        <f t="shared" si="38"/>
        <v>animation</v>
      </c>
      <c r="T498">
        <f>YEAR(V498)</f>
        <v>2013</v>
      </c>
      <c r="U498" s="13">
        <f t="shared" si="39"/>
        <v>60</v>
      </c>
      <c r="V498" s="10">
        <f>(((J498/60)/60)/24)+DATE(1970,1,1)</f>
        <v>41620.93141203704</v>
      </c>
      <c r="W498" s="10">
        <f>(((I498/60)/60)/24)+DATE(1970,1,1)</f>
        <v>41680.93141203704</v>
      </c>
    </row>
    <row r="499" spans="1:23"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35"/>
        <v>6.6964285714285711E-3</v>
      </c>
      <c r="P499" s="6">
        <f t="shared" si="36"/>
        <v>10</v>
      </c>
      <c r="Q499" t="s">
        <v>8311</v>
      </c>
      <c r="R499" t="str">
        <f t="shared" si="37"/>
        <v>film &amp; video</v>
      </c>
      <c r="S499" t="str">
        <f t="shared" si="38"/>
        <v>animation</v>
      </c>
      <c r="T499">
        <f>YEAR(V499)</f>
        <v>2014</v>
      </c>
      <c r="U499" s="13">
        <f t="shared" si="39"/>
        <v>53</v>
      </c>
      <c r="V499" s="10">
        <f>(((J499/60)/60)/24)+DATE(1970,1,1)</f>
        <v>41945.037789351853</v>
      </c>
      <c r="W499" s="10">
        <f>(((I499/60)/60)/24)+DATE(1970,1,1)</f>
        <v>41998.208333333328</v>
      </c>
    </row>
    <row r="500" spans="1:23"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35"/>
        <v>4.5985132395404561E-2</v>
      </c>
      <c r="P500" s="6">
        <f t="shared" si="36"/>
        <v>136.09090909090909</v>
      </c>
      <c r="Q500" t="s">
        <v>8311</v>
      </c>
      <c r="R500" t="str">
        <f t="shared" si="37"/>
        <v>film &amp; video</v>
      </c>
      <c r="S500" t="str">
        <f t="shared" si="38"/>
        <v>animation</v>
      </c>
      <c r="T500">
        <f>YEAR(V500)</f>
        <v>2011</v>
      </c>
      <c r="U500" s="13">
        <f t="shared" si="39"/>
        <v>42</v>
      </c>
      <c r="V500" s="10">
        <f>(((J500/60)/60)/24)+DATE(1970,1,1)</f>
        <v>40858.762141203704</v>
      </c>
      <c r="W500" s="10">
        <f>(((I500/60)/60)/24)+DATE(1970,1,1)</f>
        <v>40900.762141203704</v>
      </c>
    </row>
    <row r="501" spans="1:23"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35"/>
        <v>9.5500000000000002E-2</v>
      </c>
      <c r="P501" s="6">
        <f t="shared" si="36"/>
        <v>73.461538461538467</v>
      </c>
      <c r="Q501" t="s">
        <v>8311</v>
      </c>
      <c r="R501" t="str">
        <f t="shared" si="37"/>
        <v>film &amp; video</v>
      </c>
      <c r="S501" t="str">
        <f t="shared" si="38"/>
        <v>animation</v>
      </c>
      <c r="T501">
        <f>YEAR(V501)</f>
        <v>2009</v>
      </c>
      <c r="U501" s="13">
        <f t="shared" si="39"/>
        <v>55</v>
      </c>
      <c r="V501" s="10">
        <f>(((J501/60)/60)/24)+DATE(1970,1,1)</f>
        <v>40043.895462962959</v>
      </c>
      <c r="W501" s="10">
        <f>(((I501/60)/60)/24)+DATE(1970,1,1)</f>
        <v>40098.874305555553</v>
      </c>
    </row>
    <row r="502" spans="1:23"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35"/>
        <v>3.307692307692308E-2</v>
      </c>
      <c r="P502" s="6">
        <f t="shared" si="36"/>
        <v>53.75</v>
      </c>
      <c r="Q502" t="s">
        <v>8311</v>
      </c>
      <c r="R502" t="str">
        <f t="shared" si="37"/>
        <v>film &amp; video</v>
      </c>
      <c r="S502" t="str">
        <f t="shared" si="38"/>
        <v>animation</v>
      </c>
      <c r="T502">
        <f>YEAR(V502)</f>
        <v>2010</v>
      </c>
      <c r="U502" s="13">
        <f t="shared" si="39"/>
        <v>59</v>
      </c>
      <c r="V502" s="10">
        <f>(((J502/60)/60)/24)+DATE(1970,1,1)</f>
        <v>40247.886006944449</v>
      </c>
      <c r="W502" s="10">
        <f>(((I502/60)/60)/24)+DATE(1970,1,1)</f>
        <v>40306.927777777775</v>
      </c>
    </row>
    <row r="503" spans="1:23"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35"/>
        <v>0</v>
      </c>
      <c r="P503" s="6" t="e">
        <f t="shared" si="36"/>
        <v>#DIV/0!</v>
      </c>
      <c r="Q503" t="s">
        <v>8311</v>
      </c>
      <c r="R503" t="str">
        <f t="shared" si="37"/>
        <v>film &amp; video</v>
      </c>
      <c r="S503" t="str">
        <f t="shared" si="38"/>
        <v>animation</v>
      </c>
      <c r="T503">
        <f>YEAR(V503)</f>
        <v>2011</v>
      </c>
      <c r="U503" s="13">
        <f t="shared" si="39"/>
        <v>30</v>
      </c>
      <c r="V503" s="10">
        <f>(((J503/60)/60)/24)+DATE(1970,1,1)</f>
        <v>40703.234386574077</v>
      </c>
      <c r="W503" s="10">
        <f>(((I503/60)/60)/24)+DATE(1970,1,1)</f>
        <v>40733.234386574077</v>
      </c>
    </row>
    <row r="504" spans="1:23"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35"/>
        <v>1.15E-2</v>
      </c>
      <c r="P504" s="6">
        <f t="shared" si="36"/>
        <v>57.5</v>
      </c>
      <c r="Q504" t="s">
        <v>8311</v>
      </c>
      <c r="R504" t="str">
        <f t="shared" si="37"/>
        <v>film &amp; video</v>
      </c>
      <c r="S504" t="str">
        <f t="shared" si="38"/>
        <v>animation</v>
      </c>
      <c r="T504">
        <f>YEAR(V504)</f>
        <v>2012</v>
      </c>
      <c r="U504" s="13">
        <f t="shared" si="39"/>
        <v>30</v>
      </c>
      <c r="V504" s="10">
        <f>(((J504/60)/60)/24)+DATE(1970,1,1)</f>
        <v>40956.553530092591</v>
      </c>
      <c r="W504" s="10">
        <f>(((I504/60)/60)/24)+DATE(1970,1,1)</f>
        <v>40986.511863425927</v>
      </c>
    </row>
    <row r="505" spans="1:23"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35"/>
        <v>1.7538461538461537E-2</v>
      </c>
      <c r="P505" s="6">
        <f t="shared" si="36"/>
        <v>12.666666666666666</v>
      </c>
      <c r="Q505" t="s">
        <v>8311</v>
      </c>
      <c r="R505" t="str">
        <f t="shared" si="37"/>
        <v>film &amp; video</v>
      </c>
      <c r="S505" t="str">
        <f t="shared" si="38"/>
        <v>animation</v>
      </c>
      <c r="T505">
        <f>YEAR(V505)</f>
        <v>2014</v>
      </c>
      <c r="U505" s="13">
        <f t="shared" si="39"/>
        <v>30</v>
      </c>
      <c r="V505" s="10">
        <f>(((J505/60)/60)/24)+DATE(1970,1,1)</f>
        <v>41991.526655092588</v>
      </c>
      <c r="W505" s="10">
        <f>(((I505/60)/60)/24)+DATE(1970,1,1)</f>
        <v>42021.526655092588</v>
      </c>
    </row>
    <row r="506" spans="1:23"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35"/>
        <v>1.3673469387755101E-2</v>
      </c>
      <c r="P506" s="6">
        <f t="shared" si="36"/>
        <v>67</v>
      </c>
      <c r="Q506" t="s">
        <v>8311</v>
      </c>
      <c r="R506" t="str">
        <f t="shared" si="37"/>
        <v>film &amp; video</v>
      </c>
      <c r="S506" t="str">
        <f t="shared" si="38"/>
        <v>animation</v>
      </c>
      <c r="T506">
        <f>YEAR(V506)</f>
        <v>2012</v>
      </c>
      <c r="U506" s="13">
        <f t="shared" si="39"/>
        <v>60</v>
      </c>
      <c r="V506" s="10">
        <f>(((J506/60)/60)/24)+DATE(1970,1,1)</f>
        <v>40949.98364583333</v>
      </c>
      <c r="W506" s="10">
        <f>(((I506/60)/60)/24)+DATE(1970,1,1)</f>
        <v>41009.941979166666</v>
      </c>
    </row>
    <row r="507" spans="1:23"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35"/>
        <v>4.3333333333333331E-3</v>
      </c>
      <c r="P507" s="6">
        <f t="shared" si="36"/>
        <v>3.7142857142857144</v>
      </c>
      <c r="Q507" t="s">
        <v>8311</v>
      </c>
      <c r="R507" t="str">
        <f t="shared" si="37"/>
        <v>film &amp; video</v>
      </c>
      <c r="S507" t="str">
        <f t="shared" si="38"/>
        <v>animation</v>
      </c>
      <c r="T507">
        <f>YEAR(V507)</f>
        <v>2015</v>
      </c>
      <c r="U507" s="13">
        <f t="shared" si="39"/>
        <v>45</v>
      </c>
      <c r="V507" s="10">
        <f>(((J507/60)/60)/24)+DATE(1970,1,1)</f>
        <v>42318.098217592589</v>
      </c>
      <c r="W507" s="10">
        <f>(((I507/60)/60)/24)+DATE(1970,1,1)</f>
        <v>42363.098217592589</v>
      </c>
    </row>
    <row r="508" spans="1:23"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35"/>
        <v>1.25E-3</v>
      </c>
      <c r="P508" s="6">
        <f t="shared" si="36"/>
        <v>250</v>
      </c>
      <c r="Q508" t="s">
        <v>8311</v>
      </c>
      <c r="R508" t="str">
        <f t="shared" si="37"/>
        <v>film &amp; video</v>
      </c>
      <c r="S508" t="str">
        <f t="shared" si="38"/>
        <v>animation</v>
      </c>
      <c r="T508">
        <f>YEAR(V508)</f>
        <v>2013</v>
      </c>
      <c r="U508" s="13">
        <f t="shared" si="39"/>
        <v>30</v>
      </c>
      <c r="V508" s="10">
        <f>(((J508/60)/60)/24)+DATE(1970,1,1)</f>
        <v>41466.552314814813</v>
      </c>
      <c r="W508" s="10">
        <f>(((I508/60)/60)/24)+DATE(1970,1,1)</f>
        <v>41496.552314814813</v>
      </c>
    </row>
    <row r="509" spans="1:23"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35"/>
        <v>3.2000000000000001E-2</v>
      </c>
      <c r="P509" s="6">
        <f t="shared" si="36"/>
        <v>64</v>
      </c>
      <c r="Q509" t="s">
        <v>8311</v>
      </c>
      <c r="R509" t="str">
        <f t="shared" si="37"/>
        <v>film &amp; video</v>
      </c>
      <c r="S509" t="str">
        <f t="shared" si="38"/>
        <v>animation</v>
      </c>
      <c r="T509">
        <f>YEAR(V509)</f>
        <v>2012</v>
      </c>
      <c r="U509" s="13">
        <f t="shared" si="39"/>
        <v>45</v>
      </c>
      <c r="V509" s="10">
        <f>(((J509/60)/60)/24)+DATE(1970,1,1)</f>
        <v>41156.958993055552</v>
      </c>
      <c r="W509" s="10">
        <f>(((I509/60)/60)/24)+DATE(1970,1,1)</f>
        <v>41201.958993055552</v>
      </c>
    </row>
    <row r="510" spans="1:23"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35"/>
        <v>8.0000000000000002E-3</v>
      </c>
      <c r="P510" s="6">
        <f t="shared" si="36"/>
        <v>133.33333333333334</v>
      </c>
      <c r="Q510" t="s">
        <v>8311</v>
      </c>
      <c r="R510" t="str">
        <f t="shared" si="37"/>
        <v>film &amp; video</v>
      </c>
      <c r="S510" t="str">
        <f t="shared" si="38"/>
        <v>animation</v>
      </c>
      <c r="T510">
        <f>YEAR(V510)</f>
        <v>2012</v>
      </c>
      <c r="U510" s="13">
        <f t="shared" si="39"/>
        <v>60</v>
      </c>
      <c r="V510" s="10">
        <f>(((J510/60)/60)/24)+DATE(1970,1,1)</f>
        <v>40995.024317129632</v>
      </c>
      <c r="W510" s="10">
        <f>(((I510/60)/60)/24)+DATE(1970,1,1)</f>
        <v>41054.593055555553</v>
      </c>
    </row>
    <row r="511" spans="1:23"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35"/>
        <v>2E-3</v>
      </c>
      <c r="P511" s="6">
        <f t="shared" si="36"/>
        <v>10</v>
      </c>
      <c r="Q511" t="s">
        <v>8311</v>
      </c>
      <c r="R511" t="str">
        <f t="shared" si="37"/>
        <v>film &amp; video</v>
      </c>
      <c r="S511" t="str">
        <f t="shared" si="38"/>
        <v>animation</v>
      </c>
      <c r="T511">
        <f>YEAR(V511)</f>
        <v>2015</v>
      </c>
      <c r="U511" s="13">
        <f t="shared" si="39"/>
        <v>30</v>
      </c>
      <c r="V511" s="10">
        <f>(((J511/60)/60)/24)+DATE(1970,1,1)</f>
        <v>42153.631597222222</v>
      </c>
      <c r="W511" s="10">
        <f>(((I511/60)/60)/24)+DATE(1970,1,1)</f>
        <v>42183.631597222222</v>
      </c>
    </row>
    <row r="512" spans="1:23"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35"/>
        <v>0</v>
      </c>
      <c r="P512" s="6" t="e">
        <f t="shared" si="36"/>
        <v>#DIV/0!</v>
      </c>
      <c r="Q512" t="s">
        <v>8311</v>
      </c>
      <c r="R512" t="str">
        <f t="shared" si="37"/>
        <v>film &amp; video</v>
      </c>
      <c r="S512" t="str">
        <f t="shared" si="38"/>
        <v>animation</v>
      </c>
      <c r="T512">
        <f>YEAR(V512)</f>
        <v>2016</v>
      </c>
      <c r="U512" s="13">
        <f t="shared" si="39"/>
        <v>30</v>
      </c>
      <c r="V512" s="10">
        <f>(((J512/60)/60)/24)+DATE(1970,1,1)</f>
        <v>42400.176377314812</v>
      </c>
      <c r="W512" s="10">
        <f>(((I512/60)/60)/24)+DATE(1970,1,1)</f>
        <v>42430.176377314812</v>
      </c>
    </row>
    <row r="513" spans="1:23"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35"/>
        <v>0.03</v>
      </c>
      <c r="P513" s="6">
        <f t="shared" si="36"/>
        <v>30</v>
      </c>
      <c r="Q513" t="s">
        <v>8311</v>
      </c>
      <c r="R513" t="str">
        <f t="shared" si="37"/>
        <v>film &amp; video</v>
      </c>
      <c r="S513" t="str">
        <f t="shared" si="38"/>
        <v>animation</v>
      </c>
      <c r="T513">
        <f>YEAR(V513)</f>
        <v>2013</v>
      </c>
      <c r="U513" s="13">
        <f t="shared" si="39"/>
        <v>30</v>
      </c>
      <c r="V513" s="10">
        <f>(((J513/60)/60)/24)+DATE(1970,1,1)</f>
        <v>41340.303032407406</v>
      </c>
      <c r="W513" s="10">
        <f>(((I513/60)/60)/24)+DATE(1970,1,1)</f>
        <v>41370.261365740742</v>
      </c>
    </row>
    <row r="514" spans="1:23"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35"/>
        <v>1.3749999999999999E-3</v>
      </c>
      <c r="P514" s="6">
        <f t="shared" si="36"/>
        <v>5.5</v>
      </c>
      <c r="Q514" t="s">
        <v>8311</v>
      </c>
      <c r="R514" t="str">
        <f t="shared" si="37"/>
        <v>film &amp; video</v>
      </c>
      <c r="S514" t="str">
        <f t="shared" si="38"/>
        <v>animation</v>
      </c>
      <c r="T514">
        <f>YEAR(V514)</f>
        <v>2016</v>
      </c>
      <c r="U514" s="13">
        <f t="shared" si="39"/>
        <v>45</v>
      </c>
      <c r="V514" s="10">
        <f>(((J514/60)/60)/24)+DATE(1970,1,1)</f>
        <v>42649.742210648154</v>
      </c>
      <c r="W514" s="10">
        <f>(((I514/60)/60)/24)+DATE(1970,1,1)</f>
        <v>42694.783877314811</v>
      </c>
    </row>
    <row r="515" spans="1:23"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40">E515/D515</f>
        <v>0.13924</v>
      </c>
      <c r="P515" s="6">
        <f t="shared" ref="P515:P578" si="41">E515/L515</f>
        <v>102.38235294117646</v>
      </c>
      <c r="Q515" t="s">
        <v>8311</v>
      </c>
      <c r="R515" t="str">
        <f t="shared" ref="R515:R578" si="42">LEFT(N515,SEARCH("/",N515,1)-1)</f>
        <v>film &amp; video</v>
      </c>
      <c r="S515" t="str">
        <f t="shared" ref="S515:S578" si="43">RIGHT(N515,LEN(N515)-FIND("/",N515,1))</f>
        <v>animation</v>
      </c>
      <c r="T515">
        <f>YEAR(V515)</f>
        <v>2016</v>
      </c>
      <c r="U515" s="13">
        <f t="shared" ref="U515:U578" si="44">ROUND(W515-V515,0)</f>
        <v>45</v>
      </c>
      <c r="V515" s="10">
        <f>(((J515/60)/60)/24)+DATE(1970,1,1)</f>
        <v>42552.653993055559</v>
      </c>
      <c r="W515" s="10">
        <f>(((I515/60)/60)/24)+DATE(1970,1,1)</f>
        <v>42597.291666666672</v>
      </c>
    </row>
    <row r="516" spans="1:23"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0"/>
        <v>3.3333333333333333E-2</v>
      </c>
      <c r="P516" s="6">
        <f t="shared" si="41"/>
        <v>16.666666666666668</v>
      </c>
      <c r="Q516" t="s">
        <v>8311</v>
      </c>
      <c r="R516" t="str">
        <f t="shared" si="42"/>
        <v>film &amp; video</v>
      </c>
      <c r="S516" t="str">
        <f t="shared" si="43"/>
        <v>animation</v>
      </c>
      <c r="T516">
        <f>YEAR(V516)</f>
        <v>2014</v>
      </c>
      <c r="U516" s="13">
        <f t="shared" si="44"/>
        <v>30</v>
      </c>
      <c r="V516" s="10">
        <f>(((J516/60)/60)/24)+DATE(1970,1,1)</f>
        <v>41830.613969907405</v>
      </c>
      <c r="W516" s="10">
        <f>(((I516/60)/60)/24)+DATE(1970,1,1)</f>
        <v>41860.613969907405</v>
      </c>
    </row>
    <row r="517" spans="1:23"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0"/>
        <v>0.25413402061855672</v>
      </c>
      <c r="P517" s="6">
        <f t="shared" si="41"/>
        <v>725.02941176470586</v>
      </c>
      <c r="Q517" t="s">
        <v>8311</v>
      </c>
      <c r="R517" t="str">
        <f t="shared" si="42"/>
        <v>film &amp; video</v>
      </c>
      <c r="S517" t="str">
        <f t="shared" si="43"/>
        <v>animation</v>
      </c>
      <c r="T517">
        <f>YEAR(V517)</f>
        <v>2015</v>
      </c>
      <c r="U517" s="13">
        <f t="shared" si="44"/>
        <v>40</v>
      </c>
      <c r="V517" s="10">
        <f>(((J517/60)/60)/24)+DATE(1970,1,1)</f>
        <v>42327.490752314814</v>
      </c>
      <c r="W517" s="10">
        <f>(((I517/60)/60)/24)+DATE(1970,1,1)</f>
        <v>42367.490752314814</v>
      </c>
    </row>
    <row r="518" spans="1:23"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0"/>
        <v>0</v>
      </c>
      <c r="P518" s="6" t="e">
        <f t="shared" si="41"/>
        <v>#DIV/0!</v>
      </c>
      <c r="Q518" t="s">
        <v>8311</v>
      </c>
      <c r="R518" t="str">
        <f t="shared" si="42"/>
        <v>film &amp; video</v>
      </c>
      <c r="S518" t="str">
        <f t="shared" si="43"/>
        <v>animation</v>
      </c>
      <c r="T518">
        <f>YEAR(V518)</f>
        <v>2015</v>
      </c>
      <c r="U518" s="13">
        <f t="shared" si="44"/>
        <v>60</v>
      </c>
      <c r="V518" s="10">
        <f>(((J518/60)/60)/24)+DATE(1970,1,1)</f>
        <v>42091.778703703705</v>
      </c>
      <c r="W518" s="10">
        <f>(((I518/60)/60)/24)+DATE(1970,1,1)</f>
        <v>42151.778703703705</v>
      </c>
    </row>
    <row r="519" spans="1:23"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0"/>
        <v>1.3666666666666667E-2</v>
      </c>
      <c r="P519" s="6">
        <f t="shared" si="41"/>
        <v>68.333333333333329</v>
      </c>
      <c r="Q519" t="s">
        <v>8311</v>
      </c>
      <c r="R519" t="str">
        <f t="shared" si="42"/>
        <v>film &amp; video</v>
      </c>
      <c r="S519" t="str">
        <f t="shared" si="43"/>
        <v>animation</v>
      </c>
      <c r="T519">
        <f>YEAR(V519)</f>
        <v>2017</v>
      </c>
      <c r="U519" s="13">
        <f t="shared" si="44"/>
        <v>30</v>
      </c>
      <c r="V519" s="10">
        <f>(((J519/60)/60)/24)+DATE(1970,1,1)</f>
        <v>42738.615289351852</v>
      </c>
      <c r="W519" s="10">
        <f>(((I519/60)/60)/24)+DATE(1970,1,1)</f>
        <v>42768.615289351852</v>
      </c>
    </row>
    <row r="520" spans="1:23"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0"/>
        <v>0</v>
      </c>
      <c r="P520" s="6" t="e">
        <f t="shared" si="41"/>
        <v>#DIV/0!</v>
      </c>
      <c r="Q520" t="s">
        <v>8311</v>
      </c>
      <c r="R520" t="str">
        <f t="shared" si="42"/>
        <v>film &amp; video</v>
      </c>
      <c r="S520" t="str">
        <f t="shared" si="43"/>
        <v>animation</v>
      </c>
      <c r="T520">
        <f>YEAR(V520)</f>
        <v>2015</v>
      </c>
      <c r="U520" s="13">
        <f t="shared" si="44"/>
        <v>30</v>
      </c>
      <c r="V520" s="10">
        <f>(((J520/60)/60)/24)+DATE(1970,1,1)</f>
        <v>42223.616018518514</v>
      </c>
      <c r="W520" s="10">
        <f>(((I520/60)/60)/24)+DATE(1970,1,1)</f>
        <v>42253.615277777775</v>
      </c>
    </row>
    <row r="521" spans="1:23"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0"/>
        <v>0.22881426547787684</v>
      </c>
      <c r="P521" s="6">
        <f t="shared" si="41"/>
        <v>39.228571428571428</v>
      </c>
      <c r="Q521" t="s">
        <v>8311</v>
      </c>
      <c r="R521" t="str">
        <f t="shared" si="42"/>
        <v>film &amp; video</v>
      </c>
      <c r="S521" t="str">
        <f t="shared" si="43"/>
        <v>animation</v>
      </c>
      <c r="T521">
        <f>YEAR(V521)</f>
        <v>2012</v>
      </c>
      <c r="U521" s="13">
        <f t="shared" si="44"/>
        <v>30</v>
      </c>
      <c r="V521" s="10">
        <f>(((J521/60)/60)/24)+DATE(1970,1,1)</f>
        <v>41218.391446759262</v>
      </c>
      <c r="W521" s="10">
        <f>(((I521/60)/60)/24)+DATE(1970,1,1)</f>
        <v>41248.391446759262</v>
      </c>
    </row>
    <row r="522" spans="1:23"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0"/>
        <v>1.0209999999999999</v>
      </c>
      <c r="P522" s="6">
        <f t="shared" si="41"/>
        <v>150.14705882352942</v>
      </c>
      <c r="Q522" t="s">
        <v>8319</v>
      </c>
      <c r="R522" t="str">
        <f t="shared" si="42"/>
        <v>theater</v>
      </c>
      <c r="S522" t="str">
        <f t="shared" si="43"/>
        <v>plays</v>
      </c>
      <c r="T522">
        <f>YEAR(V522)</f>
        <v>2015</v>
      </c>
      <c r="U522" s="13">
        <f t="shared" si="44"/>
        <v>30</v>
      </c>
      <c r="V522" s="10">
        <f>(((J522/60)/60)/24)+DATE(1970,1,1)</f>
        <v>42318.702094907407</v>
      </c>
      <c r="W522" s="10">
        <f>(((I522/60)/60)/24)+DATE(1970,1,1)</f>
        <v>42348.702094907407</v>
      </c>
    </row>
    <row r="523" spans="1:23"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0"/>
        <v>1.0464</v>
      </c>
      <c r="P523" s="6">
        <f t="shared" si="41"/>
        <v>93.428571428571431</v>
      </c>
      <c r="Q523" t="s">
        <v>8319</v>
      </c>
      <c r="R523" t="str">
        <f t="shared" si="42"/>
        <v>theater</v>
      </c>
      <c r="S523" t="str">
        <f t="shared" si="43"/>
        <v>plays</v>
      </c>
      <c r="T523">
        <f>YEAR(V523)</f>
        <v>2016</v>
      </c>
      <c r="U523" s="13">
        <f t="shared" si="44"/>
        <v>29</v>
      </c>
      <c r="V523" s="10">
        <f>(((J523/60)/60)/24)+DATE(1970,1,1)</f>
        <v>42646.092812499999</v>
      </c>
      <c r="W523" s="10">
        <f>(((I523/60)/60)/24)+DATE(1970,1,1)</f>
        <v>42675.207638888889</v>
      </c>
    </row>
    <row r="524" spans="1:23"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0"/>
        <v>1.1466666666666667</v>
      </c>
      <c r="P524" s="6">
        <f t="shared" si="41"/>
        <v>110.96774193548387</v>
      </c>
      <c r="Q524" t="s">
        <v>8319</v>
      </c>
      <c r="R524" t="str">
        <f t="shared" si="42"/>
        <v>theater</v>
      </c>
      <c r="S524" t="str">
        <f t="shared" si="43"/>
        <v>plays</v>
      </c>
      <c r="T524">
        <f>YEAR(V524)</f>
        <v>2016</v>
      </c>
      <c r="U524" s="13">
        <f t="shared" si="44"/>
        <v>20</v>
      </c>
      <c r="V524" s="10">
        <f>(((J524/60)/60)/24)+DATE(1970,1,1)</f>
        <v>42430.040798611109</v>
      </c>
      <c r="W524" s="10">
        <f>(((I524/60)/60)/24)+DATE(1970,1,1)</f>
        <v>42449.999131944445</v>
      </c>
    </row>
    <row r="525" spans="1:23"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0"/>
        <v>1.206</v>
      </c>
      <c r="P525" s="6">
        <f t="shared" si="41"/>
        <v>71.785714285714292</v>
      </c>
      <c r="Q525" t="s">
        <v>8319</v>
      </c>
      <c r="R525" t="str">
        <f t="shared" si="42"/>
        <v>theater</v>
      </c>
      <c r="S525" t="str">
        <f t="shared" si="43"/>
        <v>plays</v>
      </c>
      <c r="T525">
        <f>YEAR(V525)</f>
        <v>2015</v>
      </c>
      <c r="U525" s="13">
        <f t="shared" si="44"/>
        <v>30</v>
      </c>
      <c r="V525" s="10">
        <f>(((J525/60)/60)/24)+DATE(1970,1,1)</f>
        <v>42238.13282407407</v>
      </c>
      <c r="W525" s="10">
        <f>(((I525/60)/60)/24)+DATE(1970,1,1)</f>
        <v>42268.13282407407</v>
      </c>
    </row>
    <row r="526" spans="1:23"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0"/>
        <v>1.0867285714285715</v>
      </c>
      <c r="P526" s="6">
        <f t="shared" si="41"/>
        <v>29.258076923076924</v>
      </c>
      <c r="Q526" t="s">
        <v>8319</v>
      </c>
      <c r="R526" t="str">
        <f t="shared" si="42"/>
        <v>theater</v>
      </c>
      <c r="S526" t="str">
        <f t="shared" si="43"/>
        <v>plays</v>
      </c>
      <c r="T526">
        <f>YEAR(V526)</f>
        <v>2016</v>
      </c>
      <c r="U526" s="13">
        <f t="shared" si="44"/>
        <v>30</v>
      </c>
      <c r="V526" s="10">
        <f>(((J526/60)/60)/24)+DATE(1970,1,1)</f>
        <v>42492.717233796298</v>
      </c>
      <c r="W526" s="10">
        <f>(((I526/60)/60)/24)+DATE(1970,1,1)</f>
        <v>42522.717233796298</v>
      </c>
    </row>
    <row r="527" spans="1:23"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0"/>
        <v>1</v>
      </c>
      <c r="P527" s="6">
        <f t="shared" si="41"/>
        <v>1000</v>
      </c>
      <c r="Q527" t="s">
        <v>8319</v>
      </c>
      <c r="R527" t="str">
        <f t="shared" si="42"/>
        <v>theater</v>
      </c>
      <c r="S527" t="str">
        <f t="shared" si="43"/>
        <v>plays</v>
      </c>
      <c r="T527">
        <f>YEAR(V527)</f>
        <v>2014</v>
      </c>
      <c r="U527" s="13">
        <f t="shared" si="44"/>
        <v>45</v>
      </c>
      <c r="V527" s="10">
        <f>(((J527/60)/60)/24)+DATE(1970,1,1)</f>
        <v>41850.400937500002</v>
      </c>
      <c r="W527" s="10">
        <f>(((I527/60)/60)/24)+DATE(1970,1,1)</f>
        <v>41895.400937500002</v>
      </c>
    </row>
    <row r="528" spans="1:23"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0"/>
        <v>1.1399999999999999</v>
      </c>
      <c r="P528" s="6">
        <f t="shared" si="41"/>
        <v>74.347826086956516</v>
      </c>
      <c r="Q528" t="s">
        <v>8319</v>
      </c>
      <c r="R528" t="str">
        <f t="shared" si="42"/>
        <v>theater</v>
      </c>
      <c r="S528" t="str">
        <f t="shared" si="43"/>
        <v>plays</v>
      </c>
      <c r="T528">
        <f>YEAR(V528)</f>
        <v>2015</v>
      </c>
      <c r="U528" s="13">
        <f t="shared" si="44"/>
        <v>31</v>
      </c>
      <c r="V528" s="10">
        <f>(((J528/60)/60)/24)+DATE(1970,1,1)</f>
        <v>42192.591944444444</v>
      </c>
      <c r="W528" s="10">
        <f>(((I528/60)/60)/24)+DATE(1970,1,1)</f>
        <v>42223.708333333328</v>
      </c>
    </row>
    <row r="529" spans="1:23"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0"/>
        <v>1.0085</v>
      </c>
      <c r="P529" s="6">
        <f t="shared" si="41"/>
        <v>63.829113924050631</v>
      </c>
      <c r="Q529" t="s">
        <v>8319</v>
      </c>
      <c r="R529" t="str">
        <f t="shared" si="42"/>
        <v>theater</v>
      </c>
      <c r="S529" t="str">
        <f t="shared" si="43"/>
        <v>plays</v>
      </c>
      <c r="T529">
        <f>YEAR(V529)</f>
        <v>2017</v>
      </c>
      <c r="U529" s="13">
        <f t="shared" si="44"/>
        <v>30</v>
      </c>
      <c r="V529" s="10">
        <f>(((J529/60)/60)/24)+DATE(1970,1,1)</f>
        <v>42753.205625000002</v>
      </c>
      <c r="W529" s="10">
        <f>(((I529/60)/60)/24)+DATE(1970,1,1)</f>
        <v>42783.670138888891</v>
      </c>
    </row>
    <row r="530" spans="1:23"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0"/>
        <v>1.1565217391304348</v>
      </c>
      <c r="P530" s="6">
        <f t="shared" si="41"/>
        <v>44.333333333333336</v>
      </c>
      <c r="Q530" t="s">
        <v>8319</v>
      </c>
      <c r="R530" t="str">
        <f t="shared" si="42"/>
        <v>theater</v>
      </c>
      <c r="S530" t="str">
        <f t="shared" si="43"/>
        <v>plays</v>
      </c>
      <c r="T530">
        <f>YEAR(V530)</f>
        <v>2015</v>
      </c>
      <c r="U530" s="13">
        <f t="shared" si="44"/>
        <v>21</v>
      </c>
      <c r="V530" s="10">
        <f>(((J530/60)/60)/24)+DATE(1970,1,1)</f>
        <v>42155.920219907406</v>
      </c>
      <c r="W530" s="10">
        <f>(((I530/60)/60)/24)+DATE(1970,1,1)</f>
        <v>42176.888888888891</v>
      </c>
    </row>
    <row r="531" spans="1:23"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0"/>
        <v>1.3041666666666667</v>
      </c>
      <c r="P531" s="6">
        <f t="shared" si="41"/>
        <v>86.944444444444443</v>
      </c>
      <c r="Q531" t="s">
        <v>8319</v>
      </c>
      <c r="R531" t="str">
        <f t="shared" si="42"/>
        <v>theater</v>
      </c>
      <c r="S531" t="str">
        <f t="shared" si="43"/>
        <v>plays</v>
      </c>
      <c r="T531">
        <f>YEAR(V531)</f>
        <v>2016</v>
      </c>
      <c r="U531" s="13">
        <f t="shared" si="44"/>
        <v>21</v>
      </c>
      <c r="V531" s="10">
        <f>(((J531/60)/60)/24)+DATE(1970,1,1)</f>
        <v>42725.031180555554</v>
      </c>
      <c r="W531" s="10">
        <f>(((I531/60)/60)/24)+DATE(1970,1,1)</f>
        <v>42746.208333333328</v>
      </c>
    </row>
    <row r="532" spans="1:23"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0"/>
        <v>1.0778267254038179</v>
      </c>
      <c r="P532" s="6">
        <f t="shared" si="41"/>
        <v>126.55172413793103</v>
      </c>
      <c r="Q532" t="s">
        <v>8319</v>
      </c>
      <c r="R532" t="str">
        <f t="shared" si="42"/>
        <v>theater</v>
      </c>
      <c r="S532" t="str">
        <f t="shared" si="43"/>
        <v>plays</v>
      </c>
      <c r="T532">
        <f>YEAR(V532)</f>
        <v>2015</v>
      </c>
      <c r="U532" s="13">
        <f t="shared" si="44"/>
        <v>21</v>
      </c>
      <c r="V532" s="10">
        <f>(((J532/60)/60)/24)+DATE(1970,1,1)</f>
        <v>42157.591064814813</v>
      </c>
      <c r="W532" s="10">
        <f>(((I532/60)/60)/24)+DATE(1970,1,1)</f>
        <v>42179.083333333328</v>
      </c>
    </row>
    <row r="533" spans="1:23"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0"/>
        <v>1</v>
      </c>
      <c r="P533" s="6">
        <f t="shared" si="41"/>
        <v>129.03225806451613</v>
      </c>
      <c r="Q533" t="s">
        <v>8319</v>
      </c>
      <c r="R533" t="str">
        <f t="shared" si="42"/>
        <v>theater</v>
      </c>
      <c r="S533" t="str">
        <f t="shared" si="43"/>
        <v>plays</v>
      </c>
      <c r="T533">
        <f>YEAR(V533)</f>
        <v>2016</v>
      </c>
      <c r="U533" s="13">
        <f t="shared" si="44"/>
        <v>45</v>
      </c>
      <c r="V533" s="10">
        <f>(((J533/60)/60)/24)+DATE(1970,1,1)</f>
        <v>42676.065150462964</v>
      </c>
      <c r="W533" s="10">
        <f>(((I533/60)/60)/24)+DATE(1970,1,1)</f>
        <v>42721.290972222225</v>
      </c>
    </row>
    <row r="534" spans="1:23"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0"/>
        <v>1.2324999999999999</v>
      </c>
      <c r="P534" s="6">
        <f t="shared" si="41"/>
        <v>71.242774566473983</v>
      </c>
      <c r="Q534" t="s">
        <v>8319</v>
      </c>
      <c r="R534" t="str">
        <f t="shared" si="42"/>
        <v>theater</v>
      </c>
      <c r="S534" t="str">
        <f t="shared" si="43"/>
        <v>plays</v>
      </c>
      <c r="T534">
        <f>YEAR(V534)</f>
        <v>2016</v>
      </c>
      <c r="U534" s="13">
        <f t="shared" si="44"/>
        <v>30</v>
      </c>
      <c r="V534" s="10">
        <f>(((J534/60)/60)/24)+DATE(1970,1,1)</f>
        <v>42473.007037037038</v>
      </c>
      <c r="W534" s="10">
        <f>(((I534/60)/60)/24)+DATE(1970,1,1)</f>
        <v>42503.007037037038</v>
      </c>
    </row>
    <row r="535" spans="1:23"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0"/>
        <v>1.002</v>
      </c>
      <c r="P535" s="6">
        <f t="shared" si="41"/>
        <v>117.88235294117646</v>
      </c>
      <c r="Q535" t="s">
        <v>8319</v>
      </c>
      <c r="R535" t="str">
        <f t="shared" si="42"/>
        <v>theater</v>
      </c>
      <c r="S535" t="str">
        <f t="shared" si="43"/>
        <v>plays</v>
      </c>
      <c r="T535">
        <f>YEAR(V535)</f>
        <v>2016</v>
      </c>
      <c r="U535" s="13">
        <f t="shared" si="44"/>
        <v>24</v>
      </c>
      <c r="V535" s="10">
        <f>(((J535/60)/60)/24)+DATE(1970,1,1)</f>
        <v>42482.43478009259</v>
      </c>
      <c r="W535" s="10">
        <f>(((I535/60)/60)/24)+DATE(1970,1,1)</f>
        <v>42506.43478009259</v>
      </c>
    </row>
    <row r="536" spans="1:23"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0"/>
        <v>1.0466666666666666</v>
      </c>
      <c r="P536" s="6">
        <f t="shared" si="41"/>
        <v>327.08333333333331</v>
      </c>
      <c r="Q536" t="s">
        <v>8319</v>
      </c>
      <c r="R536" t="str">
        <f t="shared" si="42"/>
        <v>theater</v>
      </c>
      <c r="S536" t="str">
        <f t="shared" si="43"/>
        <v>plays</v>
      </c>
      <c r="T536">
        <f>YEAR(V536)</f>
        <v>2015</v>
      </c>
      <c r="U536" s="13">
        <f t="shared" si="44"/>
        <v>39</v>
      </c>
      <c r="V536" s="10">
        <f>(((J536/60)/60)/24)+DATE(1970,1,1)</f>
        <v>42270.810995370368</v>
      </c>
      <c r="W536" s="10">
        <f>(((I536/60)/60)/24)+DATE(1970,1,1)</f>
        <v>42309.958333333328</v>
      </c>
    </row>
    <row r="537" spans="1:23"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0"/>
        <v>1.0249999999999999</v>
      </c>
      <c r="P537" s="6">
        <f t="shared" si="41"/>
        <v>34.745762711864408</v>
      </c>
      <c r="Q537" t="s">
        <v>8319</v>
      </c>
      <c r="R537" t="str">
        <f t="shared" si="42"/>
        <v>theater</v>
      </c>
      <c r="S537" t="str">
        <f t="shared" si="43"/>
        <v>plays</v>
      </c>
      <c r="T537">
        <f>YEAR(V537)</f>
        <v>2016</v>
      </c>
      <c r="U537" s="13">
        <f t="shared" si="44"/>
        <v>30</v>
      </c>
      <c r="V537" s="10">
        <f>(((J537/60)/60)/24)+DATE(1970,1,1)</f>
        <v>42711.545196759253</v>
      </c>
      <c r="W537" s="10">
        <f>(((I537/60)/60)/24)+DATE(1970,1,1)</f>
        <v>42741.545196759253</v>
      </c>
    </row>
    <row r="538" spans="1:23"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0"/>
        <v>1.1825757575757576</v>
      </c>
      <c r="P538" s="6">
        <f t="shared" si="41"/>
        <v>100.06410256410257</v>
      </c>
      <c r="Q538" t="s">
        <v>8319</v>
      </c>
      <c r="R538" t="str">
        <f t="shared" si="42"/>
        <v>theater</v>
      </c>
      <c r="S538" t="str">
        <f t="shared" si="43"/>
        <v>plays</v>
      </c>
      <c r="T538">
        <f>YEAR(V538)</f>
        <v>2015</v>
      </c>
      <c r="U538" s="13">
        <f t="shared" si="44"/>
        <v>40</v>
      </c>
      <c r="V538" s="10">
        <f>(((J538/60)/60)/24)+DATE(1970,1,1)</f>
        <v>42179.344988425932</v>
      </c>
      <c r="W538" s="10">
        <f>(((I538/60)/60)/24)+DATE(1970,1,1)</f>
        <v>42219.75</v>
      </c>
    </row>
    <row r="539" spans="1:23"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0"/>
        <v>1.2050000000000001</v>
      </c>
      <c r="P539" s="6">
        <f t="shared" si="41"/>
        <v>40.847457627118644</v>
      </c>
      <c r="Q539" t="s">
        <v>8319</v>
      </c>
      <c r="R539" t="str">
        <f t="shared" si="42"/>
        <v>theater</v>
      </c>
      <c r="S539" t="str">
        <f t="shared" si="43"/>
        <v>plays</v>
      </c>
      <c r="T539">
        <f>YEAR(V539)</f>
        <v>2015</v>
      </c>
      <c r="U539" s="13">
        <f t="shared" si="44"/>
        <v>30</v>
      </c>
      <c r="V539" s="10">
        <f>(((J539/60)/60)/24)+DATE(1970,1,1)</f>
        <v>42282.768414351856</v>
      </c>
      <c r="W539" s="10">
        <f>(((I539/60)/60)/24)+DATE(1970,1,1)</f>
        <v>42312.810081018513</v>
      </c>
    </row>
    <row r="540" spans="1:23"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0"/>
        <v>3.0242</v>
      </c>
      <c r="P540" s="6">
        <f t="shared" si="41"/>
        <v>252.01666666666668</v>
      </c>
      <c r="Q540" t="s">
        <v>8319</v>
      </c>
      <c r="R540" t="str">
        <f t="shared" si="42"/>
        <v>theater</v>
      </c>
      <c r="S540" t="str">
        <f t="shared" si="43"/>
        <v>plays</v>
      </c>
      <c r="T540">
        <f>YEAR(V540)</f>
        <v>2016</v>
      </c>
      <c r="U540" s="13">
        <f t="shared" si="44"/>
        <v>30</v>
      </c>
      <c r="V540" s="10">
        <f>(((J540/60)/60)/24)+DATE(1970,1,1)</f>
        <v>42473.794710648144</v>
      </c>
      <c r="W540" s="10">
        <f>(((I540/60)/60)/24)+DATE(1970,1,1)</f>
        <v>42503.794710648144</v>
      </c>
    </row>
    <row r="541" spans="1:23"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0"/>
        <v>1.00644</v>
      </c>
      <c r="P541" s="6">
        <f t="shared" si="41"/>
        <v>25.161000000000001</v>
      </c>
      <c r="Q541" t="s">
        <v>8319</v>
      </c>
      <c r="R541" t="str">
        <f t="shared" si="42"/>
        <v>theater</v>
      </c>
      <c r="S541" t="str">
        <f t="shared" si="43"/>
        <v>plays</v>
      </c>
      <c r="T541">
        <f>YEAR(V541)</f>
        <v>2016</v>
      </c>
      <c r="U541" s="13">
        <f t="shared" si="44"/>
        <v>21</v>
      </c>
      <c r="V541" s="10">
        <f>(((J541/60)/60)/24)+DATE(1970,1,1)</f>
        <v>42535.049849537041</v>
      </c>
      <c r="W541" s="10">
        <f>(((I541/60)/60)/24)+DATE(1970,1,1)</f>
        <v>42556.049849537041</v>
      </c>
    </row>
    <row r="542" spans="1:23"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0"/>
        <v>6.666666666666667E-5</v>
      </c>
      <c r="P542" s="6">
        <f t="shared" si="41"/>
        <v>1</v>
      </c>
      <c r="Q542" t="s">
        <v>8318</v>
      </c>
      <c r="R542" t="str">
        <f t="shared" si="42"/>
        <v>technology</v>
      </c>
      <c r="S542" t="str">
        <f t="shared" si="43"/>
        <v>web</v>
      </c>
      <c r="T542">
        <f>YEAR(V542)</f>
        <v>2015</v>
      </c>
      <c r="U542" s="13">
        <f t="shared" si="44"/>
        <v>30</v>
      </c>
      <c r="V542" s="10">
        <f>(((J542/60)/60)/24)+DATE(1970,1,1)</f>
        <v>42009.817199074074</v>
      </c>
      <c r="W542" s="10">
        <f>(((I542/60)/60)/24)+DATE(1970,1,1)</f>
        <v>42039.817199074074</v>
      </c>
    </row>
    <row r="543" spans="1:23"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0"/>
        <v>5.5555555555555558E-3</v>
      </c>
      <c r="P543" s="6">
        <f t="shared" si="41"/>
        <v>25</v>
      </c>
      <c r="Q543" t="s">
        <v>8318</v>
      </c>
      <c r="R543" t="str">
        <f t="shared" si="42"/>
        <v>technology</v>
      </c>
      <c r="S543" t="str">
        <f t="shared" si="43"/>
        <v>web</v>
      </c>
      <c r="T543">
        <f>YEAR(V543)</f>
        <v>2015</v>
      </c>
      <c r="U543" s="13">
        <f t="shared" si="44"/>
        <v>30</v>
      </c>
      <c r="V543" s="10">
        <f>(((J543/60)/60)/24)+DATE(1970,1,1)</f>
        <v>42276.046689814815</v>
      </c>
      <c r="W543" s="10">
        <f>(((I543/60)/60)/24)+DATE(1970,1,1)</f>
        <v>42306.046689814815</v>
      </c>
    </row>
    <row r="544" spans="1:23"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0"/>
        <v>3.9999999999999998E-6</v>
      </c>
      <c r="P544" s="6">
        <f t="shared" si="41"/>
        <v>1</v>
      </c>
      <c r="Q544" t="s">
        <v>8318</v>
      </c>
      <c r="R544" t="str">
        <f t="shared" si="42"/>
        <v>technology</v>
      </c>
      <c r="S544" t="str">
        <f t="shared" si="43"/>
        <v>web</v>
      </c>
      <c r="T544">
        <f>YEAR(V544)</f>
        <v>2016</v>
      </c>
      <c r="U544" s="13">
        <f t="shared" si="44"/>
        <v>60</v>
      </c>
      <c r="V544" s="10">
        <f>(((J544/60)/60)/24)+DATE(1970,1,1)</f>
        <v>42433.737453703703</v>
      </c>
      <c r="W544" s="10">
        <f>(((I544/60)/60)/24)+DATE(1970,1,1)</f>
        <v>42493.695787037039</v>
      </c>
    </row>
    <row r="545" spans="1:23"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0"/>
        <v>3.1818181818181819E-3</v>
      </c>
      <c r="P545" s="6">
        <f t="shared" si="41"/>
        <v>35</v>
      </c>
      <c r="Q545" t="s">
        <v>8318</v>
      </c>
      <c r="R545" t="str">
        <f t="shared" si="42"/>
        <v>technology</v>
      </c>
      <c r="S545" t="str">
        <f t="shared" si="43"/>
        <v>web</v>
      </c>
      <c r="T545">
        <f>YEAR(V545)</f>
        <v>2014</v>
      </c>
      <c r="U545" s="13">
        <f t="shared" si="44"/>
        <v>30</v>
      </c>
      <c r="V545" s="10">
        <f>(((J545/60)/60)/24)+DATE(1970,1,1)</f>
        <v>41914.092152777775</v>
      </c>
      <c r="W545" s="10">
        <f>(((I545/60)/60)/24)+DATE(1970,1,1)</f>
        <v>41944.092152777775</v>
      </c>
    </row>
    <row r="546" spans="1:23"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0"/>
        <v>1.2E-2</v>
      </c>
      <c r="P546" s="6">
        <f t="shared" si="41"/>
        <v>3</v>
      </c>
      <c r="Q546" t="s">
        <v>8318</v>
      </c>
      <c r="R546" t="str">
        <f t="shared" si="42"/>
        <v>technology</v>
      </c>
      <c r="S546" t="str">
        <f t="shared" si="43"/>
        <v>web</v>
      </c>
      <c r="T546">
        <f>YEAR(V546)</f>
        <v>2016</v>
      </c>
      <c r="U546" s="13">
        <f t="shared" si="44"/>
        <v>30</v>
      </c>
      <c r="V546" s="10">
        <f>(((J546/60)/60)/24)+DATE(1970,1,1)</f>
        <v>42525.656944444447</v>
      </c>
      <c r="W546" s="10">
        <f>(((I546/60)/60)/24)+DATE(1970,1,1)</f>
        <v>42555.656944444447</v>
      </c>
    </row>
    <row r="547" spans="1:23"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0"/>
        <v>0.27383999999999997</v>
      </c>
      <c r="P547" s="6">
        <f t="shared" si="41"/>
        <v>402.70588235294116</v>
      </c>
      <c r="Q547" t="s">
        <v>8318</v>
      </c>
      <c r="R547" t="str">
        <f t="shared" si="42"/>
        <v>technology</v>
      </c>
      <c r="S547" t="str">
        <f t="shared" si="43"/>
        <v>web</v>
      </c>
      <c r="T547">
        <f>YEAR(V547)</f>
        <v>2015</v>
      </c>
      <c r="U547" s="13">
        <f t="shared" si="44"/>
        <v>40</v>
      </c>
      <c r="V547" s="10">
        <f>(((J547/60)/60)/24)+DATE(1970,1,1)</f>
        <v>42283.592465277776</v>
      </c>
      <c r="W547" s="10">
        <f>(((I547/60)/60)/24)+DATE(1970,1,1)</f>
        <v>42323.634131944447</v>
      </c>
    </row>
    <row r="548" spans="1:23"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0"/>
        <v>8.6666666666666663E-4</v>
      </c>
      <c r="P548" s="6">
        <f t="shared" si="41"/>
        <v>26</v>
      </c>
      <c r="Q548" t="s">
        <v>8318</v>
      </c>
      <c r="R548" t="str">
        <f t="shared" si="42"/>
        <v>technology</v>
      </c>
      <c r="S548" t="str">
        <f t="shared" si="43"/>
        <v>web</v>
      </c>
      <c r="T548">
        <f>YEAR(V548)</f>
        <v>2015</v>
      </c>
      <c r="U548" s="13">
        <f t="shared" si="44"/>
        <v>45</v>
      </c>
      <c r="V548" s="10">
        <f>(((J548/60)/60)/24)+DATE(1970,1,1)</f>
        <v>42249.667997685188</v>
      </c>
      <c r="W548" s="10">
        <f>(((I548/60)/60)/24)+DATE(1970,1,1)</f>
        <v>42294.667997685188</v>
      </c>
    </row>
    <row r="549" spans="1:23"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0"/>
        <v>0</v>
      </c>
      <c r="P549" s="6" t="e">
        <f t="shared" si="41"/>
        <v>#DIV/0!</v>
      </c>
      <c r="Q549" t="s">
        <v>8318</v>
      </c>
      <c r="R549" t="str">
        <f t="shared" si="42"/>
        <v>technology</v>
      </c>
      <c r="S549" t="str">
        <f t="shared" si="43"/>
        <v>web</v>
      </c>
      <c r="T549">
        <f>YEAR(V549)</f>
        <v>2016</v>
      </c>
      <c r="U549" s="13">
        <f t="shared" si="44"/>
        <v>30</v>
      </c>
      <c r="V549" s="10">
        <f>(((J549/60)/60)/24)+DATE(1970,1,1)</f>
        <v>42380.696342592593</v>
      </c>
      <c r="W549" s="10">
        <f>(((I549/60)/60)/24)+DATE(1970,1,1)</f>
        <v>42410.696342592593</v>
      </c>
    </row>
    <row r="550" spans="1:23"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0"/>
        <v>8.9999999999999998E-4</v>
      </c>
      <c r="P550" s="6">
        <f t="shared" si="41"/>
        <v>9</v>
      </c>
      <c r="Q550" t="s">
        <v>8318</v>
      </c>
      <c r="R550" t="str">
        <f t="shared" si="42"/>
        <v>technology</v>
      </c>
      <c r="S550" t="str">
        <f t="shared" si="43"/>
        <v>web</v>
      </c>
      <c r="T550">
        <f>YEAR(V550)</f>
        <v>2015</v>
      </c>
      <c r="U550" s="13">
        <f t="shared" si="44"/>
        <v>30</v>
      </c>
      <c r="V550" s="10">
        <f>(((J550/60)/60)/24)+DATE(1970,1,1)</f>
        <v>42276.903333333335</v>
      </c>
      <c r="W550" s="10">
        <f>(((I550/60)/60)/24)+DATE(1970,1,1)</f>
        <v>42306.903333333335</v>
      </c>
    </row>
    <row r="551" spans="1:23"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0"/>
        <v>2.7199999999999998E-2</v>
      </c>
      <c r="P551" s="6">
        <f t="shared" si="41"/>
        <v>8.5</v>
      </c>
      <c r="Q551" t="s">
        <v>8318</v>
      </c>
      <c r="R551" t="str">
        <f t="shared" si="42"/>
        <v>technology</v>
      </c>
      <c r="S551" t="str">
        <f t="shared" si="43"/>
        <v>web</v>
      </c>
      <c r="T551">
        <f>YEAR(V551)</f>
        <v>2015</v>
      </c>
      <c r="U551" s="13">
        <f t="shared" si="44"/>
        <v>30</v>
      </c>
      <c r="V551" s="10">
        <f>(((J551/60)/60)/24)+DATE(1970,1,1)</f>
        <v>42163.636828703704</v>
      </c>
      <c r="W551" s="10">
        <f>(((I551/60)/60)/24)+DATE(1970,1,1)</f>
        <v>42193.636828703704</v>
      </c>
    </row>
    <row r="552" spans="1:23"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0"/>
        <v>7.0000000000000001E-3</v>
      </c>
      <c r="P552" s="6">
        <f t="shared" si="41"/>
        <v>8.75</v>
      </c>
      <c r="Q552" t="s">
        <v>8318</v>
      </c>
      <c r="R552" t="str">
        <f t="shared" si="42"/>
        <v>technology</v>
      </c>
      <c r="S552" t="str">
        <f t="shared" si="43"/>
        <v>web</v>
      </c>
      <c r="T552">
        <f>YEAR(V552)</f>
        <v>2017</v>
      </c>
      <c r="U552" s="13">
        <f t="shared" si="44"/>
        <v>13</v>
      </c>
      <c r="V552" s="10">
        <f>(((J552/60)/60)/24)+DATE(1970,1,1)</f>
        <v>42753.678761574076</v>
      </c>
      <c r="W552" s="10">
        <f>(((I552/60)/60)/24)+DATE(1970,1,1)</f>
        <v>42766.208333333328</v>
      </c>
    </row>
    <row r="553" spans="1:23"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0"/>
        <v>5.0413333333333331E-2</v>
      </c>
      <c r="P553" s="6">
        <f t="shared" si="41"/>
        <v>135.03571428571428</v>
      </c>
      <c r="Q553" t="s">
        <v>8318</v>
      </c>
      <c r="R553" t="str">
        <f t="shared" si="42"/>
        <v>technology</v>
      </c>
      <c r="S553" t="str">
        <f t="shared" si="43"/>
        <v>web</v>
      </c>
      <c r="T553">
        <f>YEAR(V553)</f>
        <v>2015</v>
      </c>
      <c r="U553" s="13">
        <f t="shared" si="44"/>
        <v>44</v>
      </c>
      <c r="V553" s="10">
        <f>(((J553/60)/60)/24)+DATE(1970,1,1)</f>
        <v>42173.275740740741</v>
      </c>
      <c r="W553" s="10">
        <f>(((I553/60)/60)/24)+DATE(1970,1,1)</f>
        <v>42217.745138888888</v>
      </c>
    </row>
    <row r="554" spans="1:23"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0"/>
        <v>0</v>
      </c>
      <c r="P554" s="6" t="e">
        <f t="shared" si="41"/>
        <v>#DIV/0!</v>
      </c>
      <c r="Q554" t="s">
        <v>8318</v>
      </c>
      <c r="R554" t="str">
        <f t="shared" si="42"/>
        <v>technology</v>
      </c>
      <c r="S554" t="str">
        <f t="shared" si="43"/>
        <v>web</v>
      </c>
      <c r="T554">
        <f>YEAR(V554)</f>
        <v>2015</v>
      </c>
      <c r="U554" s="13">
        <f t="shared" si="44"/>
        <v>60</v>
      </c>
      <c r="V554" s="10">
        <f>(((J554/60)/60)/24)+DATE(1970,1,1)</f>
        <v>42318.616851851853</v>
      </c>
      <c r="W554" s="10">
        <f>(((I554/60)/60)/24)+DATE(1970,1,1)</f>
        <v>42378.616851851853</v>
      </c>
    </row>
    <row r="555" spans="1:23"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0"/>
        <v>4.9199999999999999E-3</v>
      </c>
      <c r="P555" s="6">
        <f t="shared" si="41"/>
        <v>20.5</v>
      </c>
      <c r="Q555" t="s">
        <v>8318</v>
      </c>
      <c r="R555" t="str">
        <f t="shared" si="42"/>
        <v>technology</v>
      </c>
      <c r="S555" t="str">
        <f t="shared" si="43"/>
        <v>web</v>
      </c>
      <c r="T555">
        <f>YEAR(V555)</f>
        <v>2014</v>
      </c>
      <c r="U555" s="13">
        <f t="shared" si="44"/>
        <v>30</v>
      </c>
      <c r="V555" s="10">
        <f>(((J555/60)/60)/24)+DATE(1970,1,1)</f>
        <v>41927.71980324074</v>
      </c>
      <c r="W555" s="10">
        <f>(((I555/60)/60)/24)+DATE(1970,1,1)</f>
        <v>41957.761469907404</v>
      </c>
    </row>
    <row r="556" spans="1:23"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0"/>
        <v>0.36589147286821705</v>
      </c>
      <c r="P556" s="6">
        <f t="shared" si="41"/>
        <v>64.36363636363636</v>
      </c>
      <c r="Q556" t="s">
        <v>8318</v>
      </c>
      <c r="R556" t="str">
        <f t="shared" si="42"/>
        <v>technology</v>
      </c>
      <c r="S556" t="str">
        <f t="shared" si="43"/>
        <v>web</v>
      </c>
      <c r="T556">
        <f>YEAR(V556)</f>
        <v>2014</v>
      </c>
      <c r="U556" s="13">
        <f t="shared" si="44"/>
        <v>30</v>
      </c>
      <c r="V556" s="10">
        <f>(((J556/60)/60)/24)+DATE(1970,1,1)</f>
        <v>41901.684861111113</v>
      </c>
      <c r="W556" s="10">
        <f>(((I556/60)/60)/24)+DATE(1970,1,1)</f>
        <v>41931.684861111113</v>
      </c>
    </row>
    <row r="557" spans="1:23"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0"/>
        <v>0</v>
      </c>
      <c r="P557" s="6" t="e">
        <f t="shared" si="41"/>
        <v>#DIV/0!</v>
      </c>
      <c r="Q557" t="s">
        <v>8318</v>
      </c>
      <c r="R557" t="str">
        <f t="shared" si="42"/>
        <v>technology</v>
      </c>
      <c r="S557" t="str">
        <f t="shared" si="43"/>
        <v>web</v>
      </c>
      <c r="T557">
        <f>YEAR(V557)</f>
        <v>2016</v>
      </c>
      <c r="U557" s="13">
        <f t="shared" si="44"/>
        <v>30</v>
      </c>
      <c r="V557" s="10">
        <f>(((J557/60)/60)/24)+DATE(1970,1,1)</f>
        <v>42503.353506944448</v>
      </c>
      <c r="W557" s="10">
        <f>(((I557/60)/60)/24)+DATE(1970,1,1)</f>
        <v>42533.353506944448</v>
      </c>
    </row>
    <row r="558" spans="1:23"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0"/>
        <v>2.5000000000000001E-2</v>
      </c>
      <c r="P558" s="6">
        <f t="shared" si="41"/>
        <v>200</v>
      </c>
      <c r="Q558" t="s">
        <v>8318</v>
      </c>
      <c r="R558" t="str">
        <f t="shared" si="42"/>
        <v>technology</v>
      </c>
      <c r="S558" t="str">
        <f t="shared" si="43"/>
        <v>web</v>
      </c>
      <c r="T558">
        <f>YEAR(V558)</f>
        <v>2015</v>
      </c>
      <c r="U558" s="13">
        <f t="shared" si="44"/>
        <v>30</v>
      </c>
      <c r="V558" s="10">
        <f>(((J558/60)/60)/24)+DATE(1970,1,1)</f>
        <v>42345.860150462962</v>
      </c>
      <c r="W558" s="10">
        <f>(((I558/60)/60)/24)+DATE(1970,1,1)</f>
        <v>42375.860150462962</v>
      </c>
    </row>
    <row r="559" spans="1:23"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0"/>
        <v>9.1066666666666674E-3</v>
      </c>
      <c r="P559" s="6">
        <f t="shared" si="41"/>
        <v>68.3</v>
      </c>
      <c r="Q559" t="s">
        <v>8318</v>
      </c>
      <c r="R559" t="str">
        <f t="shared" si="42"/>
        <v>technology</v>
      </c>
      <c r="S559" t="str">
        <f t="shared" si="43"/>
        <v>web</v>
      </c>
      <c r="T559">
        <f>YEAR(V559)</f>
        <v>2016</v>
      </c>
      <c r="U559" s="13">
        <f t="shared" si="44"/>
        <v>30</v>
      </c>
      <c r="V559" s="10">
        <f>(((J559/60)/60)/24)+DATE(1970,1,1)</f>
        <v>42676.942164351851</v>
      </c>
      <c r="W559" s="10">
        <f>(((I559/60)/60)/24)+DATE(1970,1,1)</f>
        <v>42706.983831018515</v>
      </c>
    </row>
    <row r="560" spans="1:23"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0"/>
        <v>0</v>
      </c>
      <c r="P560" s="6" t="e">
        <f t="shared" si="41"/>
        <v>#DIV/0!</v>
      </c>
      <c r="Q560" t="s">
        <v>8318</v>
      </c>
      <c r="R560" t="str">
        <f t="shared" si="42"/>
        <v>technology</v>
      </c>
      <c r="S560" t="str">
        <f t="shared" si="43"/>
        <v>web</v>
      </c>
      <c r="T560">
        <f>YEAR(V560)</f>
        <v>2015</v>
      </c>
      <c r="U560" s="13">
        <f t="shared" si="44"/>
        <v>30</v>
      </c>
      <c r="V560" s="10">
        <f>(((J560/60)/60)/24)+DATE(1970,1,1)</f>
        <v>42057.883159722223</v>
      </c>
      <c r="W560" s="10">
        <f>(((I560/60)/60)/24)+DATE(1970,1,1)</f>
        <v>42087.841493055559</v>
      </c>
    </row>
    <row r="561" spans="1:23"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0"/>
        <v>2.0833333333333335E-4</v>
      </c>
      <c r="P561" s="6">
        <f t="shared" si="41"/>
        <v>50</v>
      </c>
      <c r="Q561" t="s">
        <v>8318</v>
      </c>
      <c r="R561" t="str">
        <f t="shared" si="42"/>
        <v>technology</v>
      </c>
      <c r="S561" t="str">
        <f t="shared" si="43"/>
        <v>web</v>
      </c>
      <c r="T561">
        <f>YEAR(V561)</f>
        <v>2015</v>
      </c>
      <c r="U561" s="13">
        <f t="shared" si="44"/>
        <v>30</v>
      </c>
      <c r="V561" s="10">
        <f>(((J561/60)/60)/24)+DATE(1970,1,1)</f>
        <v>42321.283101851848</v>
      </c>
      <c r="W561" s="10">
        <f>(((I561/60)/60)/24)+DATE(1970,1,1)</f>
        <v>42351.283101851848</v>
      </c>
    </row>
    <row r="562" spans="1:23"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0"/>
        <v>1.2E-4</v>
      </c>
      <c r="P562" s="6">
        <f t="shared" si="41"/>
        <v>4</v>
      </c>
      <c r="Q562" t="s">
        <v>8318</v>
      </c>
      <c r="R562" t="str">
        <f t="shared" si="42"/>
        <v>technology</v>
      </c>
      <c r="S562" t="str">
        <f t="shared" si="43"/>
        <v>web</v>
      </c>
      <c r="T562">
        <f>YEAR(V562)</f>
        <v>2014</v>
      </c>
      <c r="U562" s="13">
        <f t="shared" si="44"/>
        <v>30</v>
      </c>
      <c r="V562" s="10">
        <f>(((J562/60)/60)/24)+DATE(1970,1,1)</f>
        <v>41960.771354166667</v>
      </c>
      <c r="W562" s="10">
        <f>(((I562/60)/60)/24)+DATE(1970,1,1)</f>
        <v>41990.771354166667</v>
      </c>
    </row>
    <row r="563" spans="1:23"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0"/>
        <v>3.6666666666666666E-3</v>
      </c>
      <c r="P563" s="6">
        <f t="shared" si="41"/>
        <v>27.5</v>
      </c>
      <c r="Q563" t="s">
        <v>8318</v>
      </c>
      <c r="R563" t="str">
        <f t="shared" si="42"/>
        <v>technology</v>
      </c>
      <c r="S563" t="str">
        <f t="shared" si="43"/>
        <v>web</v>
      </c>
      <c r="T563">
        <f>YEAR(V563)</f>
        <v>2015</v>
      </c>
      <c r="U563" s="13">
        <f t="shared" si="44"/>
        <v>35</v>
      </c>
      <c r="V563" s="10">
        <f>(((J563/60)/60)/24)+DATE(1970,1,1)</f>
        <v>42268.658715277779</v>
      </c>
      <c r="W563" s="10">
        <f>(((I563/60)/60)/24)+DATE(1970,1,1)</f>
        <v>42303.658715277779</v>
      </c>
    </row>
    <row r="564" spans="1:23"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0"/>
        <v>0</v>
      </c>
      <c r="P564" s="6" t="e">
        <f t="shared" si="41"/>
        <v>#DIV/0!</v>
      </c>
      <c r="Q564" t="s">
        <v>8318</v>
      </c>
      <c r="R564" t="str">
        <f t="shared" si="42"/>
        <v>technology</v>
      </c>
      <c r="S564" t="str">
        <f t="shared" si="43"/>
        <v>web</v>
      </c>
      <c r="T564">
        <f>YEAR(V564)</f>
        <v>2016</v>
      </c>
      <c r="U564" s="13">
        <f t="shared" si="44"/>
        <v>30</v>
      </c>
      <c r="V564" s="10">
        <f>(((J564/60)/60)/24)+DATE(1970,1,1)</f>
        <v>42692.389062500006</v>
      </c>
      <c r="W564" s="10">
        <f>(((I564/60)/60)/24)+DATE(1970,1,1)</f>
        <v>42722.389062500006</v>
      </c>
    </row>
    <row r="565" spans="1:23"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0"/>
        <v>9.0666666666666662E-4</v>
      </c>
      <c r="P565" s="6">
        <f t="shared" si="41"/>
        <v>34</v>
      </c>
      <c r="Q565" t="s">
        <v>8318</v>
      </c>
      <c r="R565" t="str">
        <f t="shared" si="42"/>
        <v>technology</v>
      </c>
      <c r="S565" t="str">
        <f t="shared" si="43"/>
        <v>web</v>
      </c>
      <c r="T565">
        <f>YEAR(V565)</f>
        <v>2015</v>
      </c>
      <c r="U565" s="13">
        <f t="shared" si="44"/>
        <v>30</v>
      </c>
      <c r="V565" s="10">
        <f>(((J565/60)/60)/24)+DATE(1970,1,1)</f>
        <v>42022.069988425923</v>
      </c>
      <c r="W565" s="10">
        <f>(((I565/60)/60)/24)+DATE(1970,1,1)</f>
        <v>42052.069988425923</v>
      </c>
    </row>
    <row r="566" spans="1:23"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0"/>
        <v>5.5555555555555558E-5</v>
      </c>
      <c r="P566" s="6">
        <f t="shared" si="41"/>
        <v>1</v>
      </c>
      <c r="Q566" t="s">
        <v>8318</v>
      </c>
      <c r="R566" t="str">
        <f t="shared" si="42"/>
        <v>technology</v>
      </c>
      <c r="S566" t="str">
        <f t="shared" si="43"/>
        <v>web</v>
      </c>
      <c r="T566">
        <f>YEAR(V566)</f>
        <v>2016</v>
      </c>
      <c r="U566" s="13">
        <f t="shared" si="44"/>
        <v>30</v>
      </c>
      <c r="V566" s="10">
        <f>(((J566/60)/60)/24)+DATE(1970,1,1)</f>
        <v>42411.942997685182</v>
      </c>
      <c r="W566" s="10">
        <f>(((I566/60)/60)/24)+DATE(1970,1,1)</f>
        <v>42441.942997685182</v>
      </c>
    </row>
    <row r="567" spans="1:23"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0"/>
        <v>0</v>
      </c>
      <c r="P567" s="6" t="e">
        <f t="shared" si="41"/>
        <v>#DIV/0!</v>
      </c>
      <c r="Q567" t="s">
        <v>8318</v>
      </c>
      <c r="R567" t="str">
        <f t="shared" si="42"/>
        <v>technology</v>
      </c>
      <c r="S567" t="str">
        <f t="shared" si="43"/>
        <v>web</v>
      </c>
      <c r="T567">
        <f>YEAR(V567)</f>
        <v>2015</v>
      </c>
      <c r="U567" s="13">
        <f t="shared" si="44"/>
        <v>30</v>
      </c>
      <c r="V567" s="10">
        <f>(((J567/60)/60)/24)+DATE(1970,1,1)</f>
        <v>42165.785289351858</v>
      </c>
      <c r="W567" s="10">
        <f>(((I567/60)/60)/24)+DATE(1970,1,1)</f>
        <v>42195.785289351858</v>
      </c>
    </row>
    <row r="568" spans="1:23"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0"/>
        <v>2.0000000000000001E-4</v>
      </c>
      <c r="P568" s="6">
        <f t="shared" si="41"/>
        <v>1</v>
      </c>
      <c r="Q568" t="s">
        <v>8318</v>
      </c>
      <c r="R568" t="str">
        <f t="shared" si="42"/>
        <v>technology</v>
      </c>
      <c r="S568" t="str">
        <f t="shared" si="43"/>
        <v>web</v>
      </c>
      <c r="T568">
        <f>YEAR(V568)</f>
        <v>2016</v>
      </c>
      <c r="U568" s="13">
        <f t="shared" si="44"/>
        <v>30</v>
      </c>
      <c r="V568" s="10">
        <f>(((J568/60)/60)/24)+DATE(1970,1,1)</f>
        <v>42535.68440972222</v>
      </c>
      <c r="W568" s="10">
        <f>(((I568/60)/60)/24)+DATE(1970,1,1)</f>
        <v>42565.68440972222</v>
      </c>
    </row>
    <row r="569" spans="1:23"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0"/>
        <v>0</v>
      </c>
      <c r="P569" s="6" t="e">
        <f t="shared" si="41"/>
        <v>#DIV/0!</v>
      </c>
      <c r="Q569" t="s">
        <v>8318</v>
      </c>
      <c r="R569" t="str">
        <f t="shared" si="42"/>
        <v>technology</v>
      </c>
      <c r="S569" t="str">
        <f t="shared" si="43"/>
        <v>web</v>
      </c>
      <c r="T569">
        <f>YEAR(V569)</f>
        <v>2014</v>
      </c>
      <c r="U569" s="13">
        <f t="shared" si="44"/>
        <v>30</v>
      </c>
      <c r="V569" s="10">
        <f>(((J569/60)/60)/24)+DATE(1970,1,1)</f>
        <v>41975.842523148152</v>
      </c>
      <c r="W569" s="10">
        <f>(((I569/60)/60)/24)+DATE(1970,1,1)</f>
        <v>42005.842523148152</v>
      </c>
    </row>
    <row r="570" spans="1:23"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0"/>
        <v>0.01</v>
      </c>
      <c r="P570" s="6">
        <f t="shared" si="41"/>
        <v>49</v>
      </c>
      <c r="Q570" t="s">
        <v>8318</v>
      </c>
      <c r="R570" t="str">
        <f t="shared" si="42"/>
        <v>technology</v>
      </c>
      <c r="S570" t="str">
        <f t="shared" si="43"/>
        <v>web</v>
      </c>
      <c r="T570">
        <f>YEAR(V570)</f>
        <v>2015</v>
      </c>
      <c r="U570" s="13">
        <f t="shared" si="44"/>
        <v>37</v>
      </c>
      <c r="V570" s="10">
        <f>(((J570/60)/60)/24)+DATE(1970,1,1)</f>
        <v>42348.9215625</v>
      </c>
      <c r="W570" s="10">
        <f>(((I570/60)/60)/24)+DATE(1970,1,1)</f>
        <v>42385.458333333328</v>
      </c>
    </row>
    <row r="571" spans="1:23"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0"/>
        <v>8.0000000000000002E-3</v>
      </c>
      <c r="P571" s="6">
        <f t="shared" si="41"/>
        <v>20</v>
      </c>
      <c r="Q571" t="s">
        <v>8318</v>
      </c>
      <c r="R571" t="str">
        <f t="shared" si="42"/>
        <v>technology</v>
      </c>
      <c r="S571" t="str">
        <f t="shared" si="43"/>
        <v>web</v>
      </c>
      <c r="T571">
        <f>YEAR(V571)</f>
        <v>2015</v>
      </c>
      <c r="U571" s="13">
        <f t="shared" si="44"/>
        <v>30</v>
      </c>
      <c r="V571" s="10">
        <f>(((J571/60)/60)/24)+DATE(1970,1,1)</f>
        <v>42340.847361111111</v>
      </c>
      <c r="W571" s="10">
        <f>(((I571/60)/60)/24)+DATE(1970,1,1)</f>
        <v>42370.847361111111</v>
      </c>
    </row>
    <row r="572" spans="1:23"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0"/>
        <v>1.6705882352941177E-3</v>
      </c>
      <c r="P572" s="6">
        <f t="shared" si="41"/>
        <v>142</v>
      </c>
      <c r="Q572" t="s">
        <v>8318</v>
      </c>
      <c r="R572" t="str">
        <f t="shared" si="42"/>
        <v>technology</v>
      </c>
      <c r="S572" t="str">
        <f t="shared" si="43"/>
        <v>web</v>
      </c>
      <c r="T572">
        <f>YEAR(V572)</f>
        <v>2016</v>
      </c>
      <c r="U572" s="13">
        <f t="shared" si="44"/>
        <v>30</v>
      </c>
      <c r="V572" s="10">
        <f>(((J572/60)/60)/24)+DATE(1970,1,1)</f>
        <v>42388.798252314817</v>
      </c>
      <c r="W572" s="10">
        <f>(((I572/60)/60)/24)+DATE(1970,1,1)</f>
        <v>42418.798252314817</v>
      </c>
    </row>
    <row r="573" spans="1:23"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0"/>
        <v>4.2399999999999998E-3</v>
      </c>
      <c r="P573" s="6">
        <f t="shared" si="41"/>
        <v>53</v>
      </c>
      <c r="Q573" t="s">
        <v>8318</v>
      </c>
      <c r="R573" t="str">
        <f t="shared" si="42"/>
        <v>technology</v>
      </c>
      <c r="S573" t="str">
        <f t="shared" si="43"/>
        <v>web</v>
      </c>
      <c r="T573">
        <f>YEAR(V573)</f>
        <v>2015</v>
      </c>
      <c r="U573" s="13">
        <f t="shared" si="44"/>
        <v>19</v>
      </c>
      <c r="V573" s="10">
        <f>(((J573/60)/60)/24)+DATE(1970,1,1)</f>
        <v>42192.816238425927</v>
      </c>
      <c r="W573" s="10">
        <f>(((I573/60)/60)/24)+DATE(1970,1,1)</f>
        <v>42212.165972222225</v>
      </c>
    </row>
    <row r="574" spans="1:23"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0"/>
        <v>0</v>
      </c>
      <c r="P574" s="6" t="e">
        <f t="shared" si="41"/>
        <v>#DIV/0!</v>
      </c>
      <c r="Q574" t="s">
        <v>8318</v>
      </c>
      <c r="R574" t="str">
        <f t="shared" si="42"/>
        <v>technology</v>
      </c>
      <c r="S574" t="str">
        <f t="shared" si="43"/>
        <v>web</v>
      </c>
      <c r="T574">
        <f>YEAR(V574)</f>
        <v>2015</v>
      </c>
      <c r="U574" s="13">
        <f t="shared" si="44"/>
        <v>30</v>
      </c>
      <c r="V574" s="10">
        <f>(((J574/60)/60)/24)+DATE(1970,1,1)</f>
        <v>42282.71629629629</v>
      </c>
      <c r="W574" s="10">
        <f>(((I574/60)/60)/24)+DATE(1970,1,1)</f>
        <v>42312.757962962962</v>
      </c>
    </row>
    <row r="575" spans="1:23"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0"/>
        <v>3.892538925389254E-3</v>
      </c>
      <c r="P575" s="6">
        <f t="shared" si="41"/>
        <v>38.444444444444443</v>
      </c>
      <c r="Q575" t="s">
        <v>8318</v>
      </c>
      <c r="R575" t="str">
        <f t="shared" si="42"/>
        <v>technology</v>
      </c>
      <c r="S575" t="str">
        <f t="shared" si="43"/>
        <v>web</v>
      </c>
      <c r="T575">
        <f>YEAR(V575)</f>
        <v>2014</v>
      </c>
      <c r="U575" s="13">
        <f t="shared" si="44"/>
        <v>59</v>
      </c>
      <c r="V575" s="10">
        <f>(((J575/60)/60)/24)+DATE(1970,1,1)</f>
        <v>41963.050127314811</v>
      </c>
      <c r="W575" s="10">
        <f>(((I575/60)/60)/24)+DATE(1970,1,1)</f>
        <v>42022.05</v>
      </c>
    </row>
    <row r="576" spans="1:23"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0"/>
        <v>7.1556350626118068E-3</v>
      </c>
      <c r="P576" s="6">
        <f t="shared" si="41"/>
        <v>20</v>
      </c>
      <c r="Q576" t="s">
        <v>8318</v>
      </c>
      <c r="R576" t="str">
        <f t="shared" si="42"/>
        <v>technology</v>
      </c>
      <c r="S576" t="str">
        <f t="shared" si="43"/>
        <v>web</v>
      </c>
      <c r="T576">
        <f>YEAR(V576)</f>
        <v>2016</v>
      </c>
      <c r="U576" s="13">
        <f t="shared" si="44"/>
        <v>30</v>
      </c>
      <c r="V576" s="10">
        <f>(((J576/60)/60)/24)+DATE(1970,1,1)</f>
        <v>42632.443368055552</v>
      </c>
      <c r="W576" s="10">
        <f>(((I576/60)/60)/24)+DATE(1970,1,1)</f>
        <v>42662.443368055552</v>
      </c>
    </row>
    <row r="577" spans="1:23"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0"/>
        <v>4.3166666666666666E-3</v>
      </c>
      <c r="P577" s="6">
        <f t="shared" si="41"/>
        <v>64.75</v>
      </c>
      <c r="Q577" t="s">
        <v>8318</v>
      </c>
      <c r="R577" t="str">
        <f t="shared" si="42"/>
        <v>technology</v>
      </c>
      <c r="S577" t="str">
        <f t="shared" si="43"/>
        <v>web</v>
      </c>
      <c r="T577">
        <f>YEAR(V577)</f>
        <v>2015</v>
      </c>
      <c r="U577" s="13">
        <f t="shared" si="44"/>
        <v>30</v>
      </c>
      <c r="V577" s="10">
        <f>(((J577/60)/60)/24)+DATE(1970,1,1)</f>
        <v>42138.692627314813</v>
      </c>
      <c r="W577" s="10">
        <f>(((I577/60)/60)/24)+DATE(1970,1,1)</f>
        <v>42168.692627314813</v>
      </c>
    </row>
    <row r="578" spans="1:23"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40"/>
        <v>1.2500000000000001E-5</v>
      </c>
      <c r="P578" s="6">
        <f t="shared" si="41"/>
        <v>1</v>
      </c>
      <c r="Q578" t="s">
        <v>8318</v>
      </c>
      <c r="R578" t="str">
        <f t="shared" si="42"/>
        <v>technology</v>
      </c>
      <c r="S578" t="str">
        <f t="shared" si="43"/>
        <v>web</v>
      </c>
      <c r="T578">
        <f>YEAR(V578)</f>
        <v>2015</v>
      </c>
      <c r="U578" s="13">
        <f t="shared" si="44"/>
        <v>60</v>
      </c>
      <c r="V578" s="10">
        <f>(((J578/60)/60)/24)+DATE(1970,1,1)</f>
        <v>42031.471666666665</v>
      </c>
      <c r="W578" s="10">
        <f>(((I578/60)/60)/24)+DATE(1970,1,1)</f>
        <v>42091.43</v>
      </c>
    </row>
    <row r="579" spans="1:23"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45">E579/D579</f>
        <v>2E-3</v>
      </c>
      <c r="P579" s="6">
        <f t="shared" ref="P579:P642" si="46">E579/L579</f>
        <v>10</v>
      </c>
      <c r="Q579" t="s">
        <v>8318</v>
      </c>
      <c r="R579" t="str">
        <f t="shared" ref="R579:R642" si="47">LEFT(N579,SEARCH("/",N579,1)-1)</f>
        <v>technology</v>
      </c>
      <c r="S579" t="str">
        <f t="shared" ref="S579:S642" si="48">RIGHT(N579,LEN(N579)-FIND("/",N579,1))</f>
        <v>web</v>
      </c>
      <c r="T579">
        <f>YEAR(V579)</f>
        <v>2016</v>
      </c>
      <c r="U579" s="13">
        <f t="shared" ref="U579:U642" si="49">ROUND(W579-V579,0)</f>
        <v>60</v>
      </c>
      <c r="V579" s="10">
        <f>(((J579/60)/60)/24)+DATE(1970,1,1)</f>
        <v>42450.589143518519</v>
      </c>
      <c r="W579" s="10">
        <f>(((I579/60)/60)/24)+DATE(1970,1,1)</f>
        <v>42510.589143518519</v>
      </c>
    </row>
    <row r="580" spans="1:23"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45"/>
        <v>1.12E-4</v>
      </c>
      <c r="P580" s="6">
        <f t="shared" si="46"/>
        <v>2</v>
      </c>
      <c r="Q580" t="s">
        <v>8318</v>
      </c>
      <c r="R580" t="str">
        <f t="shared" si="47"/>
        <v>technology</v>
      </c>
      <c r="S580" t="str">
        <f t="shared" si="48"/>
        <v>web</v>
      </c>
      <c r="T580">
        <f>YEAR(V580)</f>
        <v>2015</v>
      </c>
      <c r="U580" s="13">
        <f t="shared" si="49"/>
        <v>24</v>
      </c>
      <c r="V580" s="10">
        <f>(((J580/60)/60)/24)+DATE(1970,1,1)</f>
        <v>42230.578622685185</v>
      </c>
      <c r="W580" s="10">
        <f>(((I580/60)/60)/24)+DATE(1970,1,1)</f>
        <v>42254.578622685185</v>
      </c>
    </row>
    <row r="581" spans="1:23"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45"/>
        <v>1.4583333333333334E-2</v>
      </c>
      <c r="P581" s="6">
        <f t="shared" si="46"/>
        <v>35</v>
      </c>
      <c r="Q581" t="s">
        <v>8318</v>
      </c>
      <c r="R581" t="str">
        <f t="shared" si="47"/>
        <v>technology</v>
      </c>
      <c r="S581" t="str">
        <f t="shared" si="48"/>
        <v>web</v>
      </c>
      <c r="T581">
        <f>YEAR(V581)</f>
        <v>2014</v>
      </c>
      <c r="U581" s="13">
        <f t="shared" si="49"/>
        <v>30</v>
      </c>
      <c r="V581" s="10">
        <f>(((J581/60)/60)/24)+DATE(1970,1,1)</f>
        <v>41968.852118055554</v>
      </c>
      <c r="W581" s="10">
        <f>(((I581/60)/60)/24)+DATE(1970,1,1)</f>
        <v>41998.852118055554</v>
      </c>
    </row>
    <row r="582" spans="1:23"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45"/>
        <v>3.3333333333333332E-4</v>
      </c>
      <c r="P582" s="6">
        <f t="shared" si="46"/>
        <v>1</v>
      </c>
      <c r="Q582" t="s">
        <v>8318</v>
      </c>
      <c r="R582" t="str">
        <f t="shared" si="47"/>
        <v>technology</v>
      </c>
      <c r="S582" t="str">
        <f t="shared" si="48"/>
        <v>web</v>
      </c>
      <c r="T582">
        <f>YEAR(V582)</f>
        <v>2016</v>
      </c>
      <c r="U582" s="13">
        <f t="shared" si="49"/>
        <v>30</v>
      </c>
      <c r="V582" s="10">
        <f>(((J582/60)/60)/24)+DATE(1970,1,1)</f>
        <v>42605.908182870371</v>
      </c>
      <c r="W582" s="10">
        <f>(((I582/60)/60)/24)+DATE(1970,1,1)</f>
        <v>42635.908182870371</v>
      </c>
    </row>
    <row r="583" spans="1:23"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45"/>
        <v>0</v>
      </c>
      <c r="P583" s="6" t="e">
        <f t="shared" si="46"/>
        <v>#DIV/0!</v>
      </c>
      <c r="Q583" t="s">
        <v>8318</v>
      </c>
      <c r="R583" t="str">
        <f t="shared" si="47"/>
        <v>technology</v>
      </c>
      <c r="S583" t="str">
        <f t="shared" si="48"/>
        <v>web</v>
      </c>
      <c r="T583">
        <f>YEAR(V583)</f>
        <v>2015</v>
      </c>
      <c r="U583" s="13">
        <f t="shared" si="49"/>
        <v>30</v>
      </c>
      <c r="V583" s="10">
        <f>(((J583/60)/60)/24)+DATE(1970,1,1)</f>
        <v>42188.012777777782</v>
      </c>
      <c r="W583" s="10">
        <f>(((I583/60)/60)/24)+DATE(1970,1,1)</f>
        <v>42218.012777777782</v>
      </c>
    </row>
    <row r="584" spans="1:23"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45"/>
        <v>0</v>
      </c>
      <c r="P584" s="6" t="e">
        <f t="shared" si="46"/>
        <v>#DIV/0!</v>
      </c>
      <c r="Q584" t="s">
        <v>8318</v>
      </c>
      <c r="R584" t="str">
        <f t="shared" si="47"/>
        <v>technology</v>
      </c>
      <c r="S584" t="str">
        <f t="shared" si="48"/>
        <v>web</v>
      </c>
      <c r="T584">
        <f>YEAR(V584)</f>
        <v>2015</v>
      </c>
      <c r="U584" s="13">
        <f t="shared" si="49"/>
        <v>23</v>
      </c>
      <c r="V584" s="10">
        <f>(((J584/60)/60)/24)+DATE(1970,1,1)</f>
        <v>42055.739803240736</v>
      </c>
      <c r="W584" s="10">
        <f>(((I584/60)/60)/24)+DATE(1970,1,1)</f>
        <v>42078.75</v>
      </c>
    </row>
    <row r="585" spans="1:23"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45"/>
        <v>1.1111111111111112E-4</v>
      </c>
      <c r="P585" s="6">
        <f t="shared" si="46"/>
        <v>1</v>
      </c>
      <c r="Q585" t="s">
        <v>8318</v>
      </c>
      <c r="R585" t="str">
        <f t="shared" si="47"/>
        <v>technology</v>
      </c>
      <c r="S585" t="str">
        <f t="shared" si="48"/>
        <v>web</v>
      </c>
      <c r="T585">
        <f>YEAR(V585)</f>
        <v>2015</v>
      </c>
      <c r="U585" s="13">
        <f t="shared" si="49"/>
        <v>30</v>
      </c>
      <c r="V585" s="10">
        <f>(((J585/60)/60)/24)+DATE(1970,1,1)</f>
        <v>42052.93850694444</v>
      </c>
      <c r="W585" s="10">
        <f>(((I585/60)/60)/24)+DATE(1970,1,1)</f>
        <v>42082.896840277783</v>
      </c>
    </row>
    <row r="586" spans="1:23"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45"/>
        <v>0.01</v>
      </c>
      <c r="P586" s="6">
        <f t="shared" si="46"/>
        <v>5</v>
      </c>
      <c r="Q586" t="s">
        <v>8318</v>
      </c>
      <c r="R586" t="str">
        <f t="shared" si="47"/>
        <v>technology</v>
      </c>
      <c r="S586" t="str">
        <f t="shared" si="48"/>
        <v>web</v>
      </c>
      <c r="T586">
        <f>YEAR(V586)</f>
        <v>2015</v>
      </c>
      <c r="U586" s="13">
        <f t="shared" si="49"/>
        <v>30</v>
      </c>
      <c r="V586" s="10">
        <f>(((J586/60)/60)/24)+DATE(1970,1,1)</f>
        <v>42049.716620370367</v>
      </c>
      <c r="W586" s="10">
        <f>(((I586/60)/60)/24)+DATE(1970,1,1)</f>
        <v>42079.674953703703</v>
      </c>
    </row>
    <row r="587" spans="1:23"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45"/>
        <v>0</v>
      </c>
      <c r="P587" s="6" t="e">
        <f t="shared" si="46"/>
        <v>#DIV/0!</v>
      </c>
      <c r="Q587" t="s">
        <v>8318</v>
      </c>
      <c r="R587" t="str">
        <f t="shared" si="47"/>
        <v>technology</v>
      </c>
      <c r="S587" t="str">
        <f t="shared" si="48"/>
        <v>web</v>
      </c>
      <c r="T587">
        <f>YEAR(V587)</f>
        <v>2015</v>
      </c>
      <c r="U587" s="13">
        <f t="shared" si="49"/>
        <v>56</v>
      </c>
      <c r="V587" s="10">
        <f>(((J587/60)/60)/24)+DATE(1970,1,1)</f>
        <v>42283.3909375</v>
      </c>
      <c r="W587" s="10">
        <f>(((I587/60)/60)/24)+DATE(1970,1,1)</f>
        <v>42339</v>
      </c>
    </row>
    <row r="588" spans="1:23"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45"/>
        <v>5.5999999999999999E-3</v>
      </c>
      <c r="P588" s="6">
        <f t="shared" si="46"/>
        <v>14</v>
      </c>
      <c r="Q588" t="s">
        <v>8318</v>
      </c>
      <c r="R588" t="str">
        <f t="shared" si="47"/>
        <v>technology</v>
      </c>
      <c r="S588" t="str">
        <f t="shared" si="48"/>
        <v>web</v>
      </c>
      <c r="T588">
        <f>YEAR(V588)</f>
        <v>2015</v>
      </c>
      <c r="U588" s="13">
        <f t="shared" si="49"/>
        <v>30</v>
      </c>
      <c r="V588" s="10">
        <f>(((J588/60)/60)/24)+DATE(1970,1,1)</f>
        <v>42020.854247685187</v>
      </c>
      <c r="W588" s="10">
        <f>(((I588/60)/60)/24)+DATE(1970,1,1)</f>
        <v>42050.854247685187</v>
      </c>
    </row>
    <row r="589" spans="1:23"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45"/>
        <v>9.0833333333333335E-2</v>
      </c>
      <c r="P589" s="6">
        <f t="shared" si="46"/>
        <v>389.28571428571428</v>
      </c>
      <c r="Q589" t="s">
        <v>8318</v>
      </c>
      <c r="R589" t="str">
        <f t="shared" si="47"/>
        <v>technology</v>
      </c>
      <c r="S589" t="str">
        <f t="shared" si="48"/>
        <v>web</v>
      </c>
      <c r="T589">
        <f>YEAR(V589)</f>
        <v>2015</v>
      </c>
      <c r="U589" s="13">
        <f t="shared" si="49"/>
        <v>30</v>
      </c>
      <c r="V589" s="10">
        <f>(((J589/60)/60)/24)+DATE(1970,1,1)</f>
        <v>42080.757326388892</v>
      </c>
      <c r="W589" s="10">
        <f>(((I589/60)/60)/24)+DATE(1970,1,1)</f>
        <v>42110.757326388892</v>
      </c>
    </row>
    <row r="590" spans="1:23"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45"/>
        <v>3.3444444444444443E-2</v>
      </c>
      <c r="P590" s="6">
        <f t="shared" si="46"/>
        <v>150.5</v>
      </c>
      <c r="Q590" t="s">
        <v>8318</v>
      </c>
      <c r="R590" t="str">
        <f t="shared" si="47"/>
        <v>technology</v>
      </c>
      <c r="S590" t="str">
        <f t="shared" si="48"/>
        <v>web</v>
      </c>
      <c r="T590">
        <f>YEAR(V590)</f>
        <v>2016</v>
      </c>
      <c r="U590" s="13">
        <f t="shared" si="49"/>
        <v>60</v>
      </c>
      <c r="V590" s="10">
        <f>(((J590/60)/60)/24)+DATE(1970,1,1)</f>
        <v>42631.769513888896</v>
      </c>
      <c r="W590" s="10">
        <f>(((I590/60)/60)/24)+DATE(1970,1,1)</f>
        <v>42691.811180555553</v>
      </c>
    </row>
    <row r="591" spans="1:23"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45"/>
        <v>1.3333333333333334E-4</v>
      </c>
      <c r="P591" s="6">
        <f t="shared" si="46"/>
        <v>1</v>
      </c>
      <c r="Q591" t="s">
        <v>8318</v>
      </c>
      <c r="R591" t="str">
        <f t="shared" si="47"/>
        <v>technology</v>
      </c>
      <c r="S591" t="str">
        <f t="shared" si="48"/>
        <v>web</v>
      </c>
      <c r="T591">
        <f>YEAR(V591)</f>
        <v>2015</v>
      </c>
      <c r="U591" s="13">
        <f t="shared" si="49"/>
        <v>15</v>
      </c>
      <c r="V591" s="10">
        <f>(((J591/60)/60)/24)+DATE(1970,1,1)</f>
        <v>42178.614571759259</v>
      </c>
      <c r="W591" s="10">
        <f>(((I591/60)/60)/24)+DATE(1970,1,1)</f>
        <v>42193.614571759259</v>
      </c>
    </row>
    <row r="592" spans="1:23"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45"/>
        <v>4.4600000000000001E-2</v>
      </c>
      <c r="P592" s="6">
        <f t="shared" si="46"/>
        <v>24.777777777777779</v>
      </c>
      <c r="Q592" t="s">
        <v>8318</v>
      </c>
      <c r="R592" t="str">
        <f t="shared" si="47"/>
        <v>technology</v>
      </c>
      <c r="S592" t="str">
        <f t="shared" si="48"/>
        <v>web</v>
      </c>
      <c r="T592">
        <f>YEAR(V592)</f>
        <v>2016</v>
      </c>
      <c r="U592" s="13">
        <f t="shared" si="49"/>
        <v>31</v>
      </c>
      <c r="V592" s="10">
        <f>(((J592/60)/60)/24)+DATE(1970,1,1)</f>
        <v>42377.554756944446</v>
      </c>
      <c r="W592" s="10">
        <f>(((I592/60)/60)/24)+DATE(1970,1,1)</f>
        <v>42408.542361111111</v>
      </c>
    </row>
    <row r="593" spans="1:23"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45"/>
        <v>6.0999999999999997E-4</v>
      </c>
      <c r="P593" s="6">
        <f t="shared" si="46"/>
        <v>30.5</v>
      </c>
      <c r="Q593" t="s">
        <v>8318</v>
      </c>
      <c r="R593" t="str">
        <f t="shared" si="47"/>
        <v>technology</v>
      </c>
      <c r="S593" t="str">
        <f t="shared" si="48"/>
        <v>web</v>
      </c>
      <c r="T593">
        <f>YEAR(V593)</f>
        <v>2015</v>
      </c>
      <c r="U593" s="13">
        <f t="shared" si="49"/>
        <v>30</v>
      </c>
      <c r="V593" s="10">
        <f>(((J593/60)/60)/24)+DATE(1970,1,1)</f>
        <v>42177.543171296296</v>
      </c>
      <c r="W593" s="10">
        <f>(((I593/60)/60)/24)+DATE(1970,1,1)</f>
        <v>42207.543171296296</v>
      </c>
    </row>
    <row r="594" spans="1:23"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45"/>
        <v>3.3333333333333333E-2</v>
      </c>
      <c r="P594" s="6">
        <f t="shared" si="46"/>
        <v>250</v>
      </c>
      <c r="Q594" t="s">
        <v>8318</v>
      </c>
      <c r="R594" t="str">
        <f t="shared" si="47"/>
        <v>technology</v>
      </c>
      <c r="S594" t="str">
        <f t="shared" si="48"/>
        <v>web</v>
      </c>
      <c r="T594">
        <f>YEAR(V594)</f>
        <v>2014</v>
      </c>
      <c r="U594" s="13">
        <f t="shared" si="49"/>
        <v>30</v>
      </c>
      <c r="V594" s="10">
        <f>(((J594/60)/60)/24)+DATE(1970,1,1)</f>
        <v>41946.232175925928</v>
      </c>
      <c r="W594" s="10">
        <f>(((I594/60)/60)/24)+DATE(1970,1,1)</f>
        <v>41976.232175925921</v>
      </c>
    </row>
    <row r="595" spans="1:23"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45"/>
        <v>0.23</v>
      </c>
      <c r="P595" s="6">
        <f t="shared" si="46"/>
        <v>16.428571428571427</v>
      </c>
      <c r="Q595" t="s">
        <v>8318</v>
      </c>
      <c r="R595" t="str">
        <f t="shared" si="47"/>
        <v>technology</v>
      </c>
      <c r="S595" t="str">
        <f t="shared" si="48"/>
        <v>web</v>
      </c>
      <c r="T595">
        <f>YEAR(V595)</f>
        <v>2015</v>
      </c>
      <c r="U595" s="13">
        <f t="shared" si="49"/>
        <v>30</v>
      </c>
      <c r="V595" s="10">
        <f>(((J595/60)/60)/24)+DATE(1970,1,1)</f>
        <v>42070.677604166667</v>
      </c>
      <c r="W595" s="10">
        <f>(((I595/60)/60)/24)+DATE(1970,1,1)</f>
        <v>42100.635937500003</v>
      </c>
    </row>
    <row r="596" spans="1:23"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45"/>
        <v>1.0399999999999999E-3</v>
      </c>
      <c r="P596" s="6">
        <f t="shared" si="46"/>
        <v>13</v>
      </c>
      <c r="Q596" t="s">
        <v>8318</v>
      </c>
      <c r="R596" t="str">
        <f t="shared" si="47"/>
        <v>technology</v>
      </c>
      <c r="S596" t="str">
        <f t="shared" si="48"/>
        <v>web</v>
      </c>
      <c r="T596">
        <f>YEAR(V596)</f>
        <v>2016</v>
      </c>
      <c r="U596" s="13">
        <f t="shared" si="49"/>
        <v>30</v>
      </c>
      <c r="V596" s="10">
        <f>(((J596/60)/60)/24)+DATE(1970,1,1)</f>
        <v>42446.780162037037</v>
      </c>
      <c r="W596" s="10">
        <f>(((I596/60)/60)/24)+DATE(1970,1,1)</f>
        <v>42476.780162037037</v>
      </c>
    </row>
    <row r="597" spans="1:23"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45"/>
        <v>4.2599999999999999E-3</v>
      </c>
      <c r="P597" s="6">
        <f t="shared" si="46"/>
        <v>53.25</v>
      </c>
      <c r="Q597" t="s">
        <v>8318</v>
      </c>
      <c r="R597" t="str">
        <f t="shared" si="47"/>
        <v>technology</v>
      </c>
      <c r="S597" t="str">
        <f t="shared" si="48"/>
        <v>web</v>
      </c>
      <c r="T597">
        <f>YEAR(V597)</f>
        <v>2015</v>
      </c>
      <c r="U597" s="13">
        <f t="shared" si="49"/>
        <v>45</v>
      </c>
      <c r="V597" s="10">
        <f>(((J597/60)/60)/24)+DATE(1970,1,1)</f>
        <v>42083.069884259254</v>
      </c>
      <c r="W597" s="10">
        <f>(((I597/60)/60)/24)+DATE(1970,1,1)</f>
        <v>42128.069884259254</v>
      </c>
    </row>
    <row r="598" spans="1:23"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45"/>
        <v>2.9999999999999997E-4</v>
      </c>
      <c r="P598" s="6">
        <f t="shared" si="46"/>
        <v>3</v>
      </c>
      <c r="Q598" t="s">
        <v>8318</v>
      </c>
      <c r="R598" t="str">
        <f t="shared" si="47"/>
        <v>technology</v>
      </c>
      <c r="S598" t="str">
        <f t="shared" si="48"/>
        <v>web</v>
      </c>
      <c r="T598">
        <f>YEAR(V598)</f>
        <v>2016</v>
      </c>
      <c r="U598" s="13">
        <f t="shared" si="49"/>
        <v>30</v>
      </c>
      <c r="V598" s="10">
        <f>(((J598/60)/60)/24)+DATE(1970,1,1)</f>
        <v>42646.896898148145</v>
      </c>
      <c r="W598" s="10">
        <f>(((I598/60)/60)/24)+DATE(1970,1,1)</f>
        <v>42676.896898148145</v>
      </c>
    </row>
    <row r="599" spans="1:23"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45"/>
        <v>2.6666666666666666E-3</v>
      </c>
      <c r="P599" s="6">
        <f t="shared" si="46"/>
        <v>10</v>
      </c>
      <c r="Q599" t="s">
        <v>8318</v>
      </c>
      <c r="R599" t="str">
        <f t="shared" si="47"/>
        <v>technology</v>
      </c>
      <c r="S599" t="str">
        <f t="shared" si="48"/>
        <v>web</v>
      </c>
      <c r="T599">
        <f>YEAR(V599)</f>
        <v>2016</v>
      </c>
      <c r="U599" s="13">
        <f t="shared" si="49"/>
        <v>37</v>
      </c>
      <c r="V599" s="10">
        <f>(((J599/60)/60)/24)+DATE(1970,1,1)</f>
        <v>42545.705266203702</v>
      </c>
      <c r="W599" s="10">
        <f>(((I599/60)/60)/24)+DATE(1970,1,1)</f>
        <v>42582.666666666672</v>
      </c>
    </row>
    <row r="600" spans="1:23"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45"/>
        <v>0.34</v>
      </c>
      <c r="P600" s="6">
        <f t="shared" si="46"/>
        <v>121.42857142857143</v>
      </c>
      <c r="Q600" t="s">
        <v>8318</v>
      </c>
      <c r="R600" t="str">
        <f t="shared" si="47"/>
        <v>technology</v>
      </c>
      <c r="S600" t="str">
        <f t="shared" si="48"/>
        <v>web</v>
      </c>
      <c r="T600">
        <f>YEAR(V600)</f>
        <v>2014</v>
      </c>
      <c r="U600" s="13">
        <f t="shared" si="49"/>
        <v>30</v>
      </c>
      <c r="V600" s="10">
        <f>(((J600/60)/60)/24)+DATE(1970,1,1)</f>
        <v>41948.00209490741</v>
      </c>
      <c r="W600" s="10">
        <f>(((I600/60)/60)/24)+DATE(1970,1,1)</f>
        <v>41978.00209490741</v>
      </c>
    </row>
    <row r="601" spans="1:23"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45"/>
        <v>6.2E-4</v>
      </c>
      <c r="P601" s="6">
        <f t="shared" si="46"/>
        <v>15.5</v>
      </c>
      <c r="Q601" t="s">
        <v>8318</v>
      </c>
      <c r="R601" t="str">
        <f t="shared" si="47"/>
        <v>technology</v>
      </c>
      <c r="S601" t="str">
        <f t="shared" si="48"/>
        <v>web</v>
      </c>
      <c r="T601">
        <f>YEAR(V601)</f>
        <v>2015</v>
      </c>
      <c r="U601" s="13">
        <f t="shared" si="49"/>
        <v>24</v>
      </c>
      <c r="V601" s="10">
        <f>(((J601/60)/60)/24)+DATE(1970,1,1)</f>
        <v>42047.812523148154</v>
      </c>
      <c r="W601" s="10">
        <f>(((I601/60)/60)/24)+DATE(1970,1,1)</f>
        <v>42071.636111111111</v>
      </c>
    </row>
    <row r="602" spans="1:23"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45"/>
        <v>0.02</v>
      </c>
      <c r="P602" s="6">
        <f t="shared" si="46"/>
        <v>100</v>
      </c>
      <c r="Q602" t="s">
        <v>8318</v>
      </c>
      <c r="R602" t="str">
        <f t="shared" si="47"/>
        <v>technology</v>
      </c>
      <c r="S602" t="str">
        <f t="shared" si="48"/>
        <v>web</v>
      </c>
      <c r="T602">
        <f>YEAR(V602)</f>
        <v>2015</v>
      </c>
      <c r="U602" s="13">
        <f t="shared" si="49"/>
        <v>60</v>
      </c>
      <c r="V602" s="10">
        <f>(((J602/60)/60)/24)+DATE(1970,1,1)</f>
        <v>42073.798171296294</v>
      </c>
      <c r="W602" s="10">
        <f>(((I602/60)/60)/24)+DATE(1970,1,1)</f>
        <v>42133.798171296294</v>
      </c>
    </row>
    <row r="603" spans="1:23"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45"/>
        <v>1.4E-2</v>
      </c>
      <c r="P603" s="6">
        <f t="shared" si="46"/>
        <v>23.333333333333332</v>
      </c>
      <c r="Q603" t="s">
        <v>8318</v>
      </c>
      <c r="R603" t="str">
        <f t="shared" si="47"/>
        <v>technology</v>
      </c>
      <c r="S603" t="str">
        <f t="shared" si="48"/>
        <v>web</v>
      </c>
      <c r="T603">
        <f>YEAR(V603)</f>
        <v>2014</v>
      </c>
      <c r="U603" s="13">
        <f t="shared" si="49"/>
        <v>30</v>
      </c>
      <c r="V603" s="10">
        <f>(((J603/60)/60)/24)+DATE(1970,1,1)</f>
        <v>41969.858090277776</v>
      </c>
      <c r="W603" s="10">
        <f>(((I603/60)/60)/24)+DATE(1970,1,1)</f>
        <v>41999.858090277776</v>
      </c>
    </row>
    <row r="604" spans="1:23"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45"/>
        <v>0</v>
      </c>
      <c r="P604" s="6" t="e">
        <f t="shared" si="46"/>
        <v>#DIV/0!</v>
      </c>
      <c r="Q604" t="s">
        <v>8318</v>
      </c>
      <c r="R604" t="str">
        <f t="shared" si="47"/>
        <v>technology</v>
      </c>
      <c r="S604" t="str">
        <f t="shared" si="48"/>
        <v>web</v>
      </c>
      <c r="T604">
        <f>YEAR(V604)</f>
        <v>2015</v>
      </c>
      <c r="U604" s="13">
        <f t="shared" si="49"/>
        <v>30</v>
      </c>
      <c r="V604" s="10">
        <f>(((J604/60)/60)/24)+DATE(1970,1,1)</f>
        <v>42143.79415509259</v>
      </c>
      <c r="W604" s="10">
        <f>(((I604/60)/60)/24)+DATE(1970,1,1)</f>
        <v>42173.79415509259</v>
      </c>
    </row>
    <row r="605" spans="1:23"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45"/>
        <v>3.9334666666666664E-2</v>
      </c>
      <c r="P605" s="6">
        <f t="shared" si="46"/>
        <v>45.386153846153846</v>
      </c>
      <c r="Q605" t="s">
        <v>8318</v>
      </c>
      <c r="R605" t="str">
        <f t="shared" si="47"/>
        <v>technology</v>
      </c>
      <c r="S605" t="str">
        <f t="shared" si="48"/>
        <v>web</v>
      </c>
      <c r="T605">
        <f>YEAR(V605)</f>
        <v>2014</v>
      </c>
      <c r="U605" s="13">
        <f t="shared" si="49"/>
        <v>30</v>
      </c>
      <c r="V605" s="10">
        <f>(((J605/60)/60)/24)+DATE(1970,1,1)</f>
        <v>41835.639155092591</v>
      </c>
      <c r="W605" s="10">
        <f>(((I605/60)/60)/24)+DATE(1970,1,1)</f>
        <v>41865.639155092591</v>
      </c>
    </row>
    <row r="606" spans="1:23"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45"/>
        <v>0</v>
      </c>
      <c r="P606" s="6" t="e">
        <f t="shared" si="46"/>
        <v>#DIV/0!</v>
      </c>
      <c r="Q606" t="s">
        <v>8318</v>
      </c>
      <c r="R606" t="str">
        <f t="shared" si="47"/>
        <v>technology</v>
      </c>
      <c r="S606" t="str">
        <f t="shared" si="48"/>
        <v>web</v>
      </c>
      <c r="T606">
        <f>YEAR(V606)</f>
        <v>2014</v>
      </c>
      <c r="U606" s="13">
        <f t="shared" si="49"/>
        <v>30</v>
      </c>
      <c r="V606" s="10">
        <f>(((J606/60)/60)/24)+DATE(1970,1,1)</f>
        <v>41849.035370370373</v>
      </c>
      <c r="W606" s="10">
        <f>(((I606/60)/60)/24)+DATE(1970,1,1)</f>
        <v>41879.035370370373</v>
      </c>
    </row>
    <row r="607" spans="1:23"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45"/>
        <v>2.6200000000000001E-2</v>
      </c>
      <c r="P607" s="6">
        <f t="shared" si="46"/>
        <v>16.375</v>
      </c>
      <c r="Q607" t="s">
        <v>8318</v>
      </c>
      <c r="R607" t="str">
        <f t="shared" si="47"/>
        <v>technology</v>
      </c>
      <c r="S607" t="str">
        <f t="shared" si="48"/>
        <v>web</v>
      </c>
      <c r="T607">
        <f>YEAR(V607)</f>
        <v>2015</v>
      </c>
      <c r="U607" s="13">
        <f t="shared" si="49"/>
        <v>45</v>
      </c>
      <c r="V607" s="10">
        <f>(((J607/60)/60)/24)+DATE(1970,1,1)</f>
        <v>42194.357731481476</v>
      </c>
      <c r="W607" s="10">
        <f>(((I607/60)/60)/24)+DATE(1970,1,1)</f>
        <v>42239.357731481476</v>
      </c>
    </row>
    <row r="608" spans="1:23"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45"/>
        <v>2E-3</v>
      </c>
      <c r="P608" s="6">
        <f t="shared" si="46"/>
        <v>10</v>
      </c>
      <c r="Q608" t="s">
        <v>8318</v>
      </c>
      <c r="R608" t="str">
        <f t="shared" si="47"/>
        <v>technology</v>
      </c>
      <c r="S608" t="str">
        <f t="shared" si="48"/>
        <v>web</v>
      </c>
      <c r="T608">
        <f>YEAR(V608)</f>
        <v>2015</v>
      </c>
      <c r="U608" s="13">
        <f t="shared" si="49"/>
        <v>46</v>
      </c>
      <c r="V608" s="10">
        <f>(((J608/60)/60)/24)+DATE(1970,1,1)</f>
        <v>42102.650567129633</v>
      </c>
      <c r="W608" s="10">
        <f>(((I608/60)/60)/24)+DATE(1970,1,1)</f>
        <v>42148.625</v>
      </c>
    </row>
    <row r="609" spans="1:23"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45"/>
        <v>0</v>
      </c>
      <c r="P609" s="6" t="e">
        <f t="shared" si="46"/>
        <v>#DIV/0!</v>
      </c>
      <c r="Q609" t="s">
        <v>8318</v>
      </c>
      <c r="R609" t="str">
        <f t="shared" si="47"/>
        <v>technology</v>
      </c>
      <c r="S609" t="str">
        <f t="shared" si="48"/>
        <v>web</v>
      </c>
      <c r="T609">
        <f>YEAR(V609)</f>
        <v>2015</v>
      </c>
      <c r="U609" s="13">
        <f t="shared" si="49"/>
        <v>30</v>
      </c>
      <c r="V609" s="10">
        <f>(((J609/60)/60)/24)+DATE(1970,1,1)</f>
        <v>42300.825648148151</v>
      </c>
      <c r="W609" s="10">
        <f>(((I609/60)/60)/24)+DATE(1970,1,1)</f>
        <v>42330.867314814815</v>
      </c>
    </row>
    <row r="610" spans="1:23"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45"/>
        <v>9.7400000000000004E-3</v>
      </c>
      <c r="P610" s="6">
        <f t="shared" si="46"/>
        <v>292.2</v>
      </c>
      <c r="Q610" t="s">
        <v>8318</v>
      </c>
      <c r="R610" t="str">
        <f t="shared" si="47"/>
        <v>technology</v>
      </c>
      <c r="S610" t="str">
        <f t="shared" si="48"/>
        <v>web</v>
      </c>
      <c r="T610">
        <f>YEAR(V610)</f>
        <v>2015</v>
      </c>
      <c r="U610" s="13">
        <f t="shared" si="49"/>
        <v>30</v>
      </c>
      <c r="V610" s="10">
        <f>(((J610/60)/60)/24)+DATE(1970,1,1)</f>
        <v>42140.921064814815</v>
      </c>
      <c r="W610" s="10">
        <f>(((I610/60)/60)/24)+DATE(1970,1,1)</f>
        <v>42170.921064814815</v>
      </c>
    </row>
    <row r="611" spans="1:23"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45"/>
        <v>6.41025641025641E-3</v>
      </c>
      <c r="P611" s="6">
        <f t="shared" si="46"/>
        <v>5</v>
      </c>
      <c r="Q611" t="s">
        <v>8318</v>
      </c>
      <c r="R611" t="str">
        <f t="shared" si="47"/>
        <v>technology</v>
      </c>
      <c r="S611" t="str">
        <f t="shared" si="48"/>
        <v>web</v>
      </c>
      <c r="T611">
        <f>YEAR(V611)</f>
        <v>2015</v>
      </c>
      <c r="U611" s="13">
        <f t="shared" si="49"/>
        <v>30</v>
      </c>
      <c r="V611" s="10">
        <f>(((J611/60)/60)/24)+DATE(1970,1,1)</f>
        <v>42307.034074074079</v>
      </c>
      <c r="W611" s="10">
        <f>(((I611/60)/60)/24)+DATE(1970,1,1)</f>
        <v>42337.075740740736</v>
      </c>
    </row>
    <row r="612" spans="1:23"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45"/>
        <v>0</v>
      </c>
      <c r="P612" s="6" t="e">
        <f t="shared" si="46"/>
        <v>#DIV/0!</v>
      </c>
      <c r="Q612" t="s">
        <v>8318</v>
      </c>
      <c r="R612" t="str">
        <f t="shared" si="47"/>
        <v>technology</v>
      </c>
      <c r="S612" t="str">
        <f t="shared" si="48"/>
        <v>web</v>
      </c>
      <c r="T612">
        <f>YEAR(V612)</f>
        <v>2015</v>
      </c>
      <c r="U612" s="13">
        <f t="shared" si="49"/>
        <v>30</v>
      </c>
      <c r="V612" s="10">
        <f>(((J612/60)/60)/24)+DATE(1970,1,1)</f>
        <v>42086.83085648148</v>
      </c>
      <c r="W612" s="10">
        <f>(((I612/60)/60)/24)+DATE(1970,1,1)</f>
        <v>42116.83085648148</v>
      </c>
    </row>
    <row r="613" spans="1:23"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45"/>
        <v>0</v>
      </c>
      <c r="P613" s="6" t="e">
        <f t="shared" si="46"/>
        <v>#DIV/0!</v>
      </c>
      <c r="Q613" t="s">
        <v>8318</v>
      </c>
      <c r="R613" t="str">
        <f t="shared" si="47"/>
        <v>technology</v>
      </c>
      <c r="S613" t="str">
        <f t="shared" si="48"/>
        <v>web</v>
      </c>
      <c r="T613">
        <f>YEAR(V613)</f>
        <v>2015</v>
      </c>
      <c r="U613" s="13">
        <f t="shared" si="49"/>
        <v>60</v>
      </c>
      <c r="V613" s="10">
        <f>(((J613/60)/60)/24)+DATE(1970,1,1)</f>
        <v>42328.560613425929</v>
      </c>
      <c r="W613" s="10">
        <f>(((I613/60)/60)/24)+DATE(1970,1,1)</f>
        <v>42388.560613425929</v>
      </c>
    </row>
    <row r="614" spans="1:23"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45"/>
        <v>0</v>
      </c>
      <c r="P614" s="6" t="e">
        <f t="shared" si="46"/>
        <v>#DIV/0!</v>
      </c>
      <c r="Q614" t="s">
        <v>8318</v>
      </c>
      <c r="R614" t="str">
        <f t="shared" si="47"/>
        <v>technology</v>
      </c>
      <c r="S614" t="str">
        <f t="shared" si="48"/>
        <v>web</v>
      </c>
      <c r="T614">
        <f>YEAR(V614)</f>
        <v>2016</v>
      </c>
      <c r="U614" s="13">
        <f t="shared" si="49"/>
        <v>30</v>
      </c>
      <c r="V614" s="10">
        <f>(((J614/60)/60)/24)+DATE(1970,1,1)</f>
        <v>42585.031782407401</v>
      </c>
      <c r="W614" s="10">
        <f>(((I614/60)/60)/24)+DATE(1970,1,1)</f>
        <v>42615.031782407401</v>
      </c>
    </row>
    <row r="615" spans="1:23"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45"/>
        <v>0.21363333333333334</v>
      </c>
      <c r="P615" s="6">
        <f t="shared" si="46"/>
        <v>105.93388429752066</v>
      </c>
      <c r="Q615" t="s">
        <v>8318</v>
      </c>
      <c r="R615" t="str">
        <f t="shared" si="47"/>
        <v>technology</v>
      </c>
      <c r="S615" t="str">
        <f t="shared" si="48"/>
        <v>web</v>
      </c>
      <c r="T615">
        <f>YEAR(V615)</f>
        <v>2015</v>
      </c>
      <c r="U615" s="13">
        <f t="shared" si="49"/>
        <v>31</v>
      </c>
      <c r="V615" s="10">
        <f>(((J615/60)/60)/24)+DATE(1970,1,1)</f>
        <v>42247.496759259258</v>
      </c>
      <c r="W615" s="10">
        <f>(((I615/60)/60)/24)+DATE(1970,1,1)</f>
        <v>42278.207638888889</v>
      </c>
    </row>
    <row r="616" spans="1:23"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45"/>
        <v>0</v>
      </c>
      <c r="P616" s="6" t="e">
        <f t="shared" si="46"/>
        <v>#DIV/0!</v>
      </c>
      <c r="Q616" t="s">
        <v>8318</v>
      </c>
      <c r="R616" t="str">
        <f t="shared" si="47"/>
        <v>technology</v>
      </c>
      <c r="S616" t="str">
        <f t="shared" si="48"/>
        <v>web</v>
      </c>
      <c r="T616">
        <f>YEAR(V616)</f>
        <v>2016</v>
      </c>
      <c r="U616" s="13">
        <f t="shared" si="49"/>
        <v>30</v>
      </c>
      <c r="V616" s="10">
        <f>(((J616/60)/60)/24)+DATE(1970,1,1)</f>
        <v>42515.061805555553</v>
      </c>
      <c r="W616" s="10">
        <f>(((I616/60)/60)/24)+DATE(1970,1,1)</f>
        <v>42545.061805555553</v>
      </c>
    </row>
    <row r="617" spans="1:23"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45"/>
        <v>0</v>
      </c>
      <c r="P617" s="6" t="e">
        <f t="shared" si="46"/>
        <v>#DIV/0!</v>
      </c>
      <c r="Q617" t="s">
        <v>8318</v>
      </c>
      <c r="R617" t="str">
        <f t="shared" si="47"/>
        <v>technology</v>
      </c>
      <c r="S617" t="str">
        <f t="shared" si="48"/>
        <v>web</v>
      </c>
      <c r="T617">
        <f>YEAR(V617)</f>
        <v>2015</v>
      </c>
      <c r="U617" s="13">
        <f t="shared" si="49"/>
        <v>30</v>
      </c>
      <c r="V617" s="10">
        <f>(((J617/60)/60)/24)+DATE(1970,1,1)</f>
        <v>42242.122210648144</v>
      </c>
      <c r="W617" s="10">
        <f>(((I617/60)/60)/24)+DATE(1970,1,1)</f>
        <v>42272.122210648144</v>
      </c>
    </row>
    <row r="618" spans="1:23"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45"/>
        <v>0</v>
      </c>
      <c r="P618" s="6" t="e">
        <f t="shared" si="46"/>
        <v>#DIV/0!</v>
      </c>
      <c r="Q618" t="s">
        <v>8318</v>
      </c>
      <c r="R618" t="str">
        <f t="shared" si="47"/>
        <v>technology</v>
      </c>
      <c r="S618" t="str">
        <f t="shared" si="48"/>
        <v>web</v>
      </c>
      <c r="T618">
        <f>YEAR(V618)</f>
        <v>2017</v>
      </c>
      <c r="U618" s="13">
        <f t="shared" si="49"/>
        <v>30</v>
      </c>
      <c r="V618" s="10">
        <f>(((J618/60)/60)/24)+DATE(1970,1,1)</f>
        <v>42761.376238425932</v>
      </c>
      <c r="W618" s="10">
        <f>(((I618/60)/60)/24)+DATE(1970,1,1)</f>
        <v>42791.376238425932</v>
      </c>
    </row>
    <row r="619" spans="1:23"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45"/>
        <v>0.03</v>
      </c>
      <c r="P619" s="6">
        <f t="shared" si="46"/>
        <v>20</v>
      </c>
      <c r="Q619" t="s">
        <v>8318</v>
      </c>
      <c r="R619" t="str">
        <f t="shared" si="47"/>
        <v>technology</v>
      </c>
      <c r="S619" t="str">
        <f t="shared" si="48"/>
        <v>web</v>
      </c>
      <c r="T619">
        <f>YEAR(V619)</f>
        <v>2015</v>
      </c>
      <c r="U619" s="13">
        <f t="shared" si="49"/>
        <v>45</v>
      </c>
      <c r="V619" s="10">
        <f>(((J619/60)/60)/24)+DATE(1970,1,1)</f>
        <v>42087.343090277776</v>
      </c>
      <c r="W619" s="10">
        <f>(((I619/60)/60)/24)+DATE(1970,1,1)</f>
        <v>42132.343090277776</v>
      </c>
    </row>
    <row r="620" spans="1:23"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45"/>
        <v>0</v>
      </c>
      <c r="P620" s="6" t="e">
        <f t="shared" si="46"/>
        <v>#DIV/0!</v>
      </c>
      <c r="Q620" t="s">
        <v>8318</v>
      </c>
      <c r="R620" t="str">
        <f t="shared" si="47"/>
        <v>technology</v>
      </c>
      <c r="S620" t="str">
        <f t="shared" si="48"/>
        <v>web</v>
      </c>
      <c r="T620">
        <f>YEAR(V620)</f>
        <v>2015</v>
      </c>
      <c r="U620" s="13">
        <f t="shared" si="49"/>
        <v>30</v>
      </c>
      <c r="V620" s="10">
        <f>(((J620/60)/60)/24)+DATE(1970,1,1)</f>
        <v>42317.810219907406</v>
      </c>
      <c r="W620" s="10">
        <f>(((I620/60)/60)/24)+DATE(1970,1,1)</f>
        <v>42347.810219907406</v>
      </c>
    </row>
    <row r="621" spans="1:23"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45"/>
        <v>3.9999999999999998E-7</v>
      </c>
      <c r="P621" s="6">
        <f t="shared" si="46"/>
        <v>1</v>
      </c>
      <c r="Q621" t="s">
        <v>8318</v>
      </c>
      <c r="R621" t="str">
        <f t="shared" si="47"/>
        <v>technology</v>
      </c>
      <c r="S621" t="str">
        <f t="shared" si="48"/>
        <v>web</v>
      </c>
      <c r="T621">
        <f>YEAR(V621)</f>
        <v>2014</v>
      </c>
      <c r="U621" s="13">
        <f t="shared" si="49"/>
        <v>60</v>
      </c>
      <c r="V621" s="10">
        <f>(((J621/60)/60)/24)+DATE(1970,1,1)</f>
        <v>41908.650347222225</v>
      </c>
      <c r="W621" s="10">
        <f>(((I621/60)/60)/24)+DATE(1970,1,1)</f>
        <v>41968.692013888889</v>
      </c>
    </row>
    <row r="622" spans="1:23"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45"/>
        <v>0.01</v>
      </c>
      <c r="P622" s="6">
        <f t="shared" si="46"/>
        <v>300</v>
      </c>
      <c r="Q622" t="s">
        <v>8318</v>
      </c>
      <c r="R622" t="str">
        <f t="shared" si="47"/>
        <v>technology</v>
      </c>
      <c r="S622" t="str">
        <f t="shared" si="48"/>
        <v>web</v>
      </c>
      <c r="T622">
        <f>YEAR(V622)</f>
        <v>2014</v>
      </c>
      <c r="U622" s="13">
        <f t="shared" si="49"/>
        <v>45</v>
      </c>
      <c r="V622" s="10">
        <f>(((J622/60)/60)/24)+DATE(1970,1,1)</f>
        <v>41831.716874999998</v>
      </c>
      <c r="W622" s="10">
        <f>(((I622/60)/60)/24)+DATE(1970,1,1)</f>
        <v>41876.716874999998</v>
      </c>
    </row>
    <row r="623" spans="1:23"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45"/>
        <v>1.044E-2</v>
      </c>
      <c r="P623" s="6">
        <f t="shared" si="46"/>
        <v>87</v>
      </c>
      <c r="Q623" t="s">
        <v>8318</v>
      </c>
      <c r="R623" t="str">
        <f t="shared" si="47"/>
        <v>technology</v>
      </c>
      <c r="S623" t="str">
        <f t="shared" si="48"/>
        <v>web</v>
      </c>
      <c r="T623">
        <f>YEAR(V623)</f>
        <v>2016</v>
      </c>
      <c r="U623" s="13">
        <f t="shared" si="49"/>
        <v>30</v>
      </c>
      <c r="V623" s="10">
        <f>(((J623/60)/60)/24)+DATE(1970,1,1)</f>
        <v>42528.987696759257</v>
      </c>
      <c r="W623" s="10">
        <f>(((I623/60)/60)/24)+DATE(1970,1,1)</f>
        <v>42558.987696759257</v>
      </c>
    </row>
    <row r="624" spans="1:23"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45"/>
        <v>5.6833333333333333E-2</v>
      </c>
      <c r="P624" s="6">
        <f t="shared" si="46"/>
        <v>37.888888888888886</v>
      </c>
      <c r="Q624" t="s">
        <v>8318</v>
      </c>
      <c r="R624" t="str">
        <f t="shared" si="47"/>
        <v>technology</v>
      </c>
      <c r="S624" t="str">
        <f t="shared" si="48"/>
        <v>web</v>
      </c>
      <c r="T624">
        <f>YEAR(V624)</f>
        <v>2016</v>
      </c>
      <c r="U624" s="13">
        <f t="shared" si="49"/>
        <v>20</v>
      </c>
      <c r="V624" s="10">
        <f>(((J624/60)/60)/24)+DATE(1970,1,1)</f>
        <v>42532.774745370371</v>
      </c>
      <c r="W624" s="10">
        <f>(((I624/60)/60)/24)+DATE(1970,1,1)</f>
        <v>42552.774745370371</v>
      </c>
    </row>
    <row r="625" spans="1:23"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45"/>
        <v>0</v>
      </c>
      <c r="P625" s="6" t="e">
        <f t="shared" si="46"/>
        <v>#DIV/0!</v>
      </c>
      <c r="Q625" t="s">
        <v>8318</v>
      </c>
      <c r="R625" t="str">
        <f t="shared" si="47"/>
        <v>technology</v>
      </c>
      <c r="S625" t="str">
        <f t="shared" si="48"/>
        <v>web</v>
      </c>
      <c r="T625">
        <f>YEAR(V625)</f>
        <v>2015</v>
      </c>
      <c r="U625" s="13">
        <f t="shared" si="49"/>
        <v>30</v>
      </c>
      <c r="V625" s="10">
        <f>(((J625/60)/60)/24)+DATE(1970,1,1)</f>
        <v>42122.009224537032</v>
      </c>
      <c r="W625" s="10">
        <f>(((I625/60)/60)/24)+DATE(1970,1,1)</f>
        <v>42152.009224537032</v>
      </c>
    </row>
    <row r="626" spans="1:23"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45"/>
        <v>0</v>
      </c>
      <c r="P626" s="6" t="e">
        <f t="shared" si="46"/>
        <v>#DIV/0!</v>
      </c>
      <c r="Q626" t="s">
        <v>8318</v>
      </c>
      <c r="R626" t="str">
        <f t="shared" si="47"/>
        <v>technology</v>
      </c>
      <c r="S626" t="str">
        <f t="shared" si="48"/>
        <v>web</v>
      </c>
      <c r="T626">
        <f>YEAR(V626)</f>
        <v>2015</v>
      </c>
      <c r="U626" s="13">
        <f t="shared" si="49"/>
        <v>30</v>
      </c>
      <c r="V626" s="10">
        <f>(((J626/60)/60)/24)+DATE(1970,1,1)</f>
        <v>42108.988900462966</v>
      </c>
      <c r="W626" s="10">
        <f>(((I626/60)/60)/24)+DATE(1970,1,1)</f>
        <v>42138.988900462966</v>
      </c>
    </row>
    <row r="627" spans="1:23"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45"/>
        <v>0</v>
      </c>
      <c r="P627" s="6" t="e">
        <f t="shared" si="46"/>
        <v>#DIV/0!</v>
      </c>
      <c r="Q627" t="s">
        <v>8318</v>
      </c>
      <c r="R627" t="str">
        <f t="shared" si="47"/>
        <v>technology</v>
      </c>
      <c r="S627" t="str">
        <f t="shared" si="48"/>
        <v>web</v>
      </c>
      <c r="T627">
        <f>YEAR(V627)</f>
        <v>2017</v>
      </c>
      <c r="U627" s="13">
        <f t="shared" si="49"/>
        <v>30</v>
      </c>
      <c r="V627" s="10">
        <f>(((J627/60)/60)/24)+DATE(1970,1,1)</f>
        <v>42790.895567129628</v>
      </c>
      <c r="W627" s="10">
        <f>(((I627/60)/60)/24)+DATE(1970,1,1)</f>
        <v>42820.853900462964</v>
      </c>
    </row>
    <row r="628" spans="1:23"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45"/>
        <v>0.17380000000000001</v>
      </c>
      <c r="P628" s="6">
        <f t="shared" si="46"/>
        <v>111.41025641025641</v>
      </c>
      <c r="Q628" t="s">
        <v>8318</v>
      </c>
      <c r="R628" t="str">
        <f t="shared" si="47"/>
        <v>technology</v>
      </c>
      <c r="S628" t="str">
        <f t="shared" si="48"/>
        <v>web</v>
      </c>
      <c r="T628">
        <f>YEAR(V628)</f>
        <v>2015</v>
      </c>
      <c r="U628" s="13">
        <f t="shared" si="49"/>
        <v>33</v>
      </c>
      <c r="V628" s="10">
        <f>(((J628/60)/60)/24)+DATE(1970,1,1)</f>
        <v>42198.559479166666</v>
      </c>
      <c r="W628" s="10">
        <f>(((I628/60)/60)/24)+DATE(1970,1,1)</f>
        <v>42231.556944444441</v>
      </c>
    </row>
    <row r="629" spans="1:23"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45"/>
        <v>2.0000000000000001E-4</v>
      </c>
      <c r="P629" s="6">
        <f t="shared" si="46"/>
        <v>90</v>
      </c>
      <c r="Q629" t="s">
        <v>8318</v>
      </c>
      <c r="R629" t="str">
        <f t="shared" si="47"/>
        <v>technology</v>
      </c>
      <c r="S629" t="str">
        <f t="shared" si="48"/>
        <v>web</v>
      </c>
      <c r="T629">
        <f>YEAR(V629)</f>
        <v>2016</v>
      </c>
      <c r="U629" s="13">
        <f t="shared" si="49"/>
        <v>60</v>
      </c>
      <c r="V629" s="10">
        <f>(((J629/60)/60)/24)+DATE(1970,1,1)</f>
        <v>42384.306840277779</v>
      </c>
      <c r="W629" s="10">
        <f>(((I629/60)/60)/24)+DATE(1970,1,1)</f>
        <v>42443.958333333328</v>
      </c>
    </row>
    <row r="630" spans="1:23"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45"/>
        <v>0</v>
      </c>
      <c r="P630" s="6" t="e">
        <f t="shared" si="46"/>
        <v>#DIV/0!</v>
      </c>
      <c r="Q630" t="s">
        <v>8318</v>
      </c>
      <c r="R630" t="str">
        <f t="shared" si="47"/>
        <v>technology</v>
      </c>
      <c r="S630" t="str">
        <f t="shared" si="48"/>
        <v>web</v>
      </c>
      <c r="T630">
        <f>YEAR(V630)</f>
        <v>2014</v>
      </c>
      <c r="U630" s="13">
        <f t="shared" si="49"/>
        <v>30</v>
      </c>
      <c r="V630" s="10">
        <f>(((J630/60)/60)/24)+DATE(1970,1,1)</f>
        <v>41803.692789351851</v>
      </c>
      <c r="W630" s="10">
        <f>(((I630/60)/60)/24)+DATE(1970,1,1)</f>
        <v>41833.692789351851</v>
      </c>
    </row>
    <row r="631" spans="1:23"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45"/>
        <v>1.75E-3</v>
      </c>
      <c r="P631" s="6">
        <f t="shared" si="46"/>
        <v>116.66666666666667</v>
      </c>
      <c r="Q631" t="s">
        <v>8318</v>
      </c>
      <c r="R631" t="str">
        <f t="shared" si="47"/>
        <v>technology</v>
      </c>
      <c r="S631" t="str">
        <f t="shared" si="48"/>
        <v>web</v>
      </c>
      <c r="T631">
        <f>YEAR(V631)</f>
        <v>2016</v>
      </c>
      <c r="U631" s="13">
        <f t="shared" si="49"/>
        <v>30</v>
      </c>
      <c r="V631" s="10">
        <f>(((J631/60)/60)/24)+DATE(1970,1,1)</f>
        <v>42474.637824074074</v>
      </c>
      <c r="W631" s="10">
        <f>(((I631/60)/60)/24)+DATE(1970,1,1)</f>
        <v>42504.637824074074</v>
      </c>
    </row>
    <row r="632" spans="1:23"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45"/>
        <v>8.3340278356529708E-4</v>
      </c>
      <c r="P632" s="6">
        <f t="shared" si="46"/>
        <v>10</v>
      </c>
      <c r="Q632" t="s">
        <v>8318</v>
      </c>
      <c r="R632" t="str">
        <f t="shared" si="47"/>
        <v>technology</v>
      </c>
      <c r="S632" t="str">
        <f t="shared" si="48"/>
        <v>web</v>
      </c>
      <c r="T632">
        <f>YEAR(V632)</f>
        <v>2015</v>
      </c>
      <c r="U632" s="13">
        <f t="shared" si="49"/>
        <v>30</v>
      </c>
      <c r="V632" s="10">
        <f>(((J632/60)/60)/24)+DATE(1970,1,1)</f>
        <v>42223.619456018518</v>
      </c>
      <c r="W632" s="10">
        <f>(((I632/60)/60)/24)+DATE(1970,1,1)</f>
        <v>42253.215277777781</v>
      </c>
    </row>
    <row r="633" spans="1:23"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45"/>
        <v>1.38E-2</v>
      </c>
      <c r="P633" s="6">
        <f t="shared" si="46"/>
        <v>76.666666666666671</v>
      </c>
      <c r="Q633" t="s">
        <v>8318</v>
      </c>
      <c r="R633" t="str">
        <f t="shared" si="47"/>
        <v>technology</v>
      </c>
      <c r="S633" t="str">
        <f t="shared" si="48"/>
        <v>web</v>
      </c>
      <c r="T633">
        <f>YEAR(V633)</f>
        <v>2016</v>
      </c>
      <c r="U633" s="13">
        <f t="shared" si="49"/>
        <v>29</v>
      </c>
      <c r="V633" s="10">
        <f>(((J633/60)/60)/24)+DATE(1970,1,1)</f>
        <v>42489.772326388891</v>
      </c>
      <c r="W633" s="10">
        <f>(((I633/60)/60)/24)+DATE(1970,1,1)</f>
        <v>42518.772326388891</v>
      </c>
    </row>
    <row r="634" spans="1:23"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45"/>
        <v>0</v>
      </c>
      <c r="P634" s="6" t="e">
        <f t="shared" si="46"/>
        <v>#DIV/0!</v>
      </c>
      <c r="Q634" t="s">
        <v>8318</v>
      </c>
      <c r="R634" t="str">
        <f t="shared" si="47"/>
        <v>technology</v>
      </c>
      <c r="S634" t="str">
        <f t="shared" si="48"/>
        <v>web</v>
      </c>
      <c r="T634">
        <f>YEAR(V634)</f>
        <v>2015</v>
      </c>
      <c r="U634" s="13">
        <f t="shared" si="49"/>
        <v>30</v>
      </c>
      <c r="V634" s="10">
        <f>(((J634/60)/60)/24)+DATE(1970,1,1)</f>
        <v>42303.659317129626</v>
      </c>
      <c r="W634" s="10">
        <f>(((I634/60)/60)/24)+DATE(1970,1,1)</f>
        <v>42333.700983796298</v>
      </c>
    </row>
    <row r="635" spans="1:23"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45"/>
        <v>0.1245</v>
      </c>
      <c r="P635" s="6">
        <f t="shared" si="46"/>
        <v>49.8</v>
      </c>
      <c r="Q635" t="s">
        <v>8318</v>
      </c>
      <c r="R635" t="str">
        <f t="shared" si="47"/>
        <v>technology</v>
      </c>
      <c r="S635" t="str">
        <f t="shared" si="48"/>
        <v>web</v>
      </c>
      <c r="T635">
        <f>YEAR(V635)</f>
        <v>2016</v>
      </c>
      <c r="U635" s="13">
        <f t="shared" si="49"/>
        <v>32</v>
      </c>
      <c r="V635" s="10">
        <f>(((J635/60)/60)/24)+DATE(1970,1,1)</f>
        <v>42507.29932870371</v>
      </c>
      <c r="W635" s="10">
        <f>(((I635/60)/60)/24)+DATE(1970,1,1)</f>
        <v>42538.958333333328</v>
      </c>
    </row>
    <row r="636" spans="1:23"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45"/>
        <v>2.0000000000000001E-4</v>
      </c>
      <c r="P636" s="6">
        <f t="shared" si="46"/>
        <v>1</v>
      </c>
      <c r="Q636" t="s">
        <v>8318</v>
      </c>
      <c r="R636" t="str">
        <f t="shared" si="47"/>
        <v>technology</v>
      </c>
      <c r="S636" t="str">
        <f t="shared" si="48"/>
        <v>web</v>
      </c>
      <c r="T636">
        <f>YEAR(V636)</f>
        <v>2015</v>
      </c>
      <c r="U636" s="13">
        <f t="shared" si="49"/>
        <v>30</v>
      </c>
      <c r="V636" s="10">
        <f>(((J636/60)/60)/24)+DATE(1970,1,1)</f>
        <v>42031.928576388891</v>
      </c>
      <c r="W636" s="10">
        <f>(((I636/60)/60)/24)+DATE(1970,1,1)</f>
        <v>42061.928576388891</v>
      </c>
    </row>
    <row r="637" spans="1:23"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45"/>
        <v>8.0000000000000007E-5</v>
      </c>
      <c r="P637" s="6">
        <f t="shared" si="46"/>
        <v>2</v>
      </c>
      <c r="Q637" t="s">
        <v>8318</v>
      </c>
      <c r="R637" t="str">
        <f t="shared" si="47"/>
        <v>technology</v>
      </c>
      <c r="S637" t="str">
        <f t="shared" si="48"/>
        <v>web</v>
      </c>
      <c r="T637">
        <f>YEAR(V637)</f>
        <v>2015</v>
      </c>
      <c r="U637" s="13">
        <f t="shared" si="49"/>
        <v>30</v>
      </c>
      <c r="V637" s="10">
        <f>(((J637/60)/60)/24)+DATE(1970,1,1)</f>
        <v>42076.092152777783</v>
      </c>
      <c r="W637" s="10">
        <f>(((I637/60)/60)/24)+DATE(1970,1,1)</f>
        <v>42106.092152777783</v>
      </c>
    </row>
    <row r="638" spans="1:23"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45"/>
        <v>2E-3</v>
      </c>
      <c r="P638" s="6">
        <f t="shared" si="46"/>
        <v>4</v>
      </c>
      <c r="Q638" t="s">
        <v>8318</v>
      </c>
      <c r="R638" t="str">
        <f t="shared" si="47"/>
        <v>technology</v>
      </c>
      <c r="S638" t="str">
        <f t="shared" si="48"/>
        <v>web</v>
      </c>
      <c r="T638">
        <f>YEAR(V638)</f>
        <v>2015</v>
      </c>
      <c r="U638" s="13">
        <f t="shared" si="49"/>
        <v>30</v>
      </c>
      <c r="V638" s="10">
        <f>(((J638/60)/60)/24)+DATE(1970,1,1)</f>
        <v>42131.455439814818</v>
      </c>
      <c r="W638" s="10">
        <f>(((I638/60)/60)/24)+DATE(1970,1,1)</f>
        <v>42161.44930555555</v>
      </c>
    </row>
    <row r="639" spans="1:23"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45"/>
        <v>0</v>
      </c>
      <c r="P639" s="6" t="e">
        <f t="shared" si="46"/>
        <v>#DIV/0!</v>
      </c>
      <c r="Q639" t="s">
        <v>8318</v>
      </c>
      <c r="R639" t="str">
        <f t="shared" si="47"/>
        <v>technology</v>
      </c>
      <c r="S639" t="str">
        <f t="shared" si="48"/>
        <v>web</v>
      </c>
      <c r="T639">
        <f>YEAR(V639)</f>
        <v>2017</v>
      </c>
      <c r="U639" s="13">
        <f t="shared" si="49"/>
        <v>29</v>
      </c>
      <c r="V639" s="10">
        <f>(((J639/60)/60)/24)+DATE(1970,1,1)</f>
        <v>42762.962013888886</v>
      </c>
      <c r="W639" s="10">
        <f>(((I639/60)/60)/24)+DATE(1970,1,1)</f>
        <v>42791.961111111115</v>
      </c>
    </row>
    <row r="640" spans="1:23"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45"/>
        <v>9.0000000000000006E-5</v>
      </c>
      <c r="P640" s="6">
        <f t="shared" si="46"/>
        <v>3</v>
      </c>
      <c r="Q640" t="s">
        <v>8318</v>
      </c>
      <c r="R640" t="str">
        <f t="shared" si="47"/>
        <v>technology</v>
      </c>
      <c r="S640" t="str">
        <f t="shared" si="48"/>
        <v>web</v>
      </c>
      <c r="T640">
        <f>YEAR(V640)</f>
        <v>2017</v>
      </c>
      <c r="U640" s="13">
        <f t="shared" si="49"/>
        <v>60</v>
      </c>
      <c r="V640" s="10">
        <f>(((J640/60)/60)/24)+DATE(1970,1,1)</f>
        <v>42759.593310185184</v>
      </c>
      <c r="W640" s="10">
        <f>(((I640/60)/60)/24)+DATE(1970,1,1)</f>
        <v>42819.55164351852</v>
      </c>
    </row>
    <row r="641" spans="1:23"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45"/>
        <v>9.9999999999999995E-7</v>
      </c>
      <c r="P641" s="6">
        <f t="shared" si="46"/>
        <v>1</v>
      </c>
      <c r="Q641" t="s">
        <v>8318</v>
      </c>
      <c r="R641" t="str">
        <f t="shared" si="47"/>
        <v>technology</v>
      </c>
      <c r="S641" t="str">
        <f t="shared" si="48"/>
        <v>web</v>
      </c>
      <c r="T641">
        <f>YEAR(V641)</f>
        <v>2014</v>
      </c>
      <c r="U641" s="13">
        <f t="shared" si="49"/>
        <v>60</v>
      </c>
      <c r="V641" s="10">
        <f>(((J641/60)/60)/24)+DATE(1970,1,1)</f>
        <v>41865.583275462966</v>
      </c>
      <c r="W641" s="10">
        <f>(((I641/60)/60)/24)+DATE(1970,1,1)</f>
        <v>41925.583275462966</v>
      </c>
    </row>
    <row r="642" spans="1:23"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45"/>
        <v>1.4428571428571428</v>
      </c>
      <c r="P642" s="6">
        <f t="shared" si="46"/>
        <v>50.5</v>
      </c>
      <c r="Q642" t="s">
        <v>8318</v>
      </c>
      <c r="R642" t="str">
        <f t="shared" si="47"/>
        <v>technology</v>
      </c>
      <c r="S642" t="str">
        <f t="shared" si="48"/>
        <v>wearables</v>
      </c>
      <c r="T642">
        <f>YEAR(V642)</f>
        <v>2016</v>
      </c>
      <c r="U642" s="13">
        <f t="shared" si="49"/>
        <v>16</v>
      </c>
      <c r="V642" s="10">
        <f>(((J642/60)/60)/24)+DATE(1970,1,1)</f>
        <v>42683.420312500006</v>
      </c>
      <c r="W642" s="10">
        <f>(((I642/60)/60)/24)+DATE(1970,1,1)</f>
        <v>42698.958333333328</v>
      </c>
    </row>
    <row r="643" spans="1:23"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50">E643/D643</f>
        <v>1.1916249999999999</v>
      </c>
      <c r="P643" s="6">
        <f t="shared" ref="P643:P706" si="51">E643/L643</f>
        <v>151.31746031746033</v>
      </c>
      <c r="Q643" t="s">
        <v>8318</v>
      </c>
      <c r="R643" t="str">
        <f t="shared" ref="R643:R706" si="52">LEFT(N643,SEARCH("/",N643,1)-1)</f>
        <v>technology</v>
      </c>
      <c r="S643" t="str">
        <f t="shared" ref="S643:S706" si="53">RIGHT(N643,LEN(N643)-FIND("/",N643,1))</f>
        <v>wearables</v>
      </c>
      <c r="T643">
        <f>YEAR(V643)</f>
        <v>2015</v>
      </c>
      <c r="U643" s="13">
        <f t="shared" ref="U643:U706" si="54">ROUND(W643-V643,0)</f>
        <v>30</v>
      </c>
      <c r="V643" s="10">
        <f>(((J643/60)/60)/24)+DATE(1970,1,1)</f>
        <v>42199.57</v>
      </c>
      <c r="W643" s="10">
        <f>(((I643/60)/60)/24)+DATE(1970,1,1)</f>
        <v>42229.57</v>
      </c>
    </row>
    <row r="644" spans="1:23"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50"/>
        <v>14.604850000000001</v>
      </c>
      <c r="P644" s="6">
        <f t="shared" si="51"/>
        <v>134.3592456301748</v>
      </c>
      <c r="Q644" t="s">
        <v>8318</v>
      </c>
      <c r="R644" t="str">
        <f t="shared" si="52"/>
        <v>technology</v>
      </c>
      <c r="S644" t="str">
        <f t="shared" si="53"/>
        <v>wearables</v>
      </c>
      <c r="T644">
        <f>YEAR(V644)</f>
        <v>2015</v>
      </c>
      <c r="U644" s="13">
        <f t="shared" si="54"/>
        <v>36</v>
      </c>
      <c r="V644" s="10">
        <f>(((J644/60)/60)/24)+DATE(1970,1,1)</f>
        <v>42199.651319444441</v>
      </c>
      <c r="W644" s="10">
        <f>(((I644/60)/60)/24)+DATE(1970,1,1)</f>
        <v>42235.651319444441</v>
      </c>
    </row>
    <row r="645" spans="1:23"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50"/>
        <v>1.0580799999999999</v>
      </c>
      <c r="P645" s="6">
        <f t="shared" si="51"/>
        <v>174.02631578947367</v>
      </c>
      <c r="Q645" t="s">
        <v>8318</v>
      </c>
      <c r="R645" t="str">
        <f t="shared" si="52"/>
        <v>technology</v>
      </c>
      <c r="S645" t="str">
        <f t="shared" si="53"/>
        <v>wearables</v>
      </c>
      <c r="T645">
        <f>YEAR(V645)</f>
        <v>2015</v>
      </c>
      <c r="U645" s="13">
        <f t="shared" si="54"/>
        <v>55</v>
      </c>
      <c r="V645" s="10">
        <f>(((J645/60)/60)/24)+DATE(1970,1,1)</f>
        <v>42100.642071759255</v>
      </c>
      <c r="W645" s="10">
        <f>(((I645/60)/60)/24)+DATE(1970,1,1)</f>
        <v>42155.642071759255</v>
      </c>
    </row>
    <row r="646" spans="1:23"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50"/>
        <v>3.0011791999999997</v>
      </c>
      <c r="P646" s="6">
        <f t="shared" si="51"/>
        <v>73.486268364348675</v>
      </c>
      <c r="Q646" t="s">
        <v>8318</v>
      </c>
      <c r="R646" t="str">
        <f t="shared" si="52"/>
        <v>technology</v>
      </c>
      <c r="S646" t="str">
        <f t="shared" si="53"/>
        <v>wearables</v>
      </c>
      <c r="T646">
        <f>YEAR(V646)</f>
        <v>2014</v>
      </c>
      <c r="U646" s="13">
        <f t="shared" si="54"/>
        <v>42</v>
      </c>
      <c r="V646" s="10">
        <f>(((J646/60)/60)/24)+DATE(1970,1,1)</f>
        <v>41898.665960648148</v>
      </c>
      <c r="W646" s="10">
        <f>(((I646/60)/60)/24)+DATE(1970,1,1)</f>
        <v>41941.041666666664</v>
      </c>
    </row>
    <row r="647" spans="1:23"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50"/>
        <v>2.7869999999999999</v>
      </c>
      <c r="P647" s="6">
        <f t="shared" si="51"/>
        <v>23.518987341772153</v>
      </c>
      <c r="Q647" t="s">
        <v>8318</v>
      </c>
      <c r="R647" t="str">
        <f t="shared" si="52"/>
        <v>technology</v>
      </c>
      <c r="S647" t="str">
        <f t="shared" si="53"/>
        <v>wearables</v>
      </c>
      <c r="T647">
        <f>YEAR(V647)</f>
        <v>2016</v>
      </c>
      <c r="U647" s="13">
        <f t="shared" si="54"/>
        <v>30</v>
      </c>
      <c r="V647" s="10">
        <f>(((J647/60)/60)/24)+DATE(1970,1,1)</f>
        <v>42564.026319444441</v>
      </c>
      <c r="W647" s="10">
        <f>(((I647/60)/60)/24)+DATE(1970,1,1)</f>
        <v>42594.026319444441</v>
      </c>
    </row>
    <row r="648" spans="1:23"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50"/>
        <v>1.3187625000000001</v>
      </c>
      <c r="P648" s="6">
        <f t="shared" si="51"/>
        <v>39.074444444444445</v>
      </c>
      <c r="Q648" t="s">
        <v>8318</v>
      </c>
      <c r="R648" t="str">
        <f t="shared" si="52"/>
        <v>technology</v>
      </c>
      <c r="S648" t="str">
        <f t="shared" si="53"/>
        <v>wearables</v>
      </c>
      <c r="T648">
        <f>YEAR(V648)</f>
        <v>2014</v>
      </c>
      <c r="U648" s="13">
        <f t="shared" si="54"/>
        <v>30</v>
      </c>
      <c r="V648" s="10">
        <f>(((J648/60)/60)/24)+DATE(1970,1,1)</f>
        <v>41832.852627314816</v>
      </c>
      <c r="W648" s="10">
        <f>(((I648/60)/60)/24)+DATE(1970,1,1)</f>
        <v>41862.852627314816</v>
      </c>
    </row>
    <row r="649" spans="1:23"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50"/>
        <v>1.0705</v>
      </c>
      <c r="P649" s="6">
        <f t="shared" si="51"/>
        <v>125.94117647058823</v>
      </c>
      <c r="Q649" t="s">
        <v>8318</v>
      </c>
      <c r="R649" t="str">
        <f t="shared" si="52"/>
        <v>technology</v>
      </c>
      <c r="S649" t="str">
        <f t="shared" si="53"/>
        <v>wearables</v>
      </c>
      <c r="T649">
        <f>YEAR(V649)</f>
        <v>2016</v>
      </c>
      <c r="U649" s="13">
        <f t="shared" si="54"/>
        <v>30</v>
      </c>
      <c r="V649" s="10">
        <f>(((J649/60)/60)/24)+DATE(1970,1,1)</f>
        <v>42416.767928240741</v>
      </c>
      <c r="W649" s="10">
        <f>(((I649/60)/60)/24)+DATE(1970,1,1)</f>
        <v>42446.726261574076</v>
      </c>
    </row>
    <row r="650" spans="1:23"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50"/>
        <v>1.2682285714285715</v>
      </c>
      <c r="P650" s="6">
        <f t="shared" si="51"/>
        <v>1644</v>
      </c>
      <c r="Q650" t="s">
        <v>8318</v>
      </c>
      <c r="R650" t="str">
        <f t="shared" si="52"/>
        <v>technology</v>
      </c>
      <c r="S650" t="str">
        <f t="shared" si="53"/>
        <v>wearables</v>
      </c>
      <c r="T650">
        <f>YEAR(V650)</f>
        <v>2014</v>
      </c>
      <c r="U650" s="13">
        <f t="shared" si="54"/>
        <v>35</v>
      </c>
      <c r="V650" s="10">
        <f>(((J650/60)/60)/24)+DATE(1970,1,1)</f>
        <v>41891.693379629629</v>
      </c>
      <c r="W650" s="10">
        <f>(((I650/60)/60)/24)+DATE(1970,1,1)</f>
        <v>41926.693379629629</v>
      </c>
    </row>
    <row r="651" spans="1:23"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50"/>
        <v>1.3996</v>
      </c>
      <c r="P651" s="6">
        <f t="shared" si="51"/>
        <v>42.670731707317074</v>
      </c>
      <c r="Q651" t="s">
        <v>8318</v>
      </c>
      <c r="R651" t="str">
        <f t="shared" si="52"/>
        <v>technology</v>
      </c>
      <c r="S651" t="str">
        <f t="shared" si="53"/>
        <v>wearables</v>
      </c>
      <c r="T651">
        <f>YEAR(V651)</f>
        <v>2014</v>
      </c>
      <c r="U651" s="13">
        <f t="shared" si="54"/>
        <v>21</v>
      </c>
      <c r="V651" s="10">
        <f>(((J651/60)/60)/24)+DATE(1970,1,1)</f>
        <v>41877.912187499998</v>
      </c>
      <c r="W651" s="10">
        <f>(((I651/60)/60)/24)+DATE(1970,1,1)</f>
        <v>41898.912187499998</v>
      </c>
    </row>
    <row r="652" spans="1:23"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50"/>
        <v>1.1240000000000001</v>
      </c>
      <c r="P652" s="6">
        <f t="shared" si="51"/>
        <v>35.125</v>
      </c>
      <c r="Q652" t="s">
        <v>8318</v>
      </c>
      <c r="R652" t="str">
        <f t="shared" si="52"/>
        <v>technology</v>
      </c>
      <c r="S652" t="str">
        <f t="shared" si="53"/>
        <v>wearables</v>
      </c>
      <c r="T652">
        <f>YEAR(V652)</f>
        <v>2014</v>
      </c>
      <c r="U652" s="13">
        <f t="shared" si="54"/>
        <v>60</v>
      </c>
      <c r="V652" s="10">
        <f>(((J652/60)/60)/24)+DATE(1970,1,1)</f>
        <v>41932.036851851852</v>
      </c>
      <c r="W652" s="10">
        <f>(((I652/60)/60)/24)+DATE(1970,1,1)</f>
        <v>41992.078518518523</v>
      </c>
    </row>
    <row r="653" spans="1:23"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50"/>
        <v>1.00528</v>
      </c>
      <c r="P653" s="6">
        <f t="shared" si="51"/>
        <v>239.35238095238094</v>
      </c>
      <c r="Q653" t="s">
        <v>8318</v>
      </c>
      <c r="R653" t="str">
        <f t="shared" si="52"/>
        <v>technology</v>
      </c>
      <c r="S653" t="str">
        <f t="shared" si="53"/>
        <v>wearables</v>
      </c>
      <c r="T653">
        <f>YEAR(V653)</f>
        <v>2014</v>
      </c>
      <c r="U653" s="13">
        <f t="shared" si="54"/>
        <v>30</v>
      </c>
      <c r="V653" s="10">
        <f>(((J653/60)/60)/24)+DATE(1970,1,1)</f>
        <v>41956.017488425925</v>
      </c>
      <c r="W653" s="10">
        <f>(((I653/60)/60)/24)+DATE(1970,1,1)</f>
        <v>41986.017488425925</v>
      </c>
    </row>
    <row r="654" spans="1:23"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50"/>
        <v>1.0046666666666666</v>
      </c>
      <c r="P654" s="6">
        <f t="shared" si="51"/>
        <v>107.64285714285714</v>
      </c>
      <c r="Q654" t="s">
        <v>8318</v>
      </c>
      <c r="R654" t="str">
        <f t="shared" si="52"/>
        <v>technology</v>
      </c>
      <c r="S654" t="str">
        <f t="shared" si="53"/>
        <v>wearables</v>
      </c>
      <c r="T654">
        <f>YEAR(V654)</f>
        <v>2016</v>
      </c>
      <c r="U654" s="13">
        <f t="shared" si="54"/>
        <v>30</v>
      </c>
      <c r="V654" s="10">
        <f>(((J654/60)/60)/24)+DATE(1970,1,1)</f>
        <v>42675.690393518518</v>
      </c>
      <c r="W654" s="10">
        <f>(((I654/60)/60)/24)+DATE(1970,1,1)</f>
        <v>42705.732060185182</v>
      </c>
    </row>
    <row r="655" spans="1:23"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50"/>
        <v>1.4144600000000001</v>
      </c>
      <c r="P655" s="6">
        <f t="shared" si="51"/>
        <v>95.830623306233065</v>
      </c>
      <c r="Q655" t="s">
        <v>8318</v>
      </c>
      <c r="R655" t="str">
        <f t="shared" si="52"/>
        <v>technology</v>
      </c>
      <c r="S655" t="str">
        <f t="shared" si="53"/>
        <v>wearables</v>
      </c>
      <c r="T655">
        <f>YEAR(V655)</f>
        <v>2015</v>
      </c>
      <c r="U655" s="13">
        <f t="shared" si="54"/>
        <v>37</v>
      </c>
      <c r="V655" s="10">
        <f>(((J655/60)/60)/24)+DATE(1970,1,1)</f>
        <v>42199.618518518517</v>
      </c>
      <c r="W655" s="10">
        <f>(((I655/60)/60)/24)+DATE(1970,1,1)</f>
        <v>42236.618518518517</v>
      </c>
    </row>
    <row r="656" spans="1:23"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50"/>
        <v>2.6729166666666666</v>
      </c>
      <c r="P656" s="6">
        <f t="shared" si="51"/>
        <v>31.663376110562684</v>
      </c>
      <c r="Q656" t="s">
        <v>8318</v>
      </c>
      <c r="R656" t="str">
        <f t="shared" si="52"/>
        <v>technology</v>
      </c>
      <c r="S656" t="str">
        <f t="shared" si="53"/>
        <v>wearables</v>
      </c>
      <c r="T656">
        <f>YEAR(V656)</f>
        <v>2015</v>
      </c>
      <c r="U656" s="13">
        <f t="shared" si="54"/>
        <v>30</v>
      </c>
      <c r="V656" s="10">
        <f>(((J656/60)/60)/24)+DATE(1970,1,1)</f>
        <v>42163.957326388889</v>
      </c>
      <c r="W656" s="10">
        <f>(((I656/60)/60)/24)+DATE(1970,1,1)</f>
        <v>42193.957326388889</v>
      </c>
    </row>
    <row r="657" spans="1:23"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50"/>
        <v>1.4688749999999999</v>
      </c>
      <c r="P657" s="6">
        <f t="shared" si="51"/>
        <v>42.886861313868614</v>
      </c>
      <c r="Q657" t="s">
        <v>8318</v>
      </c>
      <c r="R657" t="str">
        <f t="shared" si="52"/>
        <v>technology</v>
      </c>
      <c r="S657" t="str">
        <f t="shared" si="53"/>
        <v>wearables</v>
      </c>
      <c r="T657">
        <f>YEAR(V657)</f>
        <v>2015</v>
      </c>
      <c r="U657" s="13">
        <f t="shared" si="54"/>
        <v>30</v>
      </c>
      <c r="V657" s="10">
        <f>(((J657/60)/60)/24)+DATE(1970,1,1)</f>
        <v>42045.957314814819</v>
      </c>
      <c r="W657" s="10">
        <f>(((I657/60)/60)/24)+DATE(1970,1,1)</f>
        <v>42075.915648148148</v>
      </c>
    </row>
    <row r="658" spans="1:23"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50"/>
        <v>2.1356000000000002</v>
      </c>
      <c r="P658" s="6">
        <f t="shared" si="51"/>
        <v>122.73563218390805</v>
      </c>
      <c r="Q658" t="s">
        <v>8318</v>
      </c>
      <c r="R658" t="str">
        <f t="shared" si="52"/>
        <v>technology</v>
      </c>
      <c r="S658" t="str">
        <f t="shared" si="53"/>
        <v>wearables</v>
      </c>
      <c r="T658">
        <f>YEAR(V658)</f>
        <v>2016</v>
      </c>
      <c r="U658" s="13">
        <f t="shared" si="54"/>
        <v>60</v>
      </c>
      <c r="V658" s="10">
        <f>(((J658/60)/60)/24)+DATE(1970,1,1)</f>
        <v>42417.804618055554</v>
      </c>
      <c r="W658" s="10">
        <f>(((I658/60)/60)/24)+DATE(1970,1,1)</f>
        <v>42477.762951388882</v>
      </c>
    </row>
    <row r="659" spans="1:23"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50"/>
        <v>1.2569999999999999</v>
      </c>
      <c r="P659" s="6">
        <f t="shared" si="51"/>
        <v>190.45454545454547</v>
      </c>
      <c r="Q659" t="s">
        <v>8318</v>
      </c>
      <c r="R659" t="str">
        <f t="shared" si="52"/>
        <v>technology</v>
      </c>
      <c r="S659" t="str">
        <f t="shared" si="53"/>
        <v>wearables</v>
      </c>
      <c r="T659">
        <f>YEAR(V659)</f>
        <v>2015</v>
      </c>
      <c r="U659" s="13">
        <f t="shared" si="54"/>
        <v>30</v>
      </c>
      <c r="V659" s="10">
        <f>(((J659/60)/60)/24)+DATE(1970,1,1)</f>
        <v>42331.84574074074</v>
      </c>
      <c r="W659" s="10">
        <f>(((I659/60)/60)/24)+DATE(1970,1,1)</f>
        <v>42361.84574074074</v>
      </c>
    </row>
    <row r="660" spans="1:23"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50"/>
        <v>1.0446206037108834</v>
      </c>
      <c r="P660" s="6">
        <f t="shared" si="51"/>
        <v>109.33695652173913</v>
      </c>
      <c r="Q660" t="s">
        <v>8318</v>
      </c>
      <c r="R660" t="str">
        <f t="shared" si="52"/>
        <v>technology</v>
      </c>
      <c r="S660" t="str">
        <f t="shared" si="53"/>
        <v>wearables</v>
      </c>
      <c r="T660">
        <f>YEAR(V660)</f>
        <v>2015</v>
      </c>
      <c r="U660" s="13">
        <f t="shared" si="54"/>
        <v>33</v>
      </c>
      <c r="V660" s="10">
        <f>(((J660/60)/60)/24)+DATE(1970,1,1)</f>
        <v>42179.160752314812</v>
      </c>
      <c r="W660" s="10">
        <f>(((I660/60)/60)/24)+DATE(1970,1,1)</f>
        <v>42211.75</v>
      </c>
    </row>
    <row r="661" spans="1:23"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50"/>
        <v>1.0056666666666667</v>
      </c>
      <c r="P661" s="6">
        <f t="shared" si="51"/>
        <v>143.66666666666666</v>
      </c>
      <c r="Q661" t="s">
        <v>8318</v>
      </c>
      <c r="R661" t="str">
        <f t="shared" si="52"/>
        <v>technology</v>
      </c>
      <c r="S661" t="str">
        <f t="shared" si="53"/>
        <v>wearables</v>
      </c>
      <c r="T661">
        <f>YEAR(V661)</f>
        <v>2015</v>
      </c>
      <c r="U661" s="13">
        <f t="shared" si="54"/>
        <v>30</v>
      </c>
      <c r="V661" s="10">
        <f>(((J661/60)/60)/24)+DATE(1970,1,1)</f>
        <v>42209.593692129631</v>
      </c>
      <c r="W661" s="10">
        <f>(((I661/60)/60)/24)+DATE(1970,1,1)</f>
        <v>42239.593692129631</v>
      </c>
    </row>
    <row r="662" spans="1:23"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50"/>
        <v>3.058E-2</v>
      </c>
      <c r="P662" s="6">
        <f t="shared" si="51"/>
        <v>84.944444444444443</v>
      </c>
      <c r="Q662" t="s">
        <v>8318</v>
      </c>
      <c r="R662" t="str">
        <f t="shared" si="52"/>
        <v>technology</v>
      </c>
      <c r="S662" t="str">
        <f t="shared" si="53"/>
        <v>wearables</v>
      </c>
      <c r="T662">
        <f>YEAR(V662)</f>
        <v>2014</v>
      </c>
      <c r="U662" s="13">
        <f t="shared" si="54"/>
        <v>30</v>
      </c>
      <c r="V662" s="10">
        <f>(((J662/60)/60)/24)+DATE(1970,1,1)</f>
        <v>41922.741655092592</v>
      </c>
      <c r="W662" s="10">
        <f>(((I662/60)/60)/24)+DATE(1970,1,1)</f>
        <v>41952.783321759263</v>
      </c>
    </row>
    <row r="663" spans="1:23"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50"/>
        <v>9.4999999999999998E-3</v>
      </c>
      <c r="P663" s="6">
        <f t="shared" si="51"/>
        <v>10.555555555555555</v>
      </c>
      <c r="Q663" t="s">
        <v>8318</v>
      </c>
      <c r="R663" t="str">
        <f t="shared" si="52"/>
        <v>technology</v>
      </c>
      <c r="S663" t="str">
        <f t="shared" si="53"/>
        <v>wearables</v>
      </c>
      <c r="T663">
        <f>YEAR(V663)</f>
        <v>2016</v>
      </c>
      <c r="U663" s="13">
        <f t="shared" si="54"/>
        <v>30</v>
      </c>
      <c r="V663" s="10">
        <f>(((J663/60)/60)/24)+DATE(1970,1,1)</f>
        <v>42636.645358796297</v>
      </c>
      <c r="W663" s="10">
        <f>(((I663/60)/60)/24)+DATE(1970,1,1)</f>
        <v>42666.645358796297</v>
      </c>
    </row>
    <row r="664" spans="1:23"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50"/>
        <v>4.0000000000000001E-3</v>
      </c>
      <c r="P664" s="6">
        <f t="shared" si="51"/>
        <v>39</v>
      </c>
      <c r="Q664" t="s">
        <v>8318</v>
      </c>
      <c r="R664" t="str">
        <f t="shared" si="52"/>
        <v>technology</v>
      </c>
      <c r="S664" t="str">
        <f t="shared" si="53"/>
        <v>wearables</v>
      </c>
      <c r="T664">
        <f>YEAR(V664)</f>
        <v>2014</v>
      </c>
      <c r="U664" s="13">
        <f t="shared" si="54"/>
        <v>30</v>
      </c>
      <c r="V664" s="10">
        <f>(((J664/60)/60)/24)+DATE(1970,1,1)</f>
        <v>41990.438043981485</v>
      </c>
      <c r="W664" s="10">
        <f>(((I664/60)/60)/24)+DATE(1970,1,1)</f>
        <v>42020.438043981485</v>
      </c>
    </row>
    <row r="665" spans="1:23"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50"/>
        <v>3.5000000000000001E-3</v>
      </c>
      <c r="P665" s="6">
        <f t="shared" si="51"/>
        <v>100</v>
      </c>
      <c r="Q665" t="s">
        <v>8318</v>
      </c>
      <c r="R665" t="str">
        <f t="shared" si="52"/>
        <v>technology</v>
      </c>
      <c r="S665" t="str">
        <f t="shared" si="53"/>
        <v>wearables</v>
      </c>
      <c r="T665">
        <f>YEAR(V665)</f>
        <v>2015</v>
      </c>
      <c r="U665" s="13">
        <f t="shared" si="54"/>
        <v>30</v>
      </c>
      <c r="V665" s="10">
        <f>(((J665/60)/60)/24)+DATE(1970,1,1)</f>
        <v>42173.843240740738</v>
      </c>
      <c r="W665" s="10">
        <f>(((I665/60)/60)/24)+DATE(1970,1,1)</f>
        <v>42203.843240740738</v>
      </c>
    </row>
    <row r="666" spans="1:23"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50"/>
        <v>7.5333333333333335E-2</v>
      </c>
      <c r="P666" s="6">
        <f t="shared" si="51"/>
        <v>31.172413793103448</v>
      </c>
      <c r="Q666" t="s">
        <v>8318</v>
      </c>
      <c r="R666" t="str">
        <f t="shared" si="52"/>
        <v>technology</v>
      </c>
      <c r="S666" t="str">
        <f t="shared" si="53"/>
        <v>wearables</v>
      </c>
      <c r="T666">
        <f>YEAR(V666)</f>
        <v>2015</v>
      </c>
      <c r="U666" s="13">
        <f t="shared" si="54"/>
        <v>30</v>
      </c>
      <c r="V666" s="10">
        <f>(((J666/60)/60)/24)+DATE(1970,1,1)</f>
        <v>42077.666377314818</v>
      </c>
      <c r="W666" s="10">
        <f>(((I666/60)/60)/24)+DATE(1970,1,1)</f>
        <v>42107.666377314818</v>
      </c>
    </row>
    <row r="667" spans="1:23"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50"/>
        <v>0.18640000000000001</v>
      </c>
      <c r="P667" s="6">
        <f t="shared" si="51"/>
        <v>155.33333333333334</v>
      </c>
      <c r="Q667" t="s">
        <v>8318</v>
      </c>
      <c r="R667" t="str">
        <f t="shared" si="52"/>
        <v>technology</v>
      </c>
      <c r="S667" t="str">
        <f t="shared" si="53"/>
        <v>wearables</v>
      </c>
      <c r="T667">
        <f>YEAR(V667)</f>
        <v>2016</v>
      </c>
      <c r="U667" s="13">
        <f t="shared" si="54"/>
        <v>60</v>
      </c>
      <c r="V667" s="10">
        <f>(((J667/60)/60)/24)+DATE(1970,1,1)</f>
        <v>42688.711354166662</v>
      </c>
      <c r="W667" s="10">
        <f>(((I667/60)/60)/24)+DATE(1970,1,1)</f>
        <v>42748.711354166662</v>
      </c>
    </row>
    <row r="668" spans="1:23"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50"/>
        <v>4.0000000000000003E-5</v>
      </c>
      <c r="P668" s="6">
        <f t="shared" si="51"/>
        <v>2</v>
      </c>
      <c r="Q668" t="s">
        <v>8318</v>
      </c>
      <c r="R668" t="str">
        <f t="shared" si="52"/>
        <v>technology</v>
      </c>
      <c r="S668" t="str">
        <f t="shared" si="53"/>
        <v>wearables</v>
      </c>
      <c r="T668">
        <f>YEAR(V668)</f>
        <v>2014</v>
      </c>
      <c r="U668" s="13">
        <f t="shared" si="54"/>
        <v>30</v>
      </c>
      <c r="V668" s="10">
        <f>(((J668/60)/60)/24)+DATE(1970,1,1)</f>
        <v>41838.832152777781</v>
      </c>
      <c r="W668" s="10">
        <f>(((I668/60)/60)/24)+DATE(1970,1,1)</f>
        <v>41868.832152777781</v>
      </c>
    </row>
    <row r="669" spans="1:23"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50"/>
        <v>0.1002</v>
      </c>
      <c r="P669" s="6">
        <f t="shared" si="51"/>
        <v>178.92857142857142</v>
      </c>
      <c r="Q669" t="s">
        <v>8318</v>
      </c>
      <c r="R669" t="str">
        <f t="shared" si="52"/>
        <v>technology</v>
      </c>
      <c r="S669" t="str">
        <f t="shared" si="53"/>
        <v>wearables</v>
      </c>
      <c r="T669">
        <f>YEAR(V669)</f>
        <v>2016</v>
      </c>
      <c r="U669" s="13">
        <f t="shared" si="54"/>
        <v>40</v>
      </c>
      <c r="V669" s="10">
        <f>(((J669/60)/60)/24)+DATE(1970,1,1)</f>
        <v>42632.373414351852</v>
      </c>
      <c r="W669" s="10">
        <f>(((I669/60)/60)/24)+DATE(1970,1,1)</f>
        <v>42672.373414351852</v>
      </c>
    </row>
    <row r="670" spans="1:23"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50"/>
        <v>4.5600000000000002E-2</v>
      </c>
      <c r="P670" s="6">
        <f t="shared" si="51"/>
        <v>27.36</v>
      </c>
      <c r="Q670" t="s">
        <v>8318</v>
      </c>
      <c r="R670" t="str">
        <f t="shared" si="52"/>
        <v>technology</v>
      </c>
      <c r="S670" t="str">
        <f t="shared" si="53"/>
        <v>wearables</v>
      </c>
      <c r="T670">
        <f>YEAR(V670)</f>
        <v>2015</v>
      </c>
      <c r="U670" s="13">
        <f t="shared" si="54"/>
        <v>45</v>
      </c>
      <c r="V670" s="10">
        <f>(((J670/60)/60)/24)+DATE(1970,1,1)</f>
        <v>42090.831273148149</v>
      </c>
      <c r="W670" s="10">
        <f>(((I670/60)/60)/24)+DATE(1970,1,1)</f>
        <v>42135.831273148149</v>
      </c>
    </row>
    <row r="671" spans="1:23"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50"/>
        <v>0.21507499999999999</v>
      </c>
      <c r="P671" s="6">
        <f t="shared" si="51"/>
        <v>1536.25</v>
      </c>
      <c r="Q671" t="s">
        <v>8318</v>
      </c>
      <c r="R671" t="str">
        <f t="shared" si="52"/>
        <v>technology</v>
      </c>
      <c r="S671" t="str">
        <f t="shared" si="53"/>
        <v>wearables</v>
      </c>
      <c r="T671">
        <f>YEAR(V671)</f>
        <v>2016</v>
      </c>
      <c r="U671" s="13">
        <f t="shared" si="54"/>
        <v>30</v>
      </c>
      <c r="V671" s="10">
        <f>(((J671/60)/60)/24)+DATE(1970,1,1)</f>
        <v>42527.625671296293</v>
      </c>
      <c r="W671" s="10">
        <f>(((I671/60)/60)/24)+DATE(1970,1,1)</f>
        <v>42557.625671296293</v>
      </c>
    </row>
    <row r="672" spans="1:23"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50"/>
        <v>0.29276666666666668</v>
      </c>
      <c r="P672" s="6">
        <f t="shared" si="51"/>
        <v>84.99677419354839</v>
      </c>
      <c r="Q672" t="s">
        <v>8318</v>
      </c>
      <c r="R672" t="str">
        <f t="shared" si="52"/>
        <v>technology</v>
      </c>
      <c r="S672" t="str">
        <f t="shared" si="53"/>
        <v>wearables</v>
      </c>
      <c r="T672">
        <f>YEAR(V672)</f>
        <v>2016</v>
      </c>
      <c r="U672" s="13">
        <f t="shared" si="54"/>
        <v>34</v>
      </c>
      <c r="V672" s="10">
        <f>(((J672/60)/60)/24)+DATE(1970,1,1)</f>
        <v>42506.709722222222</v>
      </c>
      <c r="W672" s="10">
        <f>(((I672/60)/60)/24)+DATE(1970,1,1)</f>
        <v>42540.340277777781</v>
      </c>
    </row>
    <row r="673" spans="1:23"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50"/>
        <v>0.39426666666666665</v>
      </c>
      <c r="P673" s="6">
        <f t="shared" si="51"/>
        <v>788.5333333333333</v>
      </c>
      <c r="Q673" t="s">
        <v>8318</v>
      </c>
      <c r="R673" t="str">
        <f t="shared" si="52"/>
        <v>technology</v>
      </c>
      <c r="S673" t="str">
        <f t="shared" si="53"/>
        <v>wearables</v>
      </c>
      <c r="T673">
        <f>YEAR(V673)</f>
        <v>2014</v>
      </c>
      <c r="U673" s="13">
        <f t="shared" si="54"/>
        <v>33</v>
      </c>
      <c r="V673" s="10">
        <f>(((J673/60)/60)/24)+DATE(1970,1,1)</f>
        <v>41984.692731481482</v>
      </c>
      <c r="W673" s="10">
        <f>(((I673/60)/60)/24)+DATE(1970,1,1)</f>
        <v>42018.166666666672</v>
      </c>
    </row>
    <row r="674" spans="1:23"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50"/>
        <v>0.21628</v>
      </c>
      <c r="P674" s="6">
        <f t="shared" si="51"/>
        <v>50.29767441860465</v>
      </c>
      <c r="Q674" t="s">
        <v>8318</v>
      </c>
      <c r="R674" t="str">
        <f t="shared" si="52"/>
        <v>technology</v>
      </c>
      <c r="S674" t="str">
        <f t="shared" si="53"/>
        <v>wearables</v>
      </c>
      <c r="T674">
        <f>YEAR(V674)</f>
        <v>2014</v>
      </c>
      <c r="U674" s="13">
        <f t="shared" si="54"/>
        <v>31</v>
      </c>
      <c r="V674" s="10">
        <f>(((J674/60)/60)/24)+DATE(1970,1,1)</f>
        <v>41974.219490740739</v>
      </c>
      <c r="W674" s="10">
        <f>(((I674/60)/60)/24)+DATE(1970,1,1)</f>
        <v>42005.207638888889</v>
      </c>
    </row>
    <row r="675" spans="1:23"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50"/>
        <v>2.0500000000000002E-3</v>
      </c>
      <c r="P675" s="6">
        <f t="shared" si="51"/>
        <v>68.333333333333329</v>
      </c>
      <c r="Q675" t="s">
        <v>8318</v>
      </c>
      <c r="R675" t="str">
        <f t="shared" si="52"/>
        <v>technology</v>
      </c>
      <c r="S675" t="str">
        <f t="shared" si="53"/>
        <v>wearables</v>
      </c>
      <c r="T675">
        <f>YEAR(V675)</f>
        <v>2014</v>
      </c>
      <c r="U675" s="13">
        <f t="shared" si="54"/>
        <v>45</v>
      </c>
      <c r="V675" s="10">
        <f>(((J675/60)/60)/24)+DATE(1970,1,1)</f>
        <v>41838.840474537035</v>
      </c>
      <c r="W675" s="10">
        <f>(((I675/60)/60)/24)+DATE(1970,1,1)</f>
        <v>41883.840474537035</v>
      </c>
    </row>
    <row r="676" spans="1:23"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50"/>
        <v>2.9999999999999997E-4</v>
      </c>
      <c r="P676" s="6">
        <f t="shared" si="51"/>
        <v>7.5</v>
      </c>
      <c r="Q676" t="s">
        <v>8318</v>
      </c>
      <c r="R676" t="str">
        <f t="shared" si="52"/>
        <v>technology</v>
      </c>
      <c r="S676" t="str">
        <f t="shared" si="53"/>
        <v>wearables</v>
      </c>
      <c r="T676">
        <f>YEAR(V676)</f>
        <v>2014</v>
      </c>
      <c r="U676" s="13">
        <f t="shared" si="54"/>
        <v>60</v>
      </c>
      <c r="V676" s="10">
        <f>(((J676/60)/60)/24)+DATE(1970,1,1)</f>
        <v>41803.116053240738</v>
      </c>
      <c r="W676" s="10">
        <f>(((I676/60)/60)/24)+DATE(1970,1,1)</f>
        <v>41863.116053240738</v>
      </c>
    </row>
    <row r="677" spans="1:23"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50"/>
        <v>0.14849999999999999</v>
      </c>
      <c r="P677" s="6">
        <f t="shared" si="51"/>
        <v>34.269230769230766</v>
      </c>
      <c r="Q677" t="s">
        <v>8318</v>
      </c>
      <c r="R677" t="str">
        <f t="shared" si="52"/>
        <v>technology</v>
      </c>
      <c r="S677" t="str">
        <f t="shared" si="53"/>
        <v>wearables</v>
      </c>
      <c r="T677">
        <f>YEAR(V677)</f>
        <v>2014</v>
      </c>
      <c r="U677" s="13">
        <f t="shared" si="54"/>
        <v>29</v>
      </c>
      <c r="V677" s="10">
        <f>(((J677/60)/60)/24)+DATE(1970,1,1)</f>
        <v>41975.930601851855</v>
      </c>
      <c r="W677" s="10">
        <f>(((I677/60)/60)/24)+DATE(1970,1,1)</f>
        <v>42005.290972222225</v>
      </c>
    </row>
    <row r="678" spans="1:23"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50"/>
        <v>1.4710000000000001E-2</v>
      </c>
      <c r="P678" s="6">
        <f t="shared" si="51"/>
        <v>61.291666666666664</v>
      </c>
      <c r="Q678" t="s">
        <v>8318</v>
      </c>
      <c r="R678" t="str">
        <f t="shared" si="52"/>
        <v>technology</v>
      </c>
      <c r="S678" t="str">
        <f t="shared" si="53"/>
        <v>wearables</v>
      </c>
      <c r="T678">
        <f>YEAR(V678)</f>
        <v>2015</v>
      </c>
      <c r="U678" s="13">
        <f t="shared" si="54"/>
        <v>30</v>
      </c>
      <c r="V678" s="10">
        <f>(((J678/60)/60)/24)+DATE(1970,1,1)</f>
        <v>42012.768298611118</v>
      </c>
      <c r="W678" s="10">
        <f>(((I678/60)/60)/24)+DATE(1970,1,1)</f>
        <v>42042.768298611118</v>
      </c>
    </row>
    <row r="679" spans="1:23"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50"/>
        <v>0.25584000000000001</v>
      </c>
      <c r="P679" s="6">
        <f t="shared" si="51"/>
        <v>133.25</v>
      </c>
      <c r="Q679" t="s">
        <v>8318</v>
      </c>
      <c r="R679" t="str">
        <f t="shared" si="52"/>
        <v>technology</v>
      </c>
      <c r="S679" t="str">
        <f t="shared" si="53"/>
        <v>wearables</v>
      </c>
      <c r="T679">
        <f>YEAR(V679)</f>
        <v>2016</v>
      </c>
      <c r="U679" s="13">
        <f t="shared" si="54"/>
        <v>45</v>
      </c>
      <c r="V679" s="10">
        <f>(((J679/60)/60)/24)+DATE(1970,1,1)</f>
        <v>42504.403877314813</v>
      </c>
      <c r="W679" s="10">
        <f>(((I679/60)/60)/24)+DATE(1970,1,1)</f>
        <v>42549.403877314813</v>
      </c>
    </row>
    <row r="680" spans="1:23"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50"/>
        <v>3.8206896551724136E-2</v>
      </c>
      <c r="P680" s="6">
        <f t="shared" si="51"/>
        <v>65.17647058823529</v>
      </c>
      <c r="Q680" t="s">
        <v>8318</v>
      </c>
      <c r="R680" t="str">
        <f t="shared" si="52"/>
        <v>technology</v>
      </c>
      <c r="S680" t="str">
        <f t="shared" si="53"/>
        <v>wearables</v>
      </c>
      <c r="T680">
        <f>YEAR(V680)</f>
        <v>2016</v>
      </c>
      <c r="U680" s="13">
        <f t="shared" si="54"/>
        <v>30</v>
      </c>
      <c r="V680" s="10">
        <f>(((J680/60)/60)/24)+DATE(1970,1,1)</f>
        <v>42481.376597222217</v>
      </c>
      <c r="W680" s="10">
        <f>(((I680/60)/60)/24)+DATE(1970,1,1)</f>
        <v>42511.376597222217</v>
      </c>
    </row>
    <row r="681" spans="1:23"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50"/>
        <v>0.15485964912280703</v>
      </c>
      <c r="P681" s="6">
        <f t="shared" si="51"/>
        <v>93.90425531914893</v>
      </c>
      <c r="Q681" t="s">
        <v>8318</v>
      </c>
      <c r="R681" t="str">
        <f t="shared" si="52"/>
        <v>technology</v>
      </c>
      <c r="S681" t="str">
        <f t="shared" si="53"/>
        <v>wearables</v>
      </c>
      <c r="T681">
        <f>YEAR(V681)</f>
        <v>2016</v>
      </c>
      <c r="U681" s="13">
        <f t="shared" si="54"/>
        <v>60</v>
      </c>
      <c r="V681" s="10">
        <f>(((J681/60)/60)/24)+DATE(1970,1,1)</f>
        <v>42556.695706018523</v>
      </c>
      <c r="W681" s="10">
        <f>(((I681/60)/60)/24)+DATE(1970,1,1)</f>
        <v>42616.695706018523</v>
      </c>
    </row>
    <row r="682" spans="1:23"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50"/>
        <v>0.25912000000000002</v>
      </c>
      <c r="P682" s="6">
        <f t="shared" si="51"/>
        <v>150.65116279069767</v>
      </c>
      <c r="Q682" t="s">
        <v>8318</v>
      </c>
      <c r="R682" t="str">
        <f t="shared" si="52"/>
        <v>technology</v>
      </c>
      <c r="S682" t="str">
        <f t="shared" si="53"/>
        <v>wearables</v>
      </c>
      <c r="T682">
        <f>YEAR(V682)</f>
        <v>2014</v>
      </c>
      <c r="U682" s="13">
        <f t="shared" si="54"/>
        <v>35</v>
      </c>
      <c r="V682" s="10">
        <f>(((J682/60)/60)/24)+DATE(1970,1,1)</f>
        <v>41864.501516203702</v>
      </c>
      <c r="W682" s="10">
        <f>(((I682/60)/60)/24)+DATE(1970,1,1)</f>
        <v>41899.501516203702</v>
      </c>
    </row>
    <row r="683" spans="1:23"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50"/>
        <v>4.0000000000000002E-4</v>
      </c>
      <c r="P683" s="6">
        <f t="shared" si="51"/>
        <v>1</v>
      </c>
      <c r="Q683" t="s">
        <v>8318</v>
      </c>
      <c r="R683" t="str">
        <f t="shared" si="52"/>
        <v>technology</v>
      </c>
      <c r="S683" t="str">
        <f t="shared" si="53"/>
        <v>wearables</v>
      </c>
      <c r="T683">
        <f>YEAR(V683)</f>
        <v>2016</v>
      </c>
      <c r="U683" s="13">
        <f t="shared" si="54"/>
        <v>30</v>
      </c>
      <c r="V683" s="10">
        <f>(((J683/60)/60)/24)+DATE(1970,1,1)</f>
        <v>42639.805601851855</v>
      </c>
      <c r="W683" s="10">
        <f>(((I683/60)/60)/24)+DATE(1970,1,1)</f>
        <v>42669.805601851855</v>
      </c>
    </row>
    <row r="684" spans="1:23"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50"/>
        <v>1.06E-3</v>
      </c>
      <c r="P684" s="6">
        <f t="shared" si="51"/>
        <v>13.25</v>
      </c>
      <c r="Q684" t="s">
        <v>8318</v>
      </c>
      <c r="R684" t="str">
        <f t="shared" si="52"/>
        <v>technology</v>
      </c>
      <c r="S684" t="str">
        <f t="shared" si="53"/>
        <v>wearables</v>
      </c>
      <c r="T684">
        <f>YEAR(V684)</f>
        <v>2017</v>
      </c>
      <c r="U684" s="13">
        <f t="shared" si="54"/>
        <v>30</v>
      </c>
      <c r="V684" s="10">
        <f>(((J684/60)/60)/24)+DATE(1970,1,1)</f>
        <v>42778.765300925923</v>
      </c>
      <c r="W684" s="10">
        <f>(((I684/60)/60)/24)+DATE(1970,1,1)</f>
        <v>42808.723634259266</v>
      </c>
    </row>
    <row r="685" spans="1:23"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50"/>
        <v>8.5142857142857138E-3</v>
      </c>
      <c r="P685" s="6">
        <f t="shared" si="51"/>
        <v>99.333333333333329</v>
      </c>
      <c r="Q685" t="s">
        <v>8318</v>
      </c>
      <c r="R685" t="str">
        <f t="shared" si="52"/>
        <v>technology</v>
      </c>
      <c r="S685" t="str">
        <f t="shared" si="53"/>
        <v>wearables</v>
      </c>
      <c r="T685">
        <f>YEAR(V685)</f>
        <v>2016</v>
      </c>
      <c r="U685" s="13">
        <f t="shared" si="54"/>
        <v>40</v>
      </c>
      <c r="V685" s="10">
        <f>(((J685/60)/60)/24)+DATE(1970,1,1)</f>
        <v>42634.900046296301</v>
      </c>
      <c r="W685" s="10">
        <f>(((I685/60)/60)/24)+DATE(1970,1,1)</f>
        <v>42674.900046296301</v>
      </c>
    </row>
    <row r="686" spans="1:23"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50"/>
        <v>7.4837500000000001E-2</v>
      </c>
      <c r="P686" s="6">
        <f t="shared" si="51"/>
        <v>177.39259259259259</v>
      </c>
      <c r="Q686" t="s">
        <v>8318</v>
      </c>
      <c r="R686" t="str">
        <f t="shared" si="52"/>
        <v>technology</v>
      </c>
      <c r="S686" t="str">
        <f t="shared" si="53"/>
        <v>wearables</v>
      </c>
      <c r="T686">
        <f>YEAR(V686)</f>
        <v>2014</v>
      </c>
      <c r="U686" s="13">
        <f t="shared" si="54"/>
        <v>36</v>
      </c>
      <c r="V686" s="10">
        <f>(((J686/60)/60)/24)+DATE(1970,1,1)</f>
        <v>41809.473275462966</v>
      </c>
      <c r="W686" s="10">
        <f>(((I686/60)/60)/24)+DATE(1970,1,1)</f>
        <v>41845.125</v>
      </c>
    </row>
    <row r="687" spans="1:23"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50"/>
        <v>0.27650000000000002</v>
      </c>
      <c r="P687" s="6">
        <f t="shared" si="51"/>
        <v>55.3</v>
      </c>
      <c r="Q687" t="s">
        <v>8318</v>
      </c>
      <c r="R687" t="str">
        <f t="shared" si="52"/>
        <v>technology</v>
      </c>
      <c r="S687" t="str">
        <f t="shared" si="53"/>
        <v>wearables</v>
      </c>
      <c r="T687">
        <f>YEAR(V687)</f>
        <v>2014</v>
      </c>
      <c r="U687" s="13">
        <f t="shared" si="54"/>
        <v>45</v>
      </c>
      <c r="V687" s="10">
        <f>(((J687/60)/60)/24)+DATE(1970,1,1)</f>
        <v>41971.866574074069</v>
      </c>
      <c r="W687" s="10">
        <f>(((I687/60)/60)/24)+DATE(1970,1,1)</f>
        <v>42016.866574074069</v>
      </c>
    </row>
    <row r="688" spans="1:23"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50"/>
        <v>0</v>
      </c>
      <c r="P688" s="6" t="e">
        <f t="shared" si="51"/>
        <v>#DIV/0!</v>
      </c>
      <c r="Q688" t="s">
        <v>8318</v>
      </c>
      <c r="R688" t="str">
        <f t="shared" si="52"/>
        <v>technology</v>
      </c>
      <c r="S688" t="str">
        <f t="shared" si="53"/>
        <v>wearables</v>
      </c>
      <c r="T688">
        <f>YEAR(V688)</f>
        <v>2015</v>
      </c>
      <c r="U688" s="13">
        <f t="shared" si="54"/>
        <v>30</v>
      </c>
      <c r="V688" s="10">
        <f>(((J688/60)/60)/24)+DATE(1970,1,1)</f>
        <v>42189.673263888893</v>
      </c>
      <c r="W688" s="10">
        <f>(((I688/60)/60)/24)+DATE(1970,1,1)</f>
        <v>42219.673263888893</v>
      </c>
    </row>
    <row r="689" spans="1:23"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50"/>
        <v>3.5499999999999997E-2</v>
      </c>
      <c r="P689" s="6">
        <f t="shared" si="51"/>
        <v>591.66666666666663</v>
      </c>
      <c r="Q689" t="s">
        <v>8318</v>
      </c>
      <c r="R689" t="str">
        <f t="shared" si="52"/>
        <v>technology</v>
      </c>
      <c r="S689" t="str">
        <f t="shared" si="53"/>
        <v>wearables</v>
      </c>
      <c r="T689">
        <f>YEAR(V689)</f>
        <v>2016</v>
      </c>
      <c r="U689" s="13">
        <f t="shared" si="54"/>
        <v>60</v>
      </c>
      <c r="V689" s="10">
        <f>(((J689/60)/60)/24)+DATE(1970,1,1)</f>
        <v>42711.750613425931</v>
      </c>
      <c r="W689" s="10">
        <f>(((I689/60)/60)/24)+DATE(1970,1,1)</f>
        <v>42771.750613425931</v>
      </c>
    </row>
    <row r="690" spans="1:23"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50"/>
        <v>0.72989999999999999</v>
      </c>
      <c r="P690" s="6">
        <f t="shared" si="51"/>
        <v>405.5</v>
      </c>
      <c r="Q690" t="s">
        <v>8318</v>
      </c>
      <c r="R690" t="str">
        <f t="shared" si="52"/>
        <v>technology</v>
      </c>
      <c r="S690" t="str">
        <f t="shared" si="53"/>
        <v>wearables</v>
      </c>
      <c r="T690">
        <f>YEAR(V690)</f>
        <v>2015</v>
      </c>
      <c r="U690" s="13">
        <f t="shared" si="54"/>
        <v>30</v>
      </c>
      <c r="V690" s="10">
        <f>(((J690/60)/60)/24)+DATE(1970,1,1)</f>
        <v>42262.104780092588</v>
      </c>
      <c r="W690" s="10">
        <f>(((I690/60)/60)/24)+DATE(1970,1,1)</f>
        <v>42292.104780092588</v>
      </c>
    </row>
    <row r="691" spans="1:23"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50"/>
        <v>0.57648750000000004</v>
      </c>
      <c r="P691" s="6">
        <f t="shared" si="51"/>
        <v>343.14732142857144</v>
      </c>
      <c r="Q691" t="s">
        <v>8318</v>
      </c>
      <c r="R691" t="str">
        <f t="shared" si="52"/>
        <v>technology</v>
      </c>
      <c r="S691" t="str">
        <f t="shared" si="53"/>
        <v>wearables</v>
      </c>
      <c r="T691">
        <f>YEAR(V691)</f>
        <v>2016</v>
      </c>
      <c r="U691" s="13">
        <f t="shared" si="54"/>
        <v>37</v>
      </c>
      <c r="V691" s="10">
        <f>(((J691/60)/60)/24)+DATE(1970,1,1)</f>
        <v>42675.66778935185</v>
      </c>
      <c r="W691" s="10">
        <f>(((I691/60)/60)/24)+DATE(1970,1,1)</f>
        <v>42712.207638888889</v>
      </c>
    </row>
    <row r="692" spans="1:23"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50"/>
        <v>0.1234</v>
      </c>
      <c r="P692" s="6">
        <f t="shared" si="51"/>
        <v>72.588235294117652</v>
      </c>
      <c r="Q692" t="s">
        <v>8318</v>
      </c>
      <c r="R692" t="str">
        <f t="shared" si="52"/>
        <v>technology</v>
      </c>
      <c r="S692" t="str">
        <f t="shared" si="53"/>
        <v>wearables</v>
      </c>
      <c r="T692">
        <f>YEAR(V692)</f>
        <v>2016</v>
      </c>
      <c r="U692" s="13">
        <f t="shared" si="54"/>
        <v>43</v>
      </c>
      <c r="V692" s="10">
        <f>(((J692/60)/60)/24)+DATE(1970,1,1)</f>
        <v>42579.634733796294</v>
      </c>
      <c r="W692" s="10">
        <f>(((I692/60)/60)/24)+DATE(1970,1,1)</f>
        <v>42622.25</v>
      </c>
    </row>
    <row r="693" spans="1:23"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50"/>
        <v>5.1999999999999998E-3</v>
      </c>
      <c r="P693" s="6">
        <f t="shared" si="51"/>
        <v>26</v>
      </c>
      <c r="Q693" t="s">
        <v>8318</v>
      </c>
      <c r="R693" t="str">
        <f t="shared" si="52"/>
        <v>technology</v>
      </c>
      <c r="S693" t="str">
        <f t="shared" si="53"/>
        <v>wearables</v>
      </c>
      <c r="T693">
        <f>YEAR(V693)</f>
        <v>2015</v>
      </c>
      <c r="U693" s="13">
        <f t="shared" si="54"/>
        <v>28</v>
      </c>
      <c r="V693" s="10">
        <f>(((J693/60)/60)/24)+DATE(1970,1,1)</f>
        <v>42158.028310185182</v>
      </c>
      <c r="W693" s="10">
        <f>(((I693/60)/60)/24)+DATE(1970,1,1)</f>
        <v>42186.028310185182</v>
      </c>
    </row>
    <row r="694" spans="1:23"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50"/>
        <v>6.5299999999999997E-2</v>
      </c>
      <c r="P694" s="6">
        <f t="shared" si="51"/>
        <v>6.4975124378109452</v>
      </c>
      <c r="Q694" t="s">
        <v>8318</v>
      </c>
      <c r="R694" t="str">
        <f t="shared" si="52"/>
        <v>technology</v>
      </c>
      <c r="S694" t="str">
        <f t="shared" si="53"/>
        <v>wearables</v>
      </c>
      <c r="T694">
        <f>YEAR(V694)</f>
        <v>2016</v>
      </c>
      <c r="U694" s="13">
        <f t="shared" si="54"/>
        <v>30</v>
      </c>
      <c r="V694" s="10">
        <f>(((J694/60)/60)/24)+DATE(1970,1,1)</f>
        <v>42696.37572916667</v>
      </c>
      <c r="W694" s="10">
        <f>(((I694/60)/60)/24)+DATE(1970,1,1)</f>
        <v>42726.37572916667</v>
      </c>
    </row>
    <row r="695" spans="1:23"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50"/>
        <v>0.35338000000000003</v>
      </c>
      <c r="P695" s="6">
        <f t="shared" si="51"/>
        <v>119.38513513513513</v>
      </c>
      <c r="Q695" t="s">
        <v>8318</v>
      </c>
      <c r="R695" t="str">
        <f t="shared" si="52"/>
        <v>technology</v>
      </c>
      <c r="S695" t="str">
        <f t="shared" si="53"/>
        <v>wearables</v>
      </c>
      <c r="T695">
        <f>YEAR(V695)</f>
        <v>2015</v>
      </c>
      <c r="U695" s="13">
        <f t="shared" si="54"/>
        <v>30</v>
      </c>
      <c r="V695" s="10">
        <f>(((J695/60)/60)/24)+DATE(1970,1,1)</f>
        <v>42094.808182870373</v>
      </c>
      <c r="W695" s="10">
        <f>(((I695/60)/60)/24)+DATE(1970,1,1)</f>
        <v>42124.808182870373</v>
      </c>
    </row>
    <row r="696" spans="1:23"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50"/>
        <v>3.933333333333333E-3</v>
      </c>
      <c r="P696" s="6">
        <f t="shared" si="51"/>
        <v>84.285714285714292</v>
      </c>
      <c r="Q696" t="s">
        <v>8318</v>
      </c>
      <c r="R696" t="str">
        <f t="shared" si="52"/>
        <v>technology</v>
      </c>
      <c r="S696" t="str">
        <f t="shared" si="53"/>
        <v>wearables</v>
      </c>
      <c r="T696">
        <f>YEAR(V696)</f>
        <v>2017</v>
      </c>
      <c r="U696" s="13">
        <f t="shared" si="54"/>
        <v>30</v>
      </c>
      <c r="V696" s="10">
        <f>(((J696/60)/60)/24)+DATE(1970,1,1)</f>
        <v>42737.663877314815</v>
      </c>
      <c r="W696" s="10">
        <f>(((I696/60)/60)/24)+DATE(1970,1,1)</f>
        <v>42767.663877314815</v>
      </c>
    </row>
    <row r="697" spans="1:23"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50"/>
        <v>1.06E-2</v>
      </c>
      <c r="P697" s="6">
        <f t="shared" si="51"/>
        <v>90.857142857142861</v>
      </c>
      <c r="Q697" t="s">
        <v>8318</v>
      </c>
      <c r="R697" t="str">
        <f t="shared" si="52"/>
        <v>technology</v>
      </c>
      <c r="S697" t="str">
        <f t="shared" si="53"/>
        <v>wearables</v>
      </c>
      <c r="T697">
        <f>YEAR(V697)</f>
        <v>2014</v>
      </c>
      <c r="U697" s="13">
        <f t="shared" si="54"/>
        <v>30</v>
      </c>
      <c r="V697" s="10">
        <f>(((J697/60)/60)/24)+DATE(1970,1,1)</f>
        <v>41913.521064814813</v>
      </c>
      <c r="W697" s="10">
        <f>(((I697/60)/60)/24)+DATE(1970,1,1)</f>
        <v>41943.521064814813</v>
      </c>
    </row>
    <row r="698" spans="1:23"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50"/>
        <v>5.7142857142857145E-6</v>
      </c>
      <c r="P698" s="6">
        <f t="shared" si="51"/>
        <v>1</v>
      </c>
      <c r="Q698" t="s">
        <v>8318</v>
      </c>
      <c r="R698" t="str">
        <f t="shared" si="52"/>
        <v>technology</v>
      </c>
      <c r="S698" t="str">
        <f t="shared" si="53"/>
        <v>wearables</v>
      </c>
      <c r="T698">
        <f>YEAR(V698)</f>
        <v>2014</v>
      </c>
      <c r="U698" s="13">
        <f t="shared" si="54"/>
        <v>30</v>
      </c>
      <c r="V698" s="10">
        <f>(((J698/60)/60)/24)+DATE(1970,1,1)</f>
        <v>41815.927106481482</v>
      </c>
      <c r="W698" s="10">
        <f>(((I698/60)/60)/24)+DATE(1970,1,1)</f>
        <v>41845.927106481482</v>
      </c>
    </row>
    <row r="699" spans="1:23"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50"/>
        <v>0.46379999999999999</v>
      </c>
      <c r="P699" s="6">
        <f t="shared" si="51"/>
        <v>20.342105263157894</v>
      </c>
      <c r="Q699" t="s">
        <v>8318</v>
      </c>
      <c r="R699" t="str">
        <f t="shared" si="52"/>
        <v>technology</v>
      </c>
      <c r="S699" t="str">
        <f t="shared" si="53"/>
        <v>wearables</v>
      </c>
      <c r="T699">
        <f>YEAR(V699)</f>
        <v>2016</v>
      </c>
      <c r="U699" s="13">
        <f t="shared" si="54"/>
        <v>15</v>
      </c>
      <c r="V699" s="10">
        <f>(((J699/60)/60)/24)+DATE(1970,1,1)</f>
        <v>42388.523020833338</v>
      </c>
      <c r="W699" s="10">
        <f>(((I699/60)/60)/24)+DATE(1970,1,1)</f>
        <v>42403.523020833338</v>
      </c>
    </row>
    <row r="700" spans="1:23"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50"/>
        <v>0.15390000000000001</v>
      </c>
      <c r="P700" s="6">
        <f t="shared" si="51"/>
        <v>530.68965517241384</v>
      </c>
      <c r="Q700" t="s">
        <v>8318</v>
      </c>
      <c r="R700" t="str">
        <f t="shared" si="52"/>
        <v>technology</v>
      </c>
      <c r="S700" t="str">
        <f t="shared" si="53"/>
        <v>wearables</v>
      </c>
      <c r="T700">
        <f>YEAR(V700)</f>
        <v>2014</v>
      </c>
      <c r="U700" s="13">
        <f t="shared" si="54"/>
        <v>33</v>
      </c>
      <c r="V700" s="10">
        <f>(((J700/60)/60)/24)+DATE(1970,1,1)</f>
        <v>41866.931076388886</v>
      </c>
      <c r="W700" s="10">
        <f>(((I700/60)/60)/24)+DATE(1970,1,1)</f>
        <v>41900.083333333336</v>
      </c>
    </row>
    <row r="701" spans="1:23"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50"/>
        <v>0.824221076923077</v>
      </c>
      <c r="P701" s="6">
        <f t="shared" si="51"/>
        <v>120.39184269662923</v>
      </c>
      <c r="Q701" t="s">
        <v>8318</v>
      </c>
      <c r="R701" t="str">
        <f t="shared" si="52"/>
        <v>technology</v>
      </c>
      <c r="S701" t="str">
        <f t="shared" si="53"/>
        <v>wearables</v>
      </c>
      <c r="T701">
        <f>YEAR(V701)</f>
        <v>2013</v>
      </c>
      <c r="U701" s="13">
        <f t="shared" si="54"/>
        <v>37</v>
      </c>
      <c r="V701" s="10">
        <f>(((J701/60)/60)/24)+DATE(1970,1,1)</f>
        <v>41563.485509259262</v>
      </c>
      <c r="W701" s="10">
        <f>(((I701/60)/60)/24)+DATE(1970,1,1)</f>
        <v>41600.666666666664</v>
      </c>
    </row>
    <row r="702" spans="1:23"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50"/>
        <v>2.6866666666666667E-2</v>
      </c>
      <c r="P702" s="6">
        <f t="shared" si="51"/>
        <v>13</v>
      </c>
      <c r="Q702" t="s">
        <v>8318</v>
      </c>
      <c r="R702" t="str">
        <f t="shared" si="52"/>
        <v>technology</v>
      </c>
      <c r="S702" t="str">
        <f t="shared" si="53"/>
        <v>wearables</v>
      </c>
      <c r="T702">
        <f>YEAR(V702)</f>
        <v>2016</v>
      </c>
      <c r="U702" s="13">
        <f t="shared" si="54"/>
        <v>30</v>
      </c>
      <c r="V702" s="10">
        <f>(((J702/60)/60)/24)+DATE(1970,1,1)</f>
        <v>42715.688437500001</v>
      </c>
      <c r="W702" s="10">
        <f>(((I702/60)/60)/24)+DATE(1970,1,1)</f>
        <v>42745.688437500001</v>
      </c>
    </row>
    <row r="703" spans="1:23"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50"/>
        <v>0.26600000000000001</v>
      </c>
      <c r="P703" s="6">
        <f t="shared" si="51"/>
        <v>291.33333333333331</v>
      </c>
      <c r="Q703" t="s">
        <v>8318</v>
      </c>
      <c r="R703" t="str">
        <f t="shared" si="52"/>
        <v>technology</v>
      </c>
      <c r="S703" t="str">
        <f t="shared" si="53"/>
        <v>wearables</v>
      </c>
      <c r="T703">
        <f>YEAR(V703)</f>
        <v>2014</v>
      </c>
      <c r="U703" s="13">
        <f t="shared" si="54"/>
        <v>30</v>
      </c>
      <c r="V703" s="10">
        <f>(((J703/60)/60)/24)+DATE(1970,1,1)</f>
        <v>41813.662962962961</v>
      </c>
      <c r="W703" s="10">
        <f>(((I703/60)/60)/24)+DATE(1970,1,1)</f>
        <v>41843.662962962961</v>
      </c>
    </row>
    <row r="704" spans="1:23"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50"/>
        <v>0.30813400000000002</v>
      </c>
      <c r="P704" s="6">
        <f t="shared" si="51"/>
        <v>124.9191891891892</v>
      </c>
      <c r="Q704" t="s">
        <v>8318</v>
      </c>
      <c r="R704" t="str">
        <f t="shared" si="52"/>
        <v>technology</v>
      </c>
      <c r="S704" t="str">
        <f t="shared" si="53"/>
        <v>wearables</v>
      </c>
      <c r="T704">
        <f>YEAR(V704)</f>
        <v>2016</v>
      </c>
      <c r="U704" s="13">
        <f t="shared" si="54"/>
        <v>30</v>
      </c>
      <c r="V704" s="10">
        <f>(((J704/60)/60)/24)+DATE(1970,1,1)</f>
        <v>42668.726701388892</v>
      </c>
      <c r="W704" s="10">
        <f>(((I704/60)/60)/24)+DATE(1970,1,1)</f>
        <v>42698.768368055549</v>
      </c>
    </row>
    <row r="705" spans="1:23"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50"/>
        <v>5.5800000000000002E-2</v>
      </c>
      <c r="P705" s="6">
        <f t="shared" si="51"/>
        <v>119.57142857142857</v>
      </c>
      <c r="Q705" t="s">
        <v>8318</v>
      </c>
      <c r="R705" t="str">
        <f t="shared" si="52"/>
        <v>technology</v>
      </c>
      <c r="S705" t="str">
        <f t="shared" si="53"/>
        <v>wearables</v>
      </c>
      <c r="T705">
        <f>YEAR(V705)</f>
        <v>2016</v>
      </c>
      <c r="U705" s="13">
        <f t="shared" si="54"/>
        <v>55</v>
      </c>
      <c r="V705" s="10">
        <f>(((J705/60)/60)/24)+DATE(1970,1,1)</f>
        <v>42711.950798611113</v>
      </c>
      <c r="W705" s="10">
        <f>(((I705/60)/60)/24)+DATE(1970,1,1)</f>
        <v>42766.98055555555</v>
      </c>
    </row>
    <row r="706" spans="1:23"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50"/>
        <v>8.7454545454545458E-3</v>
      </c>
      <c r="P706" s="6">
        <f t="shared" si="51"/>
        <v>120.25</v>
      </c>
      <c r="Q706" t="s">
        <v>8318</v>
      </c>
      <c r="R706" t="str">
        <f t="shared" si="52"/>
        <v>technology</v>
      </c>
      <c r="S706" t="str">
        <f t="shared" si="53"/>
        <v>wearables</v>
      </c>
      <c r="T706">
        <f>YEAR(V706)</f>
        <v>2016</v>
      </c>
      <c r="U706" s="13">
        <f t="shared" si="54"/>
        <v>60</v>
      </c>
      <c r="V706" s="10">
        <f>(((J706/60)/60)/24)+DATE(1970,1,1)</f>
        <v>42726.192916666667</v>
      </c>
      <c r="W706" s="10">
        <f>(((I706/60)/60)/24)+DATE(1970,1,1)</f>
        <v>42786.192916666667</v>
      </c>
    </row>
    <row r="707" spans="1:23"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55">E707/D707</f>
        <v>9.7699999999999992E-3</v>
      </c>
      <c r="P707" s="6">
        <f t="shared" ref="P707:P770" si="56">E707/L707</f>
        <v>195.4</v>
      </c>
      <c r="Q707" t="s">
        <v>8318</v>
      </c>
      <c r="R707" t="str">
        <f t="shared" ref="R707:R770" si="57">LEFT(N707,SEARCH("/",N707,1)-1)</f>
        <v>technology</v>
      </c>
      <c r="S707" t="str">
        <f t="shared" ref="S707:S770" si="58">RIGHT(N707,LEN(N707)-FIND("/",N707,1))</f>
        <v>wearables</v>
      </c>
      <c r="T707">
        <f>YEAR(V707)</f>
        <v>2016</v>
      </c>
      <c r="U707" s="13">
        <f t="shared" ref="U707:U770" si="59">ROUND(W707-V707,0)</f>
        <v>30</v>
      </c>
      <c r="V707" s="10">
        <f>(((J707/60)/60)/24)+DATE(1970,1,1)</f>
        <v>42726.491643518515</v>
      </c>
      <c r="W707" s="10">
        <f>(((I707/60)/60)/24)+DATE(1970,1,1)</f>
        <v>42756.491643518515</v>
      </c>
    </row>
    <row r="708" spans="1:23"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55"/>
        <v>0</v>
      </c>
      <c r="P708" s="6" t="e">
        <f t="shared" si="56"/>
        <v>#DIV/0!</v>
      </c>
      <c r="Q708" t="s">
        <v>8318</v>
      </c>
      <c r="R708" t="str">
        <f t="shared" si="57"/>
        <v>technology</v>
      </c>
      <c r="S708" t="str">
        <f t="shared" si="58"/>
        <v>wearables</v>
      </c>
      <c r="T708">
        <f>YEAR(V708)</f>
        <v>2016</v>
      </c>
      <c r="U708" s="13">
        <f t="shared" si="59"/>
        <v>42</v>
      </c>
      <c r="V708" s="10">
        <f>(((J708/60)/60)/24)+DATE(1970,1,1)</f>
        <v>42676.995173611111</v>
      </c>
      <c r="W708" s="10">
        <f>(((I708/60)/60)/24)+DATE(1970,1,1)</f>
        <v>42718.777083333334</v>
      </c>
    </row>
    <row r="709" spans="1:23"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55"/>
        <v>0.78927352941176465</v>
      </c>
      <c r="P709" s="6">
        <f t="shared" si="56"/>
        <v>117.69868421052631</v>
      </c>
      <c r="Q709" t="s">
        <v>8318</v>
      </c>
      <c r="R709" t="str">
        <f t="shared" si="57"/>
        <v>technology</v>
      </c>
      <c r="S709" t="str">
        <f t="shared" si="58"/>
        <v>wearables</v>
      </c>
      <c r="T709">
        <f>YEAR(V709)</f>
        <v>2016</v>
      </c>
      <c r="U709" s="13">
        <f t="shared" si="59"/>
        <v>40</v>
      </c>
      <c r="V709" s="10">
        <f>(((J709/60)/60)/24)+DATE(1970,1,1)</f>
        <v>42696.663506944446</v>
      </c>
      <c r="W709" s="10">
        <f>(((I709/60)/60)/24)+DATE(1970,1,1)</f>
        <v>42736.663506944446</v>
      </c>
    </row>
    <row r="710" spans="1:23"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55"/>
        <v>0.22092500000000001</v>
      </c>
      <c r="P710" s="6">
        <f t="shared" si="56"/>
        <v>23.948509485094849</v>
      </c>
      <c r="Q710" t="s">
        <v>8318</v>
      </c>
      <c r="R710" t="str">
        <f t="shared" si="57"/>
        <v>technology</v>
      </c>
      <c r="S710" t="str">
        <f t="shared" si="58"/>
        <v>wearables</v>
      </c>
      <c r="T710">
        <f>YEAR(V710)</f>
        <v>2014</v>
      </c>
      <c r="U710" s="13">
        <f t="shared" si="59"/>
        <v>60</v>
      </c>
      <c r="V710" s="10">
        <f>(((J710/60)/60)/24)+DATE(1970,1,1)</f>
        <v>41835.581018518518</v>
      </c>
      <c r="W710" s="10">
        <f>(((I710/60)/60)/24)+DATE(1970,1,1)</f>
        <v>41895.581018518518</v>
      </c>
    </row>
    <row r="711" spans="1:23"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55"/>
        <v>4.0666666666666663E-3</v>
      </c>
      <c r="P711" s="6">
        <f t="shared" si="56"/>
        <v>30.5</v>
      </c>
      <c r="Q711" t="s">
        <v>8318</v>
      </c>
      <c r="R711" t="str">
        <f t="shared" si="57"/>
        <v>technology</v>
      </c>
      <c r="S711" t="str">
        <f t="shared" si="58"/>
        <v>wearables</v>
      </c>
      <c r="T711">
        <f>YEAR(V711)</f>
        <v>2014</v>
      </c>
      <c r="U711" s="13">
        <f t="shared" si="59"/>
        <v>30</v>
      </c>
      <c r="V711" s="10">
        <f>(((J711/60)/60)/24)+DATE(1970,1,1)</f>
        <v>41948.041192129633</v>
      </c>
      <c r="W711" s="10">
        <f>(((I711/60)/60)/24)+DATE(1970,1,1)</f>
        <v>41978.041192129633</v>
      </c>
    </row>
    <row r="712" spans="1:23"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55"/>
        <v>0</v>
      </c>
      <c r="P712" s="6" t="e">
        <f t="shared" si="56"/>
        <v>#DIV/0!</v>
      </c>
      <c r="Q712" t="s">
        <v>8318</v>
      </c>
      <c r="R712" t="str">
        <f t="shared" si="57"/>
        <v>technology</v>
      </c>
      <c r="S712" t="str">
        <f t="shared" si="58"/>
        <v>wearables</v>
      </c>
      <c r="T712">
        <f>YEAR(V712)</f>
        <v>2014</v>
      </c>
      <c r="U712" s="13">
        <f t="shared" si="59"/>
        <v>33</v>
      </c>
      <c r="V712" s="10">
        <f>(((J712/60)/60)/24)+DATE(1970,1,1)</f>
        <v>41837.984976851854</v>
      </c>
      <c r="W712" s="10">
        <f>(((I712/60)/60)/24)+DATE(1970,1,1)</f>
        <v>41871.030555555553</v>
      </c>
    </row>
    <row r="713" spans="1:23"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55"/>
        <v>0.33790999999999999</v>
      </c>
      <c r="P713" s="6">
        <f t="shared" si="56"/>
        <v>99.973372781065095</v>
      </c>
      <c r="Q713" t="s">
        <v>8318</v>
      </c>
      <c r="R713" t="str">
        <f t="shared" si="57"/>
        <v>technology</v>
      </c>
      <c r="S713" t="str">
        <f t="shared" si="58"/>
        <v>wearables</v>
      </c>
      <c r="T713">
        <f>YEAR(V713)</f>
        <v>2016</v>
      </c>
      <c r="U713" s="13">
        <f t="shared" si="59"/>
        <v>40</v>
      </c>
      <c r="V713" s="10">
        <f>(((J713/60)/60)/24)+DATE(1970,1,1)</f>
        <v>42678.459120370375</v>
      </c>
      <c r="W713" s="10">
        <f>(((I713/60)/60)/24)+DATE(1970,1,1)</f>
        <v>42718.500787037032</v>
      </c>
    </row>
    <row r="714" spans="1:23"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55"/>
        <v>2.1649484536082476E-3</v>
      </c>
      <c r="P714" s="6">
        <f t="shared" si="56"/>
        <v>26.25</v>
      </c>
      <c r="Q714" t="s">
        <v>8318</v>
      </c>
      <c r="R714" t="str">
        <f t="shared" si="57"/>
        <v>technology</v>
      </c>
      <c r="S714" t="str">
        <f t="shared" si="58"/>
        <v>wearables</v>
      </c>
      <c r="T714">
        <f>YEAR(V714)</f>
        <v>2016</v>
      </c>
      <c r="U714" s="13">
        <f t="shared" si="59"/>
        <v>30</v>
      </c>
      <c r="V714" s="10">
        <f>(((J714/60)/60)/24)+DATE(1970,1,1)</f>
        <v>42384.680925925932</v>
      </c>
      <c r="W714" s="10">
        <f>(((I714/60)/60)/24)+DATE(1970,1,1)</f>
        <v>42414.680925925932</v>
      </c>
    </row>
    <row r="715" spans="1:23"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55"/>
        <v>7.9600000000000001E-3</v>
      </c>
      <c r="P715" s="6">
        <f t="shared" si="56"/>
        <v>199</v>
      </c>
      <c r="Q715" t="s">
        <v>8318</v>
      </c>
      <c r="R715" t="str">
        <f t="shared" si="57"/>
        <v>technology</v>
      </c>
      <c r="S715" t="str">
        <f t="shared" si="58"/>
        <v>wearables</v>
      </c>
      <c r="T715">
        <f>YEAR(V715)</f>
        <v>2016</v>
      </c>
      <c r="U715" s="13">
        <f t="shared" si="59"/>
        <v>30</v>
      </c>
      <c r="V715" s="10">
        <f>(((J715/60)/60)/24)+DATE(1970,1,1)</f>
        <v>42496.529305555552</v>
      </c>
      <c r="W715" s="10">
        <f>(((I715/60)/60)/24)+DATE(1970,1,1)</f>
        <v>42526.529305555552</v>
      </c>
    </row>
    <row r="716" spans="1:23"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55"/>
        <v>0.14993333333333334</v>
      </c>
      <c r="P716" s="6">
        <f t="shared" si="56"/>
        <v>80.321428571428569</v>
      </c>
      <c r="Q716" t="s">
        <v>8318</v>
      </c>
      <c r="R716" t="str">
        <f t="shared" si="57"/>
        <v>technology</v>
      </c>
      <c r="S716" t="str">
        <f t="shared" si="58"/>
        <v>wearables</v>
      </c>
      <c r="T716">
        <f>YEAR(V716)</f>
        <v>2016</v>
      </c>
      <c r="U716" s="13">
        <f t="shared" si="59"/>
        <v>60</v>
      </c>
      <c r="V716" s="10">
        <f>(((J716/60)/60)/24)+DATE(1970,1,1)</f>
        <v>42734.787986111114</v>
      </c>
      <c r="W716" s="10">
        <f>(((I716/60)/60)/24)+DATE(1970,1,1)</f>
        <v>42794.787986111114</v>
      </c>
    </row>
    <row r="717" spans="1:23"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55"/>
        <v>5.0509090909090906E-2</v>
      </c>
      <c r="P717" s="6">
        <f t="shared" si="56"/>
        <v>115.75</v>
      </c>
      <c r="Q717" t="s">
        <v>8318</v>
      </c>
      <c r="R717" t="str">
        <f t="shared" si="57"/>
        <v>technology</v>
      </c>
      <c r="S717" t="str">
        <f t="shared" si="58"/>
        <v>wearables</v>
      </c>
      <c r="T717">
        <f>YEAR(V717)</f>
        <v>2015</v>
      </c>
      <c r="U717" s="13">
        <f t="shared" si="59"/>
        <v>40</v>
      </c>
      <c r="V717" s="10">
        <f>(((J717/60)/60)/24)+DATE(1970,1,1)</f>
        <v>42273.090740740736</v>
      </c>
      <c r="W717" s="10">
        <f>(((I717/60)/60)/24)+DATE(1970,1,1)</f>
        <v>42313.132407407407</v>
      </c>
    </row>
    <row r="718" spans="1:23"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55"/>
        <v>0.10214285714285715</v>
      </c>
      <c r="P718" s="6">
        <f t="shared" si="56"/>
        <v>44.6875</v>
      </c>
      <c r="Q718" t="s">
        <v>8318</v>
      </c>
      <c r="R718" t="str">
        <f t="shared" si="57"/>
        <v>technology</v>
      </c>
      <c r="S718" t="str">
        <f t="shared" si="58"/>
        <v>wearables</v>
      </c>
      <c r="T718">
        <f>YEAR(V718)</f>
        <v>2014</v>
      </c>
      <c r="U718" s="13">
        <f t="shared" si="59"/>
        <v>33</v>
      </c>
      <c r="V718" s="10">
        <f>(((J718/60)/60)/24)+DATE(1970,1,1)</f>
        <v>41940.658645833333</v>
      </c>
      <c r="W718" s="10">
        <f>(((I718/60)/60)/24)+DATE(1970,1,1)</f>
        <v>41974</v>
      </c>
    </row>
    <row r="719" spans="1:23"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55"/>
        <v>3.0500000000000002E-3</v>
      </c>
      <c r="P719" s="6">
        <f t="shared" si="56"/>
        <v>76.25</v>
      </c>
      <c r="Q719" t="s">
        <v>8318</v>
      </c>
      <c r="R719" t="str">
        <f t="shared" si="57"/>
        <v>technology</v>
      </c>
      <c r="S719" t="str">
        <f t="shared" si="58"/>
        <v>wearables</v>
      </c>
      <c r="T719">
        <f>YEAR(V719)</f>
        <v>2014</v>
      </c>
      <c r="U719" s="13">
        <f t="shared" si="59"/>
        <v>30</v>
      </c>
      <c r="V719" s="10">
        <f>(((J719/60)/60)/24)+DATE(1970,1,1)</f>
        <v>41857.854189814818</v>
      </c>
      <c r="W719" s="10">
        <f>(((I719/60)/60)/24)+DATE(1970,1,1)</f>
        <v>41887.854189814818</v>
      </c>
    </row>
    <row r="720" spans="1:23"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55"/>
        <v>7.4999999999999997E-3</v>
      </c>
      <c r="P720" s="6">
        <f t="shared" si="56"/>
        <v>22.5</v>
      </c>
      <c r="Q720" t="s">
        <v>8318</v>
      </c>
      <c r="R720" t="str">
        <f t="shared" si="57"/>
        <v>technology</v>
      </c>
      <c r="S720" t="str">
        <f t="shared" si="58"/>
        <v>wearables</v>
      </c>
      <c r="T720">
        <f>YEAR(V720)</f>
        <v>2017</v>
      </c>
      <c r="U720" s="13">
        <f t="shared" si="59"/>
        <v>31</v>
      </c>
      <c r="V720" s="10">
        <f>(((J720/60)/60)/24)+DATE(1970,1,1)</f>
        <v>42752.845451388886</v>
      </c>
      <c r="W720" s="10">
        <f>(((I720/60)/60)/24)+DATE(1970,1,1)</f>
        <v>42784.249305555553</v>
      </c>
    </row>
    <row r="721" spans="1:23"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55"/>
        <v>1.2933333333333333E-2</v>
      </c>
      <c r="P721" s="6">
        <f t="shared" si="56"/>
        <v>19.399999999999999</v>
      </c>
      <c r="Q721" t="s">
        <v>8318</v>
      </c>
      <c r="R721" t="str">
        <f t="shared" si="57"/>
        <v>technology</v>
      </c>
      <c r="S721" t="str">
        <f t="shared" si="58"/>
        <v>wearables</v>
      </c>
      <c r="T721">
        <f>YEAR(V721)</f>
        <v>2016</v>
      </c>
      <c r="U721" s="13">
        <f t="shared" si="59"/>
        <v>14</v>
      </c>
      <c r="V721" s="10">
        <f>(((J721/60)/60)/24)+DATE(1970,1,1)</f>
        <v>42409.040231481486</v>
      </c>
      <c r="W721" s="10">
        <f>(((I721/60)/60)/24)+DATE(1970,1,1)</f>
        <v>42423.040231481486</v>
      </c>
    </row>
    <row r="722" spans="1:23"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55"/>
        <v>1.4394736842105262</v>
      </c>
      <c r="P722" s="6">
        <f t="shared" si="56"/>
        <v>66.707317073170728</v>
      </c>
      <c r="Q722" t="s">
        <v>8317</v>
      </c>
      <c r="R722" t="str">
        <f t="shared" si="57"/>
        <v>publishing</v>
      </c>
      <c r="S722" t="str">
        <f t="shared" si="58"/>
        <v>nonfiction</v>
      </c>
      <c r="T722">
        <f>YEAR(V722)</f>
        <v>2012</v>
      </c>
      <c r="U722" s="13">
        <f t="shared" si="59"/>
        <v>28</v>
      </c>
      <c r="V722" s="10">
        <f>(((J722/60)/60)/24)+DATE(1970,1,1)</f>
        <v>40909.649201388893</v>
      </c>
      <c r="W722" s="10">
        <f>(((I722/60)/60)/24)+DATE(1970,1,1)</f>
        <v>40937.649201388893</v>
      </c>
    </row>
    <row r="723" spans="1:23"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55"/>
        <v>1.2210975609756098</v>
      </c>
      <c r="P723" s="6">
        <f t="shared" si="56"/>
        <v>84.142857142857139</v>
      </c>
      <c r="Q723" t="s">
        <v>8317</v>
      </c>
      <c r="R723" t="str">
        <f t="shared" si="57"/>
        <v>publishing</v>
      </c>
      <c r="S723" t="str">
        <f t="shared" si="58"/>
        <v>nonfiction</v>
      </c>
      <c r="T723">
        <f>YEAR(V723)</f>
        <v>2014</v>
      </c>
      <c r="U723" s="13">
        <f t="shared" si="59"/>
        <v>45</v>
      </c>
      <c r="V723" s="10">
        <f>(((J723/60)/60)/24)+DATE(1970,1,1)</f>
        <v>41807.571840277778</v>
      </c>
      <c r="W723" s="10">
        <f>(((I723/60)/60)/24)+DATE(1970,1,1)</f>
        <v>41852.571840277778</v>
      </c>
    </row>
    <row r="724" spans="1:23"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55"/>
        <v>1.3202400000000001</v>
      </c>
      <c r="P724" s="6">
        <f t="shared" si="56"/>
        <v>215.72549019607843</v>
      </c>
      <c r="Q724" t="s">
        <v>8317</v>
      </c>
      <c r="R724" t="str">
        <f t="shared" si="57"/>
        <v>publishing</v>
      </c>
      <c r="S724" t="str">
        <f t="shared" si="58"/>
        <v>nonfiction</v>
      </c>
      <c r="T724">
        <f>YEAR(V724)</f>
        <v>2012</v>
      </c>
      <c r="U724" s="13">
        <f t="shared" si="59"/>
        <v>30</v>
      </c>
      <c r="V724" s="10">
        <f>(((J724/60)/60)/24)+DATE(1970,1,1)</f>
        <v>40977.805300925924</v>
      </c>
      <c r="W724" s="10">
        <f>(((I724/60)/60)/24)+DATE(1970,1,1)</f>
        <v>41007.76363425926</v>
      </c>
    </row>
    <row r="725" spans="1:23"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55"/>
        <v>1.0938000000000001</v>
      </c>
      <c r="P725" s="6">
        <f t="shared" si="56"/>
        <v>54.69</v>
      </c>
      <c r="Q725" t="s">
        <v>8317</v>
      </c>
      <c r="R725" t="str">
        <f t="shared" si="57"/>
        <v>publishing</v>
      </c>
      <c r="S725" t="str">
        <f t="shared" si="58"/>
        <v>nonfiction</v>
      </c>
      <c r="T725">
        <f>YEAR(V725)</f>
        <v>2015</v>
      </c>
      <c r="U725" s="13">
        <f t="shared" si="59"/>
        <v>30</v>
      </c>
      <c r="V725" s="10">
        <f>(((J725/60)/60)/24)+DATE(1970,1,1)</f>
        <v>42184.816539351858</v>
      </c>
      <c r="W725" s="10">
        <f>(((I725/60)/60)/24)+DATE(1970,1,1)</f>
        <v>42215.165972222225</v>
      </c>
    </row>
    <row r="726" spans="1:23"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55"/>
        <v>1.0547157142857144</v>
      </c>
      <c r="P726" s="6">
        <f t="shared" si="56"/>
        <v>51.62944055944056</v>
      </c>
      <c r="Q726" t="s">
        <v>8317</v>
      </c>
      <c r="R726" t="str">
        <f t="shared" si="57"/>
        <v>publishing</v>
      </c>
      <c r="S726" t="str">
        <f t="shared" si="58"/>
        <v>nonfiction</v>
      </c>
      <c r="T726">
        <f>YEAR(V726)</f>
        <v>2011</v>
      </c>
      <c r="U726" s="13">
        <f t="shared" si="59"/>
        <v>30</v>
      </c>
      <c r="V726" s="10">
        <f>(((J726/60)/60)/24)+DATE(1970,1,1)</f>
        <v>40694.638460648144</v>
      </c>
      <c r="W726" s="10">
        <f>(((I726/60)/60)/24)+DATE(1970,1,1)</f>
        <v>40724.638460648144</v>
      </c>
    </row>
    <row r="727" spans="1:23"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55"/>
        <v>1.0035000000000001</v>
      </c>
      <c r="P727" s="6">
        <f t="shared" si="56"/>
        <v>143.35714285714286</v>
      </c>
      <c r="Q727" t="s">
        <v>8317</v>
      </c>
      <c r="R727" t="str">
        <f t="shared" si="57"/>
        <v>publishing</v>
      </c>
      <c r="S727" t="str">
        <f t="shared" si="58"/>
        <v>nonfiction</v>
      </c>
      <c r="T727">
        <f>YEAR(V727)</f>
        <v>2015</v>
      </c>
      <c r="U727" s="13">
        <f t="shared" si="59"/>
        <v>30</v>
      </c>
      <c r="V727" s="10">
        <f>(((J727/60)/60)/24)+DATE(1970,1,1)</f>
        <v>42321.626296296294</v>
      </c>
      <c r="W727" s="10">
        <f>(((I727/60)/60)/24)+DATE(1970,1,1)</f>
        <v>42351.626296296294</v>
      </c>
    </row>
    <row r="728" spans="1:23"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55"/>
        <v>1.014</v>
      </c>
      <c r="P728" s="6">
        <f t="shared" si="56"/>
        <v>72.428571428571431</v>
      </c>
      <c r="Q728" t="s">
        <v>8317</v>
      </c>
      <c r="R728" t="str">
        <f t="shared" si="57"/>
        <v>publishing</v>
      </c>
      <c r="S728" t="str">
        <f t="shared" si="58"/>
        <v>nonfiction</v>
      </c>
      <c r="T728">
        <f>YEAR(V728)</f>
        <v>2013</v>
      </c>
      <c r="U728" s="13">
        <f t="shared" si="59"/>
        <v>30</v>
      </c>
      <c r="V728" s="10">
        <f>(((J728/60)/60)/24)+DATE(1970,1,1)</f>
        <v>41346.042673611111</v>
      </c>
      <c r="W728" s="10">
        <f>(((I728/60)/60)/24)+DATE(1970,1,1)</f>
        <v>41376.042673611111</v>
      </c>
    </row>
    <row r="729" spans="1:23"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55"/>
        <v>1.5551428571428572</v>
      </c>
      <c r="P729" s="6">
        <f t="shared" si="56"/>
        <v>36.530201342281877</v>
      </c>
      <c r="Q729" t="s">
        <v>8317</v>
      </c>
      <c r="R729" t="str">
        <f t="shared" si="57"/>
        <v>publishing</v>
      </c>
      <c r="S729" t="str">
        <f t="shared" si="58"/>
        <v>nonfiction</v>
      </c>
      <c r="T729">
        <f>YEAR(V729)</f>
        <v>2012</v>
      </c>
      <c r="U729" s="13">
        <f t="shared" si="59"/>
        <v>42</v>
      </c>
      <c r="V729" s="10">
        <f>(((J729/60)/60)/24)+DATE(1970,1,1)</f>
        <v>41247.020243055551</v>
      </c>
      <c r="W729" s="10">
        <f>(((I729/60)/60)/24)+DATE(1970,1,1)</f>
        <v>41288.888888888891</v>
      </c>
    </row>
    <row r="730" spans="1:23"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55"/>
        <v>1.05566</v>
      </c>
      <c r="P730" s="6">
        <f t="shared" si="56"/>
        <v>60.903461538461535</v>
      </c>
      <c r="Q730" t="s">
        <v>8317</v>
      </c>
      <c r="R730" t="str">
        <f t="shared" si="57"/>
        <v>publishing</v>
      </c>
      <c r="S730" t="str">
        <f t="shared" si="58"/>
        <v>nonfiction</v>
      </c>
      <c r="T730">
        <f>YEAR(V730)</f>
        <v>2011</v>
      </c>
      <c r="U730" s="13">
        <f t="shared" si="59"/>
        <v>45</v>
      </c>
      <c r="V730" s="10">
        <f>(((J730/60)/60)/24)+DATE(1970,1,1)</f>
        <v>40731.837465277778</v>
      </c>
      <c r="W730" s="10">
        <f>(((I730/60)/60)/24)+DATE(1970,1,1)</f>
        <v>40776.837465277778</v>
      </c>
    </row>
    <row r="731" spans="1:23"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55"/>
        <v>1.3065</v>
      </c>
      <c r="P731" s="6">
        <f t="shared" si="56"/>
        <v>43.55</v>
      </c>
      <c r="Q731" t="s">
        <v>8317</v>
      </c>
      <c r="R731" t="str">
        <f t="shared" si="57"/>
        <v>publishing</v>
      </c>
      <c r="S731" t="str">
        <f t="shared" si="58"/>
        <v>nonfiction</v>
      </c>
      <c r="T731">
        <f>YEAR(V731)</f>
        <v>2012</v>
      </c>
      <c r="U731" s="13">
        <f t="shared" si="59"/>
        <v>60</v>
      </c>
      <c r="V731" s="10">
        <f>(((J731/60)/60)/24)+DATE(1970,1,1)</f>
        <v>41111.185891203706</v>
      </c>
      <c r="W731" s="10">
        <f>(((I731/60)/60)/24)+DATE(1970,1,1)</f>
        <v>41171.185891203706</v>
      </c>
    </row>
    <row r="732" spans="1:23"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55"/>
        <v>1.3219000000000001</v>
      </c>
      <c r="P732" s="6">
        <f t="shared" si="56"/>
        <v>99.766037735849054</v>
      </c>
      <c r="Q732" t="s">
        <v>8317</v>
      </c>
      <c r="R732" t="str">
        <f t="shared" si="57"/>
        <v>publishing</v>
      </c>
      <c r="S732" t="str">
        <f t="shared" si="58"/>
        <v>nonfiction</v>
      </c>
      <c r="T732">
        <f>YEAR(V732)</f>
        <v>2011</v>
      </c>
      <c r="U732" s="13">
        <f t="shared" si="59"/>
        <v>30</v>
      </c>
      <c r="V732" s="10">
        <f>(((J732/60)/60)/24)+DATE(1970,1,1)</f>
        <v>40854.745266203703</v>
      </c>
      <c r="W732" s="10">
        <f>(((I732/60)/60)/24)+DATE(1970,1,1)</f>
        <v>40884.745266203703</v>
      </c>
    </row>
    <row r="733" spans="1:23"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55"/>
        <v>1.26</v>
      </c>
      <c r="P733" s="6">
        <f t="shared" si="56"/>
        <v>88.732394366197184</v>
      </c>
      <c r="Q733" t="s">
        <v>8317</v>
      </c>
      <c r="R733" t="str">
        <f t="shared" si="57"/>
        <v>publishing</v>
      </c>
      <c r="S733" t="str">
        <f t="shared" si="58"/>
        <v>nonfiction</v>
      </c>
      <c r="T733">
        <f>YEAR(V733)</f>
        <v>2011</v>
      </c>
      <c r="U733" s="13">
        <f t="shared" si="59"/>
        <v>50</v>
      </c>
      <c r="V733" s="10">
        <f>(((J733/60)/60)/24)+DATE(1970,1,1)</f>
        <v>40879.795682870368</v>
      </c>
      <c r="W733" s="10">
        <f>(((I733/60)/60)/24)+DATE(1970,1,1)</f>
        <v>40930.25</v>
      </c>
    </row>
    <row r="734" spans="1:23"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55"/>
        <v>1.6</v>
      </c>
      <c r="P734" s="6">
        <f t="shared" si="56"/>
        <v>4.9230769230769234</v>
      </c>
      <c r="Q734" t="s">
        <v>8317</v>
      </c>
      <c r="R734" t="str">
        <f t="shared" si="57"/>
        <v>publishing</v>
      </c>
      <c r="S734" t="str">
        <f t="shared" si="58"/>
        <v>nonfiction</v>
      </c>
      <c r="T734">
        <f>YEAR(V734)</f>
        <v>2013</v>
      </c>
      <c r="U734" s="13">
        <f t="shared" si="59"/>
        <v>60</v>
      </c>
      <c r="V734" s="10">
        <f>(((J734/60)/60)/24)+DATE(1970,1,1)</f>
        <v>41486.424317129626</v>
      </c>
      <c r="W734" s="10">
        <f>(((I734/60)/60)/24)+DATE(1970,1,1)</f>
        <v>41546.424317129626</v>
      </c>
    </row>
    <row r="735" spans="1:23"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55"/>
        <v>1.2048000000000001</v>
      </c>
      <c r="P735" s="6">
        <f t="shared" si="56"/>
        <v>17.822485207100591</v>
      </c>
      <c r="Q735" t="s">
        <v>8317</v>
      </c>
      <c r="R735" t="str">
        <f t="shared" si="57"/>
        <v>publishing</v>
      </c>
      <c r="S735" t="str">
        <f t="shared" si="58"/>
        <v>nonfiction</v>
      </c>
      <c r="T735">
        <f>YEAR(V735)</f>
        <v>2013</v>
      </c>
      <c r="U735" s="13">
        <f t="shared" si="59"/>
        <v>30</v>
      </c>
      <c r="V735" s="10">
        <f>(((J735/60)/60)/24)+DATE(1970,1,1)</f>
        <v>41598.420046296298</v>
      </c>
      <c r="W735" s="10">
        <f>(((I735/60)/60)/24)+DATE(1970,1,1)</f>
        <v>41628.420046296298</v>
      </c>
    </row>
    <row r="736" spans="1:23"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55"/>
        <v>1.2552941176470589</v>
      </c>
      <c r="P736" s="6">
        <f t="shared" si="56"/>
        <v>187.19298245614036</v>
      </c>
      <c r="Q736" t="s">
        <v>8317</v>
      </c>
      <c r="R736" t="str">
        <f t="shared" si="57"/>
        <v>publishing</v>
      </c>
      <c r="S736" t="str">
        <f t="shared" si="58"/>
        <v>nonfiction</v>
      </c>
      <c r="T736">
        <f>YEAR(V736)</f>
        <v>2015</v>
      </c>
      <c r="U736" s="13">
        <f t="shared" si="59"/>
        <v>31</v>
      </c>
      <c r="V736" s="10">
        <f>(((J736/60)/60)/24)+DATE(1970,1,1)</f>
        <v>42102.164583333331</v>
      </c>
      <c r="W736" s="10">
        <f>(((I736/60)/60)/24)+DATE(1970,1,1)</f>
        <v>42133.208333333328</v>
      </c>
    </row>
    <row r="737" spans="1:23"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55"/>
        <v>1.1440638297872341</v>
      </c>
      <c r="P737" s="6">
        <f t="shared" si="56"/>
        <v>234.80786026200875</v>
      </c>
      <c r="Q737" t="s">
        <v>8317</v>
      </c>
      <c r="R737" t="str">
        <f t="shared" si="57"/>
        <v>publishing</v>
      </c>
      <c r="S737" t="str">
        <f t="shared" si="58"/>
        <v>nonfiction</v>
      </c>
      <c r="T737">
        <f>YEAR(V737)</f>
        <v>2014</v>
      </c>
      <c r="U737" s="13">
        <f t="shared" si="59"/>
        <v>31</v>
      </c>
      <c r="V737" s="10">
        <f>(((J737/60)/60)/24)+DATE(1970,1,1)</f>
        <v>41946.029467592591</v>
      </c>
      <c r="W737" s="10">
        <f>(((I737/60)/60)/24)+DATE(1970,1,1)</f>
        <v>41977.027083333334</v>
      </c>
    </row>
    <row r="738" spans="1:23"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55"/>
        <v>3.151388888888889</v>
      </c>
      <c r="P738" s="6">
        <f t="shared" si="56"/>
        <v>105.04629629629629</v>
      </c>
      <c r="Q738" t="s">
        <v>8317</v>
      </c>
      <c r="R738" t="str">
        <f t="shared" si="57"/>
        <v>publishing</v>
      </c>
      <c r="S738" t="str">
        <f t="shared" si="58"/>
        <v>nonfiction</v>
      </c>
      <c r="T738">
        <f>YEAR(V738)</f>
        <v>2013</v>
      </c>
      <c r="U738" s="13">
        <f t="shared" si="59"/>
        <v>19</v>
      </c>
      <c r="V738" s="10">
        <f>(((J738/60)/60)/24)+DATE(1970,1,1)</f>
        <v>41579.734259259261</v>
      </c>
      <c r="W738" s="10">
        <f>(((I738/60)/60)/24)+DATE(1970,1,1)</f>
        <v>41599.207638888889</v>
      </c>
    </row>
    <row r="739" spans="1:23"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55"/>
        <v>1.224</v>
      </c>
      <c r="P739" s="6">
        <f t="shared" si="56"/>
        <v>56.666666666666664</v>
      </c>
      <c r="Q739" t="s">
        <v>8317</v>
      </c>
      <c r="R739" t="str">
        <f t="shared" si="57"/>
        <v>publishing</v>
      </c>
      <c r="S739" t="str">
        <f t="shared" si="58"/>
        <v>nonfiction</v>
      </c>
      <c r="T739">
        <f>YEAR(V739)</f>
        <v>2014</v>
      </c>
      <c r="U739" s="13">
        <f t="shared" si="59"/>
        <v>18</v>
      </c>
      <c r="V739" s="10">
        <f>(((J739/60)/60)/24)+DATE(1970,1,1)</f>
        <v>41667.275312500002</v>
      </c>
      <c r="W739" s="10">
        <f>(((I739/60)/60)/24)+DATE(1970,1,1)</f>
        <v>41684.833333333336</v>
      </c>
    </row>
    <row r="740" spans="1:23"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55"/>
        <v>1.0673333333333332</v>
      </c>
      <c r="P740" s="6">
        <f t="shared" si="56"/>
        <v>39.048780487804876</v>
      </c>
      <c r="Q740" t="s">
        <v>8317</v>
      </c>
      <c r="R740" t="str">
        <f t="shared" si="57"/>
        <v>publishing</v>
      </c>
      <c r="S740" t="str">
        <f t="shared" si="58"/>
        <v>nonfiction</v>
      </c>
      <c r="T740">
        <f>YEAR(V740)</f>
        <v>2014</v>
      </c>
      <c r="U740" s="13">
        <f t="shared" si="59"/>
        <v>31</v>
      </c>
      <c r="V740" s="10">
        <f>(((J740/60)/60)/24)+DATE(1970,1,1)</f>
        <v>41943.604097222218</v>
      </c>
      <c r="W740" s="10">
        <f>(((I740/60)/60)/24)+DATE(1970,1,1)</f>
        <v>41974.207638888889</v>
      </c>
    </row>
    <row r="741" spans="1:23"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55"/>
        <v>1.5833333333333333</v>
      </c>
      <c r="P741" s="6">
        <f t="shared" si="56"/>
        <v>68.345323741007192</v>
      </c>
      <c r="Q741" t="s">
        <v>8317</v>
      </c>
      <c r="R741" t="str">
        <f t="shared" si="57"/>
        <v>publishing</v>
      </c>
      <c r="S741" t="str">
        <f t="shared" si="58"/>
        <v>nonfiction</v>
      </c>
      <c r="T741">
        <f>YEAR(V741)</f>
        <v>2014</v>
      </c>
      <c r="U741" s="13">
        <f t="shared" si="59"/>
        <v>33</v>
      </c>
      <c r="V741" s="10">
        <f>(((J741/60)/60)/24)+DATE(1970,1,1)</f>
        <v>41829.502650462964</v>
      </c>
      <c r="W741" s="10">
        <f>(((I741/60)/60)/24)+DATE(1970,1,1)</f>
        <v>41862.502650462964</v>
      </c>
    </row>
    <row r="742" spans="1:23"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55"/>
        <v>1.0740000000000001</v>
      </c>
      <c r="P742" s="6">
        <f t="shared" si="56"/>
        <v>169.57894736842104</v>
      </c>
      <c r="Q742" t="s">
        <v>8317</v>
      </c>
      <c r="R742" t="str">
        <f t="shared" si="57"/>
        <v>publishing</v>
      </c>
      <c r="S742" t="str">
        <f t="shared" si="58"/>
        <v>nonfiction</v>
      </c>
      <c r="T742">
        <f>YEAR(V742)</f>
        <v>2015</v>
      </c>
      <c r="U742" s="13">
        <f t="shared" si="59"/>
        <v>14</v>
      </c>
      <c r="V742" s="10">
        <f>(((J742/60)/60)/24)+DATE(1970,1,1)</f>
        <v>42162.146782407406</v>
      </c>
      <c r="W742" s="10">
        <f>(((I742/60)/60)/24)+DATE(1970,1,1)</f>
        <v>42176.146782407406</v>
      </c>
    </row>
    <row r="743" spans="1:23"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55"/>
        <v>1.0226</v>
      </c>
      <c r="P743" s="6">
        <f t="shared" si="56"/>
        <v>141.42340425531913</v>
      </c>
      <c r="Q743" t="s">
        <v>8317</v>
      </c>
      <c r="R743" t="str">
        <f t="shared" si="57"/>
        <v>publishing</v>
      </c>
      <c r="S743" t="str">
        <f t="shared" si="58"/>
        <v>nonfiction</v>
      </c>
      <c r="T743">
        <f>YEAR(V743)</f>
        <v>2013</v>
      </c>
      <c r="U743" s="13">
        <f t="shared" si="59"/>
        <v>35</v>
      </c>
      <c r="V743" s="10">
        <f>(((J743/60)/60)/24)+DATE(1970,1,1)</f>
        <v>41401.648217592592</v>
      </c>
      <c r="W743" s="10">
        <f>(((I743/60)/60)/24)+DATE(1970,1,1)</f>
        <v>41436.648217592592</v>
      </c>
    </row>
    <row r="744" spans="1:23"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55"/>
        <v>1.1071428571428572</v>
      </c>
      <c r="P744" s="6">
        <f t="shared" si="56"/>
        <v>67.391304347826093</v>
      </c>
      <c r="Q744" t="s">
        <v>8317</v>
      </c>
      <c r="R744" t="str">
        <f t="shared" si="57"/>
        <v>publishing</v>
      </c>
      <c r="S744" t="str">
        <f t="shared" si="58"/>
        <v>nonfiction</v>
      </c>
      <c r="T744">
        <f>YEAR(V744)</f>
        <v>2014</v>
      </c>
      <c r="U744" s="13">
        <f t="shared" si="59"/>
        <v>30</v>
      </c>
      <c r="V744" s="10">
        <f>(((J744/60)/60)/24)+DATE(1970,1,1)</f>
        <v>41689.917962962965</v>
      </c>
      <c r="W744" s="10">
        <f>(((I744/60)/60)/24)+DATE(1970,1,1)</f>
        <v>41719.876296296294</v>
      </c>
    </row>
    <row r="745" spans="1:23"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55"/>
        <v>1.48</v>
      </c>
      <c r="P745" s="6">
        <f t="shared" si="56"/>
        <v>54.266666666666666</v>
      </c>
      <c r="Q745" t="s">
        <v>8317</v>
      </c>
      <c r="R745" t="str">
        <f t="shared" si="57"/>
        <v>publishing</v>
      </c>
      <c r="S745" t="str">
        <f t="shared" si="58"/>
        <v>nonfiction</v>
      </c>
      <c r="T745">
        <f>YEAR(V745)</f>
        <v>2012</v>
      </c>
      <c r="U745" s="13">
        <f t="shared" si="59"/>
        <v>25</v>
      </c>
      <c r="V745" s="10">
        <f>(((J745/60)/60)/24)+DATE(1970,1,1)</f>
        <v>40990.709317129629</v>
      </c>
      <c r="W745" s="10">
        <f>(((I745/60)/60)/24)+DATE(1970,1,1)</f>
        <v>41015.875</v>
      </c>
    </row>
    <row r="746" spans="1:23"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55"/>
        <v>1.0232000000000001</v>
      </c>
      <c r="P746" s="6">
        <f t="shared" si="56"/>
        <v>82.516129032258064</v>
      </c>
      <c r="Q746" t="s">
        <v>8317</v>
      </c>
      <c r="R746" t="str">
        <f t="shared" si="57"/>
        <v>publishing</v>
      </c>
      <c r="S746" t="str">
        <f t="shared" si="58"/>
        <v>nonfiction</v>
      </c>
      <c r="T746">
        <f>YEAR(V746)</f>
        <v>2012</v>
      </c>
      <c r="U746" s="13">
        <f t="shared" si="59"/>
        <v>30</v>
      </c>
      <c r="V746" s="10">
        <f>(((J746/60)/60)/24)+DATE(1970,1,1)</f>
        <v>41226.95721064815</v>
      </c>
      <c r="W746" s="10">
        <f>(((I746/60)/60)/24)+DATE(1970,1,1)</f>
        <v>41256.95721064815</v>
      </c>
    </row>
    <row r="747" spans="1:23"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55"/>
        <v>1.7909909909909909</v>
      </c>
      <c r="P747" s="6">
        <f t="shared" si="56"/>
        <v>53.729729729729726</v>
      </c>
      <c r="Q747" t="s">
        <v>8317</v>
      </c>
      <c r="R747" t="str">
        <f t="shared" si="57"/>
        <v>publishing</v>
      </c>
      <c r="S747" t="str">
        <f t="shared" si="58"/>
        <v>nonfiction</v>
      </c>
      <c r="T747">
        <f>YEAR(V747)</f>
        <v>2013</v>
      </c>
      <c r="U747" s="13">
        <f t="shared" si="59"/>
        <v>30</v>
      </c>
      <c r="V747" s="10">
        <f>(((J747/60)/60)/24)+DATE(1970,1,1)</f>
        <v>41367.572280092594</v>
      </c>
      <c r="W747" s="10">
        <f>(((I747/60)/60)/24)+DATE(1970,1,1)</f>
        <v>41397.572280092594</v>
      </c>
    </row>
    <row r="748" spans="1:23"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55"/>
        <v>1.1108135252761968</v>
      </c>
      <c r="P748" s="6">
        <f t="shared" si="56"/>
        <v>34.206185567010309</v>
      </c>
      <c r="Q748" t="s">
        <v>8317</v>
      </c>
      <c r="R748" t="str">
        <f t="shared" si="57"/>
        <v>publishing</v>
      </c>
      <c r="S748" t="str">
        <f t="shared" si="58"/>
        <v>nonfiction</v>
      </c>
      <c r="T748">
        <f>YEAR(V748)</f>
        <v>2012</v>
      </c>
      <c r="U748" s="13">
        <f t="shared" si="59"/>
        <v>18</v>
      </c>
      <c r="V748" s="10">
        <f>(((J748/60)/60)/24)+DATE(1970,1,1)</f>
        <v>41157.042928240742</v>
      </c>
      <c r="W748" s="10">
        <f>(((I748/60)/60)/24)+DATE(1970,1,1)</f>
        <v>41175.165972222225</v>
      </c>
    </row>
    <row r="749" spans="1:23"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55"/>
        <v>1.0004285714285714</v>
      </c>
      <c r="P749" s="6">
        <f t="shared" si="56"/>
        <v>127.32727272727273</v>
      </c>
      <c r="Q749" t="s">
        <v>8317</v>
      </c>
      <c r="R749" t="str">
        <f t="shared" si="57"/>
        <v>publishing</v>
      </c>
      <c r="S749" t="str">
        <f t="shared" si="58"/>
        <v>nonfiction</v>
      </c>
      <c r="T749">
        <f>YEAR(V749)</f>
        <v>2014</v>
      </c>
      <c r="U749" s="13">
        <f t="shared" si="59"/>
        <v>31</v>
      </c>
      <c r="V749" s="10">
        <f>(((J749/60)/60)/24)+DATE(1970,1,1)</f>
        <v>41988.548831018517</v>
      </c>
      <c r="W749" s="10">
        <f>(((I749/60)/60)/24)+DATE(1970,1,1)</f>
        <v>42019.454166666663</v>
      </c>
    </row>
    <row r="750" spans="1:23"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55"/>
        <v>1.0024999999999999</v>
      </c>
      <c r="P750" s="6">
        <f t="shared" si="56"/>
        <v>45.56818181818182</v>
      </c>
      <c r="Q750" t="s">
        <v>8317</v>
      </c>
      <c r="R750" t="str">
        <f t="shared" si="57"/>
        <v>publishing</v>
      </c>
      <c r="S750" t="str">
        <f t="shared" si="58"/>
        <v>nonfiction</v>
      </c>
      <c r="T750">
        <f>YEAR(V750)</f>
        <v>2014</v>
      </c>
      <c r="U750" s="13">
        <f t="shared" si="59"/>
        <v>30</v>
      </c>
      <c r="V750" s="10">
        <f>(((J750/60)/60)/24)+DATE(1970,1,1)</f>
        <v>41831.846828703703</v>
      </c>
      <c r="W750" s="10">
        <f>(((I750/60)/60)/24)+DATE(1970,1,1)</f>
        <v>41861.846828703703</v>
      </c>
    </row>
    <row r="751" spans="1:23"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55"/>
        <v>1.0556000000000001</v>
      </c>
      <c r="P751" s="6">
        <f t="shared" si="56"/>
        <v>95.963636363636368</v>
      </c>
      <c r="Q751" t="s">
        <v>8317</v>
      </c>
      <c r="R751" t="str">
        <f t="shared" si="57"/>
        <v>publishing</v>
      </c>
      <c r="S751" t="str">
        <f t="shared" si="58"/>
        <v>nonfiction</v>
      </c>
      <c r="T751">
        <f>YEAR(V751)</f>
        <v>2016</v>
      </c>
      <c r="U751" s="13">
        <f t="shared" si="59"/>
        <v>30</v>
      </c>
      <c r="V751" s="10">
        <f>(((J751/60)/60)/24)+DATE(1970,1,1)</f>
        <v>42733.94131944445</v>
      </c>
      <c r="W751" s="10">
        <f>(((I751/60)/60)/24)+DATE(1970,1,1)</f>
        <v>42763.94131944445</v>
      </c>
    </row>
    <row r="752" spans="1:23"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55"/>
        <v>1.0258775877587758</v>
      </c>
      <c r="P752" s="6">
        <f t="shared" si="56"/>
        <v>77.271186440677965</v>
      </c>
      <c r="Q752" t="s">
        <v>8317</v>
      </c>
      <c r="R752" t="str">
        <f t="shared" si="57"/>
        <v>publishing</v>
      </c>
      <c r="S752" t="str">
        <f t="shared" si="58"/>
        <v>nonfiction</v>
      </c>
      <c r="T752">
        <f>YEAR(V752)</f>
        <v>2013</v>
      </c>
      <c r="U752" s="13">
        <f t="shared" si="59"/>
        <v>30</v>
      </c>
      <c r="V752" s="10">
        <f>(((J752/60)/60)/24)+DATE(1970,1,1)</f>
        <v>41299.878148148149</v>
      </c>
      <c r="W752" s="10">
        <f>(((I752/60)/60)/24)+DATE(1970,1,1)</f>
        <v>41329.878148148149</v>
      </c>
    </row>
    <row r="753" spans="1:23"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55"/>
        <v>1.1850000000000001</v>
      </c>
      <c r="P753" s="6">
        <f t="shared" si="56"/>
        <v>57.338709677419352</v>
      </c>
      <c r="Q753" t="s">
        <v>8317</v>
      </c>
      <c r="R753" t="str">
        <f t="shared" si="57"/>
        <v>publishing</v>
      </c>
      <c r="S753" t="str">
        <f t="shared" si="58"/>
        <v>nonfiction</v>
      </c>
      <c r="T753">
        <f>YEAR(V753)</f>
        <v>2011</v>
      </c>
      <c r="U753" s="13">
        <f t="shared" si="59"/>
        <v>46</v>
      </c>
      <c r="V753" s="10">
        <f>(((J753/60)/60)/24)+DATE(1970,1,1)</f>
        <v>40713.630497685182</v>
      </c>
      <c r="W753" s="10">
        <f>(((I753/60)/60)/24)+DATE(1970,1,1)</f>
        <v>40759.630497685182</v>
      </c>
    </row>
    <row r="754" spans="1:23"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55"/>
        <v>1.117</v>
      </c>
      <c r="P754" s="6">
        <f t="shared" si="56"/>
        <v>53.19047619047619</v>
      </c>
      <c r="Q754" t="s">
        <v>8317</v>
      </c>
      <c r="R754" t="str">
        <f t="shared" si="57"/>
        <v>publishing</v>
      </c>
      <c r="S754" t="str">
        <f t="shared" si="58"/>
        <v>nonfiction</v>
      </c>
      <c r="T754">
        <f>YEAR(V754)</f>
        <v>2016</v>
      </c>
      <c r="U754" s="13">
        <f t="shared" si="59"/>
        <v>20</v>
      </c>
      <c r="V754" s="10">
        <f>(((J754/60)/60)/24)+DATE(1970,1,1)</f>
        <v>42639.421493055561</v>
      </c>
      <c r="W754" s="10">
        <f>(((I754/60)/60)/24)+DATE(1970,1,1)</f>
        <v>42659.458333333328</v>
      </c>
    </row>
    <row r="755" spans="1:23"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55"/>
        <v>1.28</v>
      </c>
      <c r="P755" s="6">
        <f t="shared" si="56"/>
        <v>492.30769230769232</v>
      </c>
      <c r="Q755" t="s">
        <v>8317</v>
      </c>
      <c r="R755" t="str">
        <f t="shared" si="57"/>
        <v>publishing</v>
      </c>
      <c r="S755" t="str">
        <f t="shared" si="58"/>
        <v>nonfiction</v>
      </c>
      <c r="T755">
        <f>YEAR(V755)</f>
        <v>2015</v>
      </c>
      <c r="U755" s="13">
        <f t="shared" si="59"/>
        <v>30</v>
      </c>
      <c r="V755" s="10">
        <f>(((J755/60)/60)/24)+DATE(1970,1,1)</f>
        <v>42019.590173611112</v>
      </c>
      <c r="W755" s="10">
        <f>(((I755/60)/60)/24)+DATE(1970,1,1)</f>
        <v>42049.590173611112</v>
      </c>
    </row>
    <row r="756" spans="1:23"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55"/>
        <v>1.0375000000000001</v>
      </c>
      <c r="P756" s="6">
        <f t="shared" si="56"/>
        <v>42.346938775510203</v>
      </c>
      <c r="Q756" t="s">
        <v>8317</v>
      </c>
      <c r="R756" t="str">
        <f t="shared" si="57"/>
        <v>publishing</v>
      </c>
      <c r="S756" t="str">
        <f t="shared" si="58"/>
        <v>nonfiction</v>
      </c>
      <c r="T756">
        <f>YEAR(V756)</f>
        <v>2012</v>
      </c>
      <c r="U756" s="13">
        <f t="shared" si="59"/>
        <v>30</v>
      </c>
      <c r="V756" s="10">
        <f>(((J756/60)/60)/24)+DATE(1970,1,1)</f>
        <v>41249.749085648145</v>
      </c>
      <c r="W756" s="10">
        <f>(((I756/60)/60)/24)+DATE(1970,1,1)</f>
        <v>41279.749085648145</v>
      </c>
    </row>
    <row r="757" spans="1:23"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55"/>
        <v>1.0190760000000001</v>
      </c>
      <c r="P757" s="6">
        <f t="shared" si="56"/>
        <v>37.466029411764708</v>
      </c>
      <c r="Q757" t="s">
        <v>8317</v>
      </c>
      <c r="R757" t="str">
        <f t="shared" si="57"/>
        <v>publishing</v>
      </c>
      <c r="S757" t="str">
        <f t="shared" si="58"/>
        <v>nonfiction</v>
      </c>
      <c r="T757">
        <f>YEAR(V757)</f>
        <v>2013</v>
      </c>
      <c r="U757" s="13">
        <f t="shared" si="59"/>
        <v>30</v>
      </c>
      <c r="V757" s="10">
        <f>(((J757/60)/60)/24)+DATE(1970,1,1)</f>
        <v>41383.605057870373</v>
      </c>
      <c r="W757" s="10">
        <f>(((I757/60)/60)/24)+DATE(1970,1,1)</f>
        <v>41414.02847222222</v>
      </c>
    </row>
    <row r="758" spans="1:23"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55"/>
        <v>1.177142857142857</v>
      </c>
      <c r="P758" s="6">
        <f t="shared" si="56"/>
        <v>37.454545454545453</v>
      </c>
      <c r="Q758" t="s">
        <v>8317</v>
      </c>
      <c r="R758" t="str">
        <f t="shared" si="57"/>
        <v>publishing</v>
      </c>
      <c r="S758" t="str">
        <f t="shared" si="58"/>
        <v>nonfiction</v>
      </c>
      <c r="T758">
        <f>YEAR(V758)</f>
        <v>2011</v>
      </c>
      <c r="U758" s="13">
        <f t="shared" si="59"/>
        <v>61</v>
      </c>
      <c r="V758" s="10">
        <f>(((J758/60)/60)/24)+DATE(1970,1,1)</f>
        <v>40590.766886574071</v>
      </c>
      <c r="W758" s="10">
        <f>(((I758/60)/60)/24)+DATE(1970,1,1)</f>
        <v>40651.725219907406</v>
      </c>
    </row>
    <row r="759" spans="1:23"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55"/>
        <v>2.38</v>
      </c>
      <c r="P759" s="6">
        <f t="shared" si="56"/>
        <v>33.055555555555557</v>
      </c>
      <c r="Q759" t="s">
        <v>8317</v>
      </c>
      <c r="R759" t="str">
        <f t="shared" si="57"/>
        <v>publishing</v>
      </c>
      <c r="S759" t="str">
        <f t="shared" si="58"/>
        <v>nonfiction</v>
      </c>
      <c r="T759">
        <f>YEAR(V759)</f>
        <v>2012</v>
      </c>
      <c r="U759" s="13">
        <f t="shared" si="59"/>
        <v>14</v>
      </c>
      <c r="V759" s="10">
        <f>(((J759/60)/60)/24)+DATE(1970,1,1)</f>
        <v>41235.054560185185</v>
      </c>
      <c r="W759" s="10">
        <f>(((I759/60)/60)/24)+DATE(1970,1,1)</f>
        <v>41249.054560185185</v>
      </c>
    </row>
    <row r="760" spans="1:23"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55"/>
        <v>1.02</v>
      </c>
      <c r="P760" s="6">
        <f t="shared" si="56"/>
        <v>134.21052631578948</v>
      </c>
      <c r="Q760" t="s">
        <v>8317</v>
      </c>
      <c r="R760" t="str">
        <f t="shared" si="57"/>
        <v>publishing</v>
      </c>
      <c r="S760" t="str">
        <f t="shared" si="58"/>
        <v>nonfiction</v>
      </c>
      <c r="T760">
        <f>YEAR(V760)</f>
        <v>2010</v>
      </c>
      <c r="U760" s="13">
        <f t="shared" si="59"/>
        <v>30</v>
      </c>
      <c r="V760" s="10">
        <f>(((J760/60)/60)/24)+DATE(1970,1,1)</f>
        <v>40429.836435185185</v>
      </c>
      <c r="W760" s="10">
        <f>(((I760/60)/60)/24)+DATE(1970,1,1)</f>
        <v>40459.836435185185</v>
      </c>
    </row>
    <row r="761" spans="1:23"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55"/>
        <v>1.0192000000000001</v>
      </c>
      <c r="P761" s="6">
        <f t="shared" si="56"/>
        <v>51.474747474747474</v>
      </c>
      <c r="Q761" t="s">
        <v>8317</v>
      </c>
      <c r="R761" t="str">
        <f t="shared" si="57"/>
        <v>publishing</v>
      </c>
      <c r="S761" t="str">
        <f t="shared" si="58"/>
        <v>nonfiction</v>
      </c>
      <c r="T761">
        <f>YEAR(V761)</f>
        <v>2014</v>
      </c>
      <c r="U761" s="13">
        <f t="shared" si="59"/>
        <v>40</v>
      </c>
      <c r="V761" s="10">
        <f>(((J761/60)/60)/24)+DATE(1970,1,1)</f>
        <v>41789.330312500002</v>
      </c>
      <c r="W761" s="10">
        <f>(((I761/60)/60)/24)+DATE(1970,1,1)</f>
        <v>41829.330312500002</v>
      </c>
    </row>
    <row r="762" spans="1:23"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55"/>
        <v>0</v>
      </c>
      <c r="P762" s="6" t="e">
        <f t="shared" si="56"/>
        <v>#DIV/0!</v>
      </c>
      <c r="Q762" t="s">
        <v>8317</v>
      </c>
      <c r="R762" t="str">
        <f t="shared" si="57"/>
        <v>publishing</v>
      </c>
      <c r="S762" t="str">
        <f t="shared" si="58"/>
        <v>fiction</v>
      </c>
      <c r="T762">
        <f>YEAR(V762)</f>
        <v>2016</v>
      </c>
      <c r="U762" s="13">
        <f t="shared" si="59"/>
        <v>30</v>
      </c>
      <c r="V762" s="10">
        <f>(((J762/60)/60)/24)+DATE(1970,1,1)</f>
        <v>42670.764039351852</v>
      </c>
      <c r="W762" s="10">
        <f>(((I762/60)/60)/24)+DATE(1970,1,1)</f>
        <v>42700.805706018517</v>
      </c>
    </row>
    <row r="763" spans="1:23"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55"/>
        <v>4.7E-2</v>
      </c>
      <c r="P763" s="6">
        <f t="shared" si="56"/>
        <v>39.166666666666664</v>
      </c>
      <c r="Q763" t="s">
        <v>8317</v>
      </c>
      <c r="R763" t="str">
        <f t="shared" si="57"/>
        <v>publishing</v>
      </c>
      <c r="S763" t="str">
        <f t="shared" si="58"/>
        <v>fiction</v>
      </c>
      <c r="T763">
        <f>YEAR(V763)</f>
        <v>2014</v>
      </c>
      <c r="U763" s="13">
        <f t="shared" si="59"/>
        <v>30</v>
      </c>
      <c r="V763" s="10">
        <f>(((J763/60)/60)/24)+DATE(1970,1,1)</f>
        <v>41642.751458333332</v>
      </c>
      <c r="W763" s="10">
        <f>(((I763/60)/60)/24)+DATE(1970,1,1)</f>
        <v>41672.751458333332</v>
      </c>
    </row>
    <row r="764" spans="1:23"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55"/>
        <v>0</v>
      </c>
      <c r="P764" s="6" t="e">
        <f t="shared" si="56"/>
        <v>#DIV/0!</v>
      </c>
      <c r="Q764" t="s">
        <v>8317</v>
      </c>
      <c r="R764" t="str">
        <f t="shared" si="57"/>
        <v>publishing</v>
      </c>
      <c r="S764" t="str">
        <f t="shared" si="58"/>
        <v>fiction</v>
      </c>
      <c r="T764">
        <f>YEAR(V764)</f>
        <v>2016</v>
      </c>
      <c r="U764" s="13">
        <f t="shared" si="59"/>
        <v>17</v>
      </c>
      <c r="V764" s="10">
        <f>(((J764/60)/60)/24)+DATE(1970,1,1)</f>
        <v>42690.858449074076</v>
      </c>
      <c r="W764" s="10">
        <f>(((I764/60)/60)/24)+DATE(1970,1,1)</f>
        <v>42708.25</v>
      </c>
    </row>
    <row r="765" spans="1:23"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55"/>
        <v>1.1655011655011655E-3</v>
      </c>
      <c r="P765" s="6">
        <f t="shared" si="56"/>
        <v>5</v>
      </c>
      <c r="Q765" t="s">
        <v>8317</v>
      </c>
      <c r="R765" t="str">
        <f t="shared" si="57"/>
        <v>publishing</v>
      </c>
      <c r="S765" t="str">
        <f t="shared" si="58"/>
        <v>fiction</v>
      </c>
      <c r="T765">
        <f>YEAR(V765)</f>
        <v>2013</v>
      </c>
      <c r="U765" s="13">
        <f t="shared" si="59"/>
        <v>30</v>
      </c>
      <c r="V765" s="10">
        <f>(((J765/60)/60)/24)+DATE(1970,1,1)</f>
        <v>41471.446851851848</v>
      </c>
      <c r="W765" s="10">
        <f>(((I765/60)/60)/24)+DATE(1970,1,1)</f>
        <v>41501.446851851848</v>
      </c>
    </row>
    <row r="766" spans="1:23"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55"/>
        <v>0</v>
      </c>
      <c r="P766" s="6" t="e">
        <f t="shared" si="56"/>
        <v>#DIV/0!</v>
      </c>
      <c r="Q766" t="s">
        <v>8317</v>
      </c>
      <c r="R766" t="str">
        <f t="shared" si="57"/>
        <v>publishing</v>
      </c>
      <c r="S766" t="str">
        <f t="shared" si="58"/>
        <v>fiction</v>
      </c>
      <c r="T766">
        <f>YEAR(V766)</f>
        <v>2015</v>
      </c>
      <c r="U766" s="13">
        <f t="shared" si="59"/>
        <v>30</v>
      </c>
      <c r="V766" s="10">
        <f>(((J766/60)/60)/24)+DATE(1970,1,1)</f>
        <v>42227.173159722224</v>
      </c>
      <c r="W766" s="10">
        <f>(((I766/60)/60)/24)+DATE(1970,1,1)</f>
        <v>42257.173159722224</v>
      </c>
    </row>
    <row r="767" spans="1:23"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55"/>
        <v>0.36014285714285715</v>
      </c>
      <c r="P767" s="6">
        <f t="shared" si="56"/>
        <v>57.295454545454547</v>
      </c>
      <c r="Q767" t="s">
        <v>8317</v>
      </c>
      <c r="R767" t="str">
        <f t="shared" si="57"/>
        <v>publishing</v>
      </c>
      <c r="S767" t="str">
        <f t="shared" si="58"/>
        <v>fiction</v>
      </c>
      <c r="T767">
        <f>YEAR(V767)</f>
        <v>2014</v>
      </c>
      <c r="U767" s="13">
        <f t="shared" si="59"/>
        <v>30</v>
      </c>
      <c r="V767" s="10">
        <f>(((J767/60)/60)/24)+DATE(1970,1,1)</f>
        <v>41901.542638888888</v>
      </c>
      <c r="W767" s="10">
        <f>(((I767/60)/60)/24)+DATE(1970,1,1)</f>
        <v>41931.542638888888</v>
      </c>
    </row>
    <row r="768" spans="1:23"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55"/>
        <v>0</v>
      </c>
      <c r="P768" s="6" t="e">
        <f t="shared" si="56"/>
        <v>#DIV/0!</v>
      </c>
      <c r="Q768" t="s">
        <v>8317</v>
      </c>
      <c r="R768" t="str">
        <f t="shared" si="57"/>
        <v>publishing</v>
      </c>
      <c r="S768" t="str">
        <f t="shared" si="58"/>
        <v>fiction</v>
      </c>
      <c r="T768">
        <f>YEAR(V768)</f>
        <v>2015</v>
      </c>
      <c r="U768" s="13">
        <f t="shared" si="59"/>
        <v>30</v>
      </c>
      <c r="V768" s="10">
        <f>(((J768/60)/60)/24)+DATE(1970,1,1)</f>
        <v>42021.783368055556</v>
      </c>
      <c r="W768" s="10">
        <f>(((I768/60)/60)/24)+DATE(1970,1,1)</f>
        <v>42051.783368055556</v>
      </c>
    </row>
    <row r="769" spans="1:23"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55"/>
        <v>3.5400000000000001E-2</v>
      </c>
      <c r="P769" s="6">
        <f t="shared" si="56"/>
        <v>59</v>
      </c>
      <c r="Q769" t="s">
        <v>8317</v>
      </c>
      <c r="R769" t="str">
        <f t="shared" si="57"/>
        <v>publishing</v>
      </c>
      <c r="S769" t="str">
        <f t="shared" si="58"/>
        <v>fiction</v>
      </c>
      <c r="T769">
        <f>YEAR(V769)</f>
        <v>2015</v>
      </c>
      <c r="U769" s="13">
        <f t="shared" si="59"/>
        <v>30</v>
      </c>
      <c r="V769" s="10">
        <f>(((J769/60)/60)/24)+DATE(1970,1,1)</f>
        <v>42115.143634259264</v>
      </c>
      <c r="W769" s="10">
        <f>(((I769/60)/60)/24)+DATE(1970,1,1)</f>
        <v>42145.143634259264</v>
      </c>
    </row>
    <row r="770" spans="1:23"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55"/>
        <v>0</v>
      </c>
      <c r="P770" s="6" t="e">
        <f t="shared" si="56"/>
        <v>#DIV/0!</v>
      </c>
      <c r="Q770" t="s">
        <v>8317</v>
      </c>
      <c r="R770" t="str">
        <f t="shared" si="57"/>
        <v>publishing</v>
      </c>
      <c r="S770" t="str">
        <f t="shared" si="58"/>
        <v>fiction</v>
      </c>
      <c r="T770">
        <f>YEAR(V770)</f>
        <v>2013</v>
      </c>
      <c r="U770" s="13">
        <f t="shared" si="59"/>
        <v>30</v>
      </c>
      <c r="V770" s="10">
        <f>(((J770/60)/60)/24)+DATE(1970,1,1)</f>
        <v>41594.207060185188</v>
      </c>
      <c r="W770" s="10">
        <f>(((I770/60)/60)/24)+DATE(1970,1,1)</f>
        <v>41624.207060185188</v>
      </c>
    </row>
    <row r="771" spans="1:23"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60">E771/D771</f>
        <v>0.41399999999999998</v>
      </c>
      <c r="P771" s="6">
        <f t="shared" ref="P771:P834" si="61">E771/L771</f>
        <v>31.846153846153847</v>
      </c>
      <c r="Q771" t="s">
        <v>8317</v>
      </c>
      <c r="R771" t="str">
        <f t="shared" ref="R771:R834" si="62">LEFT(N771,SEARCH("/",N771,1)-1)</f>
        <v>publishing</v>
      </c>
      <c r="S771" t="str">
        <f t="shared" ref="S771:S834" si="63">RIGHT(N771,LEN(N771)-FIND("/",N771,1))</f>
        <v>fiction</v>
      </c>
      <c r="T771">
        <f>YEAR(V771)</f>
        <v>2013</v>
      </c>
      <c r="U771" s="13">
        <f t="shared" ref="U771:U834" si="64">ROUND(W771-V771,0)</f>
        <v>30</v>
      </c>
      <c r="V771" s="10">
        <f>(((J771/60)/60)/24)+DATE(1970,1,1)</f>
        <v>41604.996458333335</v>
      </c>
      <c r="W771" s="10">
        <f>(((I771/60)/60)/24)+DATE(1970,1,1)</f>
        <v>41634.996458333335</v>
      </c>
    </row>
    <row r="772" spans="1:23"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60"/>
        <v>0</v>
      </c>
      <c r="P772" s="6" t="e">
        <f t="shared" si="61"/>
        <v>#DIV/0!</v>
      </c>
      <c r="Q772" t="s">
        <v>8317</v>
      </c>
      <c r="R772" t="str">
        <f t="shared" si="62"/>
        <v>publishing</v>
      </c>
      <c r="S772" t="str">
        <f t="shared" si="63"/>
        <v>fiction</v>
      </c>
      <c r="T772">
        <f>YEAR(V772)</f>
        <v>2013</v>
      </c>
      <c r="U772" s="13">
        <f t="shared" si="64"/>
        <v>40</v>
      </c>
      <c r="V772" s="10">
        <f>(((J772/60)/60)/24)+DATE(1970,1,1)</f>
        <v>41289.999641203707</v>
      </c>
      <c r="W772" s="10">
        <f>(((I772/60)/60)/24)+DATE(1970,1,1)</f>
        <v>41329.999641203707</v>
      </c>
    </row>
    <row r="773" spans="1:23"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60"/>
        <v>2.631578947368421E-4</v>
      </c>
      <c r="P773" s="6">
        <f t="shared" si="61"/>
        <v>10</v>
      </c>
      <c r="Q773" t="s">
        <v>8317</v>
      </c>
      <c r="R773" t="str">
        <f t="shared" si="62"/>
        <v>publishing</v>
      </c>
      <c r="S773" t="str">
        <f t="shared" si="63"/>
        <v>fiction</v>
      </c>
      <c r="T773">
        <f>YEAR(V773)</f>
        <v>2015</v>
      </c>
      <c r="U773" s="13">
        <f t="shared" si="64"/>
        <v>50</v>
      </c>
      <c r="V773" s="10">
        <f>(((J773/60)/60)/24)+DATE(1970,1,1)</f>
        <v>42349.824097222227</v>
      </c>
      <c r="W773" s="10">
        <f>(((I773/60)/60)/24)+DATE(1970,1,1)</f>
        <v>42399.824097222227</v>
      </c>
    </row>
    <row r="774" spans="1:23"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60"/>
        <v>3.3333333333333333E-2</v>
      </c>
      <c r="P774" s="6">
        <f t="shared" si="61"/>
        <v>50</v>
      </c>
      <c r="Q774" t="s">
        <v>8317</v>
      </c>
      <c r="R774" t="str">
        <f t="shared" si="62"/>
        <v>publishing</v>
      </c>
      <c r="S774" t="str">
        <f t="shared" si="63"/>
        <v>fiction</v>
      </c>
      <c r="T774">
        <f>YEAR(V774)</f>
        <v>2009</v>
      </c>
      <c r="U774" s="13">
        <f t="shared" si="64"/>
        <v>50</v>
      </c>
      <c r="V774" s="10">
        <f>(((J774/60)/60)/24)+DATE(1970,1,1)</f>
        <v>40068.056932870371</v>
      </c>
      <c r="W774" s="10">
        <f>(((I774/60)/60)/24)+DATE(1970,1,1)</f>
        <v>40118.165972222225</v>
      </c>
    </row>
    <row r="775" spans="1:23"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60"/>
        <v>8.5129023676509714E-3</v>
      </c>
      <c r="P775" s="6">
        <f t="shared" si="61"/>
        <v>16</v>
      </c>
      <c r="Q775" t="s">
        <v>8317</v>
      </c>
      <c r="R775" t="str">
        <f t="shared" si="62"/>
        <v>publishing</v>
      </c>
      <c r="S775" t="str">
        <f t="shared" si="63"/>
        <v>fiction</v>
      </c>
      <c r="T775">
        <f>YEAR(V775)</f>
        <v>2015</v>
      </c>
      <c r="U775" s="13">
        <f t="shared" si="64"/>
        <v>34</v>
      </c>
      <c r="V775" s="10">
        <f>(((J775/60)/60)/24)+DATE(1970,1,1)</f>
        <v>42100.735937499994</v>
      </c>
      <c r="W775" s="10">
        <f>(((I775/60)/60)/24)+DATE(1970,1,1)</f>
        <v>42134.959027777775</v>
      </c>
    </row>
    <row r="776" spans="1:23"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60"/>
        <v>0.70199999999999996</v>
      </c>
      <c r="P776" s="6">
        <f t="shared" si="61"/>
        <v>39</v>
      </c>
      <c r="Q776" t="s">
        <v>8317</v>
      </c>
      <c r="R776" t="str">
        <f t="shared" si="62"/>
        <v>publishing</v>
      </c>
      <c r="S776" t="str">
        <f t="shared" si="63"/>
        <v>fiction</v>
      </c>
      <c r="T776">
        <f>YEAR(V776)</f>
        <v>2014</v>
      </c>
      <c r="U776" s="13">
        <f t="shared" si="64"/>
        <v>30</v>
      </c>
      <c r="V776" s="10">
        <f>(((J776/60)/60)/24)+DATE(1970,1,1)</f>
        <v>41663.780300925922</v>
      </c>
      <c r="W776" s="10">
        <f>(((I776/60)/60)/24)+DATE(1970,1,1)</f>
        <v>41693.780300925922</v>
      </c>
    </row>
    <row r="777" spans="1:23"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60"/>
        <v>1.7000000000000001E-2</v>
      </c>
      <c r="P777" s="6">
        <f t="shared" si="61"/>
        <v>34</v>
      </c>
      <c r="Q777" t="s">
        <v>8317</v>
      </c>
      <c r="R777" t="str">
        <f t="shared" si="62"/>
        <v>publishing</v>
      </c>
      <c r="S777" t="str">
        <f t="shared" si="63"/>
        <v>fiction</v>
      </c>
      <c r="T777">
        <f>YEAR(V777)</f>
        <v>2011</v>
      </c>
      <c r="U777" s="13">
        <f t="shared" si="64"/>
        <v>30</v>
      </c>
      <c r="V777" s="10">
        <f>(((J777/60)/60)/24)+DATE(1970,1,1)</f>
        <v>40863.060127314813</v>
      </c>
      <c r="W777" s="10">
        <f>(((I777/60)/60)/24)+DATE(1970,1,1)</f>
        <v>40893.060127314813</v>
      </c>
    </row>
    <row r="778" spans="1:23"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60"/>
        <v>0.51400000000000001</v>
      </c>
      <c r="P778" s="6">
        <f t="shared" si="61"/>
        <v>63.122807017543863</v>
      </c>
      <c r="Q778" t="s">
        <v>8317</v>
      </c>
      <c r="R778" t="str">
        <f t="shared" si="62"/>
        <v>publishing</v>
      </c>
      <c r="S778" t="str">
        <f t="shared" si="63"/>
        <v>fiction</v>
      </c>
      <c r="T778">
        <f>YEAR(V778)</f>
        <v>2015</v>
      </c>
      <c r="U778" s="13">
        <f t="shared" si="64"/>
        <v>38</v>
      </c>
      <c r="V778" s="10">
        <f>(((J778/60)/60)/24)+DATE(1970,1,1)</f>
        <v>42250.685706018514</v>
      </c>
      <c r="W778" s="10">
        <f>(((I778/60)/60)/24)+DATE(1970,1,1)</f>
        <v>42288.208333333328</v>
      </c>
    </row>
    <row r="779" spans="1:23"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60"/>
        <v>7.0000000000000001E-3</v>
      </c>
      <c r="P779" s="6">
        <f t="shared" si="61"/>
        <v>7</v>
      </c>
      <c r="Q779" t="s">
        <v>8317</v>
      </c>
      <c r="R779" t="str">
        <f t="shared" si="62"/>
        <v>publishing</v>
      </c>
      <c r="S779" t="str">
        <f t="shared" si="63"/>
        <v>fiction</v>
      </c>
      <c r="T779">
        <f>YEAR(V779)</f>
        <v>2013</v>
      </c>
      <c r="U779" s="13">
        <f t="shared" si="64"/>
        <v>30</v>
      </c>
      <c r="V779" s="10">
        <f>(((J779/60)/60)/24)+DATE(1970,1,1)</f>
        <v>41456.981215277774</v>
      </c>
      <c r="W779" s="10">
        <f>(((I779/60)/60)/24)+DATE(1970,1,1)</f>
        <v>41486.981215277774</v>
      </c>
    </row>
    <row r="780" spans="1:23"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60"/>
        <v>4.0000000000000001E-3</v>
      </c>
      <c r="P780" s="6">
        <f t="shared" si="61"/>
        <v>2</v>
      </c>
      <c r="Q780" t="s">
        <v>8317</v>
      </c>
      <c r="R780" t="str">
        <f t="shared" si="62"/>
        <v>publishing</v>
      </c>
      <c r="S780" t="str">
        <f t="shared" si="63"/>
        <v>fiction</v>
      </c>
      <c r="T780">
        <f>YEAR(V780)</f>
        <v>2014</v>
      </c>
      <c r="U780" s="13">
        <f t="shared" si="64"/>
        <v>30</v>
      </c>
      <c r="V780" s="10">
        <f>(((J780/60)/60)/24)+DATE(1970,1,1)</f>
        <v>41729.702314814815</v>
      </c>
      <c r="W780" s="10">
        <f>(((I780/60)/60)/24)+DATE(1970,1,1)</f>
        <v>41759.702314814815</v>
      </c>
    </row>
    <row r="781" spans="1:23"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60"/>
        <v>2.6666666666666668E-2</v>
      </c>
      <c r="P781" s="6">
        <f t="shared" si="61"/>
        <v>66.666666666666671</v>
      </c>
      <c r="Q781" t="s">
        <v>8317</v>
      </c>
      <c r="R781" t="str">
        <f t="shared" si="62"/>
        <v>publishing</v>
      </c>
      <c r="S781" t="str">
        <f t="shared" si="63"/>
        <v>fiction</v>
      </c>
      <c r="T781">
        <f>YEAR(V781)</f>
        <v>2010</v>
      </c>
      <c r="U781" s="13">
        <f t="shared" si="64"/>
        <v>29</v>
      </c>
      <c r="V781" s="10">
        <f>(((J781/60)/60)/24)+DATE(1970,1,1)</f>
        <v>40436.68408564815</v>
      </c>
      <c r="W781" s="10">
        <f>(((I781/60)/60)/24)+DATE(1970,1,1)</f>
        <v>40466.166666666664</v>
      </c>
    </row>
    <row r="782" spans="1:23"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60"/>
        <v>1.04</v>
      </c>
      <c r="P782" s="6">
        <f t="shared" si="61"/>
        <v>38.518518518518519</v>
      </c>
      <c r="Q782" t="s">
        <v>8315</v>
      </c>
      <c r="R782" t="str">
        <f t="shared" si="62"/>
        <v>music</v>
      </c>
      <c r="S782" t="str">
        <f t="shared" si="63"/>
        <v>rock</v>
      </c>
      <c r="T782">
        <f>YEAR(V782)</f>
        <v>2011</v>
      </c>
      <c r="U782" s="13">
        <f t="shared" si="64"/>
        <v>30</v>
      </c>
      <c r="V782" s="10">
        <f>(((J782/60)/60)/24)+DATE(1970,1,1)</f>
        <v>40636.673900462964</v>
      </c>
      <c r="W782" s="10">
        <f>(((I782/60)/60)/24)+DATE(1970,1,1)</f>
        <v>40666.673900462964</v>
      </c>
    </row>
    <row r="783" spans="1:23"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60"/>
        <v>1.3315375</v>
      </c>
      <c r="P783" s="6">
        <f t="shared" si="61"/>
        <v>42.609200000000001</v>
      </c>
      <c r="Q783" t="s">
        <v>8315</v>
      </c>
      <c r="R783" t="str">
        <f t="shared" si="62"/>
        <v>music</v>
      </c>
      <c r="S783" t="str">
        <f t="shared" si="63"/>
        <v>rock</v>
      </c>
      <c r="T783">
        <f>YEAR(V783)</f>
        <v>2013</v>
      </c>
      <c r="U783" s="13">
        <f t="shared" si="64"/>
        <v>30</v>
      </c>
      <c r="V783" s="10">
        <f>(((J783/60)/60)/24)+DATE(1970,1,1)</f>
        <v>41403.000856481485</v>
      </c>
      <c r="W783" s="10">
        <f>(((I783/60)/60)/24)+DATE(1970,1,1)</f>
        <v>41433.000856481485</v>
      </c>
    </row>
    <row r="784" spans="1:23"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60"/>
        <v>1</v>
      </c>
      <c r="P784" s="6">
        <f t="shared" si="61"/>
        <v>50</v>
      </c>
      <c r="Q784" t="s">
        <v>8315</v>
      </c>
      <c r="R784" t="str">
        <f t="shared" si="62"/>
        <v>music</v>
      </c>
      <c r="S784" t="str">
        <f t="shared" si="63"/>
        <v>rock</v>
      </c>
      <c r="T784">
        <f>YEAR(V784)</f>
        <v>2012</v>
      </c>
      <c r="U784" s="13">
        <f t="shared" si="64"/>
        <v>30</v>
      </c>
      <c r="V784" s="10">
        <f>(((J784/60)/60)/24)+DATE(1970,1,1)</f>
        <v>41116.758125</v>
      </c>
      <c r="W784" s="10">
        <f>(((I784/60)/60)/24)+DATE(1970,1,1)</f>
        <v>41146.758125</v>
      </c>
    </row>
    <row r="785" spans="1:23"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60"/>
        <v>1.4813333333333334</v>
      </c>
      <c r="P785" s="6">
        <f t="shared" si="61"/>
        <v>63.485714285714288</v>
      </c>
      <c r="Q785" t="s">
        <v>8315</v>
      </c>
      <c r="R785" t="str">
        <f t="shared" si="62"/>
        <v>music</v>
      </c>
      <c r="S785" t="str">
        <f t="shared" si="63"/>
        <v>rock</v>
      </c>
      <c r="T785">
        <f>YEAR(V785)</f>
        <v>2012</v>
      </c>
      <c r="U785" s="13">
        <f t="shared" si="64"/>
        <v>39</v>
      </c>
      <c r="V785" s="10">
        <f>(((J785/60)/60)/24)+DATE(1970,1,1)</f>
        <v>40987.773715277777</v>
      </c>
      <c r="W785" s="10">
        <f>(((I785/60)/60)/24)+DATE(1970,1,1)</f>
        <v>41026.916666666664</v>
      </c>
    </row>
    <row r="786" spans="1:23"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60"/>
        <v>1.0249999999999999</v>
      </c>
      <c r="P786" s="6">
        <f t="shared" si="61"/>
        <v>102.5</v>
      </c>
      <c r="Q786" t="s">
        <v>8315</v>
      </c>
      <c r="R786" t="str">
        <f t="shared" si="62"/>
        <v>music</v>
      </c>
      <c r="S786" t="str">
        <f t="shared" si="63"/>
        <v>rock</v>
      </c>
      <c r="T786">
        <f>YEAR(V786)</f>
        <v>2014</v>
      </c>
      <c r="U786" s="13">
        <f t="shared" si="64"/>
        <v>40</v>
      </c>
      <c r="V786" s="10">
        <f>(((J786/60)/60)/24)+DATE(1970,1,1)</f>
        <v>41675.149525462963</v>
      </c>
      <c r="W786" s="10">
        <f>(((I786/60)/60)/24)+DATE(1970,1,1)</f>
        <v>41715.107858796298</v>
      </c>
    </row>
    <row r="787" spans="1:23"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60"/>
        <v>1.8062799999999999</v>
      </c>
      <c r="P787" s="6">
        <f t="shared" si="61"/>
        <v>31.142758620689655</v>
      </c>
      <c r="Q787" t="s">
        <v>8315</v>
      </c>
      <c r="R787" t="str">
        <f t="shared" si="62"/>
        <v>music</v>
      </c>
      <c r="S787" t="str">
        <f t="shared" si="63"/>
        <v>rock</v>
      </c>
      <c r="T787">
        <f>YEAR(V787)</f>
        <v>2013</v>
      </c>
      <c r="U787" s="13">
        <f t="shared" si="64"/>
        <v>30</v>
      </c>
      <c r="V787" s="10">
        <f>(((J787/60)/60)/24)+DATE(1970,1,1)</f>
        <v>41303.593923611108</v>
      </c>
      <c r="W787" s="10">
        <f>(((I787/60)/60)/24)+DATE(1970,1,1)</f>
        <v>41333.593923611108</v>
      </c>
    </row>
    <row r="788" spans="1:23"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60"/>
        <v>1.4279999999999999</v>
      </c>
      <c r="P788" s="6">
        <f t="shared" si="61"/>
        <v>162.27272727272728</v>
      </c>
      <c r="Q788" t="s">
        <v>8315</v>
      </c>
      <c r="R788" t="str">
        <f t="shared" si="62"/>
        <v>music</v>
      </c>
      <c r="S788" t="str">
        <f t="shared" si="63"/>
        <v>rock</v>
      </c>
      <c r="T788">
        <f>YEAR(V788)</f>
        <v>2012</v>
      </c>
      <c r="U788" s="13">
        <f t="shared" si="64"/>
        <v>58</v>
      </c>
      <c r="V788" s="10">
        <f>(((J788/60)/60)/24)+DATE(1970,1,1)</f>
        <v>40983.055949074071</v>
      </c>
      <c r="W788" s="10">
        <f>(((I788/60)/60)/24)+DATE(1970,1,1)</f>
        <v>41040.657638888886</v>
      </c>
    </row>
    <row r="789" spans="1:23"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60"/>
        <v>1.1416666666666666</v>
      </c>
      <c r="P789" s="6">
        <f t="shared" si="61"/>
        <v>80.588235294117652</v>
      </c>
      <c r="Q789" t="s">
        <v>8315</v>
      </c>
      <c r="R789" t="str">
        <f t="shared" si="62"/>
        <v>music</v>
      </c>
      <c r="S789" t="str">
        <f t="shared" si="63"/>
        <v>rock</v>
      </c>
      <c r="T789">
        <f>YEAR(V789)</f>
        <v>2013</v>
      </c>
      <c r="U789" s="13">
        <f t="shared" si="64"/>
        <v>30</v>
      </c>
      <c r="V789" s="10">
        <f>(((J789/60)/60)/24)+DATE(1970,1,1)</f>
        <v>41549.627615740741</v>
      </c>
      <c r="W789" s="10">
        <f>(((I789/60)/60)/24)+DATE(1970,1,1)</f>
        <v>41579.627615740741</v>
      </c>
    </row>
    <row r="790" spans="1:23"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60"/>
        <v>2.03505</v>
      </c>
      <c r="P790" s="6">
        <f t="shared" si="61"/>
        <v>59.85441176470588</v>
      </c>
      <c r="Q790" t="s">
        <v>8315</v>
      </c>
      <c r="R790" t="str">
        <f t="shared" si="62"/>
        <v>music</v>
      </c>
      <c r="S790" t="str">
        <f t="shared" si="63"/>
        <v>rock</v>
      </c>
      <c r="T790">
        <f>YEAR(V790)</f>
        <v>2012</v>
      </c>
      <c r="U790" s="13">
        <f t="shared" si="64"/>
        <v>38</v>
      </c>
      <c r="V790" s="10">
        <f>(((J790/60)/60)/24)+DATE(1970,1,1)</f>
        <v>41059.006805555553</v>
      </c>
      <c r="W790" s="10">
        <f>(((I790/60)/60)/24)+DATE(1970,1,1)</f>
        <v>41097.165972222225</v>
      </c>
    </row>
    <row r="791" spans="1:23"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60"/>
        <v>1.0941176470588236</v>
      </c>
      <c r="P791" s="6">
        <f t="shared" si="61"/>
        <v>132.85714285714286</v>
      </c>
      <c r="Q791" t="s">
        <v>8315</v>
      </c>
      <c r="R791" t="str">
        <f t="shared" si="62"/>
        <v>music</v>
      </c>
      <c r="S791" t="str">
        <f t="shared" si="63"/>
        <v>rock</v>
      </c>
      <c r="T791">
        <f>YEAR(V791)</f>
        <v>2013</v>
      </c>
      <c r="U791" s="13">
        <f t="shared" si="64"/>
        <v>18</v>
      </c>
      <c r="V791" s="10">
        <f>(((J791/60)/60)/24)+DATE(1970,1,1)</f>
        <v>41277.186111111114</v>
      </c>
      <c r="W791" s="10">
        <f>(((I791/60)/60)/24)+DATE(1970,1,1)</f>
        <v>41295.332638888889</v>
      </c>
    </row>
    <row r="792" spans="1:23"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60"/>
        <v>1.443746</v>
      </c>
      <c r="P792" s="6">
        <f t="shared" si="61"/>
        <v>92.547820512820508</v>
      </c>
      <c r="Q792" t="s">
        <v>8315</v>
      </c>
      <c r="R792" t="str">
        <f t="shared" si="62"/>
        <v>music</v>
      </c>
      <c r="S792" t="str">
        <f t="shared" si="63"/>
        <v>rock</v>
      </c>
      <c r="T792">
        <f>YEAR(V792)</f>
        <v>2013</v>
      </c>
      <c r="U792" s="13">
        <f t="shared" si="64"/>
        <v>30</v>
      </c>
      <c r="V792" s="10">
        <f>(((J792/60)/60)/24)+DATE(1970,1,1)</f>
        <v>41276.047905092593</v>
      </c>
      <c r="W792" s="10">
        <f>(((I792/60)/60)/24)+DATE(1970,1,1)</f>
        <v>41306.047905092593</v>
      </c>
    </row>
    <row r="793" spans="1:23"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60"/>
        <v>1.0386666666666666</v>
      </c>
      <c r="P793" s="6">
        <f t="shared" si="61"/>
        <v>60.859375</v>
      </c>
      <c r="Q793" t="s">
        <v>8315</v>
      </c>
      <c r="R793" t="str">
        <f t="shared" si="62"/>
        <v>music</v>
      </c>
      <c r="S793" t="str">
        <f t="shared" si="63"/>
        <v>rock</v>
      </c>
      <c r="T793">
        <f>YEAR(V793)</f>
        <v>2013</v>
      </c>
      <c r="U793" s="13">
        <f t="shared" si="64"/>
        <v>33</v>
      </c>
      <c r="V793" s="10">
        <f>(((J793/60)/60)/24)+DATE(1970,1,1)</f>
        <v>41557.780624999999</v>
      </c>
      <c r="W793" s="10">
        <f>(((I793/60)/60)/24)+DATE(1970,1,1)</f>
        <v>41591.249305555553</v>
      </c>
    </row>
    <row r="794" spans="1:23"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60"/>
        <v>1.0044440000000001</v>
      </c>
      <c r="P794" s="6">
        <f t="shared" si="61"/>
        <v>41.851833333333339</v>
      </c>
      <c r="Q794" t="s">
        <v>8315</v>
      </c>
      <c r="R794" t="str">
        <f t="shared" si="62"/>
        <v>music</v>
      </c>
      <c r="S794" t="str">
        <f t="shared" si="63"/>
        <v>rock</v>
      </c>
      <c r="T794">
        <f>YEAR(V794)</f>
        <v>2013</v>
      </c>
      <c r="U794" s="13">
        <f t="shared" si="64"/>
        <v>30</v>
      </c>
      <c r="V794" s="10">
        <f>(((J794/60)/60)/24)+DATE(1970,1,1)</f>
        <v>41555.873645833337</v>
      </c>
      <c r="W794" s="10">
        <f>(((I794/60)/60)/24)+DATE(1970,1,1)</f>
        <v>41585.915312500001</v>
      </c>
    </row>
    <row r="795" spans="1:23"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60"/>
        <v>1.0277927272727272</v>
      </c>
      <c r="P795" s="6">
        <f t="shared" si="61"/>
        <v>88.325937499999995</v>
      </c>
      <c r="Q795" t="s">
        <v>8315</v>
      </c>
      <c r="R795" t="str">
        <f t="shared" si="62"/>
        <v>music</v>
      </c>
      <c r="S795" t="str">
        <f t="shared" si="63"/>
        <v>rock</v>
      </c>
      <c r="T795">
        <f>YEAR(V795)</f>
        <v>2013</v>
      </c>
      <c r="U795" s="13">
        <f t="shared" si="64"/>
        <v>15</v>
      </c>
      <c r="V795" s="10">
        <f>(((J795/60)/60)/24)+DATE(1970,1,1)</f>
        <v>41442.741249999999</v>
      </c>
      <c r="W795" s="10">
        <f>(((I795/60)/60)/24)+DATE(1970,1,1)</f>
        <v>41458.207638888889</v>
      </c>
    </row>
    <row r="796" spans="1:23"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60"/>
        <v>1.0531250000000001</v>
      </c>
      <c r="P796" s="6">
        <f t="shared" si="61"/>
        <v>158.96226415094338</v>
      </c>
      <c r="Q796" t="s">
        <v>8315</v>
      </c>
      <c r="R796" t="str">
        <f t="shared" si="62"/>
        <v>music</v>
      </c>
      <c r="S796" t="str">
        <f t="shared" si="63"/>
        <v>rock</v>
      </c>
      <c r="T796">
        <f>YEAR(V796)</f>
        <v>2011</v>
      </c>
      <c r="U796" s="13">
        <f t="shared" si="64"/>
        <v>56</v>
      </c>
      <c r="V796" s="10">
        <f>(((J796/60)/60)/24)+DATE(1970,1,1)</f>
        <v>40736.115011574075</v>
      </c>
      <c r="W796" s="10">
        <f>(((I796/60)/60)/24)+DATE(1970,1,1)</f>
        <v>40791.712500000001</v>
      </c>
    </row>
    <row r="797" spans="1:23"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60"/>
        <v>1.1178571428571429</v>
      </c>
      <c r="P797" s="6">
        <f t="shared" si="61"/>
        <v>85.054347826086953</v>
      </c>
      <c r="Q797" t="s">
        <v>8315</v>
      </c>
      <c r="R797" t="str">
        <f t="shared" si="62"/>
        <v>music</v>
      </c>
      <c r="S797" t="str">
        <f t="shared" si="63"/>
        <v>rock</v>
      </c>
      <c r="T797">
        <f>YEAR(V797)</f>
        <v>2012</v>
      </c>
      <c r="U797" s="13">
        <f t="shared" si="64"/>
        <v>43</v>
      </c>
      <c r="V797" s="10">
        <f>(((J797/60)/60)/24)+DATE(1970,1,1)</f>
        <v>40963.613032407404</v>
      </c>
      <c r="W797" s="10">
        <f>(((I797/60)/60)/24)+DATE(1970,1,1)</f>
        <v>41006.207638888889</v>
      </c>
    </row>
    <row r="798" spans="1:23"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60"/>
        <v>1.0135000000000001</v>
      </c>
      <c r="P798" s="6">
        <f t="shared" si="61"/>
        <v>112.61111111111111</v>
      </c>
      <c r="Q798" t="s">
        <v>8315</v>
      </c>
      <c r="R798" t="str">
        <f t="shared" si="62"/>
        <v>music</v>
      </c>
      <c r="S798" t="str">
        <f t="shared" si="63"/>
        <v>rock</v>
      </c>
      <c r="T798">
        <f>YEAR(V798)</f>
        <v>2013</v>
      </c>
      <c r="U798" s="13">
        <f t="shared" si="64"/>
        <v>30</v>
      </c>
      <c r="V798" s="10">
        <f>(((J798/60)/60)/24)+DATE(1970,1,1)</f>
        <v>41502.882928240739</v>
      </c>
      <c r="W798" s="10">
        <f>(((I798/60)/60)/24)+DATE(1970,1,1)</f>
        <v>41532.881944444445</v>
      </c>
    </row>
    <row r="799" spans="1:23"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60"/>
        <v>1.0753333333333333</v>
      </c>
      <c r="P799" s="6">
        <f t="shared" si="61"/>
        <v>45.436619718309856</v>
      </c>
      <c r="Q799" t="s">
        <v>8315</v>
      </c>
      <c r="R799" t="str">
        <f t="shared" si="62"/>
        <v>music</v>
      </c>
      <c r="S799" t="str">
        <f t="shared" si="63"/>
        <v>rock</v>
      </c>
      <c r="T799">
        <f>YEAR(V799)</f>
        <v>2012</v>
      </c>
      <c r="U799" s="13">
        <f t="shared" si="64"/>
        <v>31</v>
      </c>
      <c r="V799" s="10">
        <f>(((J799/60)/60)/24)+DATE(1970,1,1)</f>
        <v>40996.994074074071</v>
      </c>
      <c r="W799" s="10">
        <f>(((I799/60)/60)/24)+DATE(1970,1,1)</f>
        <v>41028.166666666664</v>
      </c>
    </row>
    <row r="800" spans="1:23"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60"/>
        <v>1.1488571428571428</v>
      </c>
      <c r="P800" s="6">
        <f t="shared" si="61"/>
        <v>46.218390804597703</v>
      </c>
      <c r="Q800" t="s">
        <v>8315</v>
      </c>
      <c r="R800" t="str">
        <f t="shared" si="62"/>
        <v>music</v>
      </c>
      <c r="S800" t="str">
        <f t="shared" si="63"/>
        <v>rock</v>
      </c>
      <c r="T800">
        <f>YEAR(V800)</f>
        <v>2014</v>
      </c>
      <c r="U800" s="13">
        <f t="shared" si="64"/>
        <v>30</v>
      </c>
      <c r="V800" s="10">
        <f>(((J800/60)/60)/24)+DATE(1970,1,1)</f>
        <v>41882.590127314819</v>
      </c>
      <c r="W800" s="10">
        <f>(((I800/60)/60)/24)+DATE(1970,1,1)</f>
        <v>41912.590127314819</v>
      </c>
    </row>
    <row r="801" spans="1:23"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60"/>
        <v>1.0002</v>
      </c>
      <c r="P801" s="6">
        <f t="shared" si="61"/>
        <v>178.60714285714286</v>
      </c>
      <c r="Q801" t="s">
        <v>8315</v>
      </c>
      <c r="R801" t="str">
        <f t="shared" si="62"/>
        <v>music</v>
      </c>
      <c r="S801" t="str">
        <f t="shared" si="63"/>
        <v>rock</v>
      </c>
      <c r="T801">
        <f>YEAR(V801)</f>
        <v>2012</v>
      </c>
      <c r="U801" s="13">
        <f t="shared" si="64"/>
        <v>30</v>
      </c>
      <c r="V801" s="10">
        <f>(((J801/60)/60)/24)+DATE(1970,1,1)</f>
        <v>40996.667199074072</v>
      </c>
      <c r="W801" s="10">
        <f>(((I801/60)/60)/24)+DATE(1970,1,1)</f>
        <v>41026.667199074072</v>
      </c>
    </row>
    <row r="802" spans="1:23"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60"/>
        <v>1.5213333333333334</v>
      </c>
      <c r="P802" s="6">
        <f t="shared" si="61"/>
        <v>40.75</v>
      </c>
      <c r="Q802" t="s">
        <v>8315</v>
      </c>
      <c r="R802" t="str">
        <f t="shared" si="62"/>
        <v>music</v>
      </c>
      <c r="S802" t="str">
        <f t="shared" si="63"/>
        <v>rock</v>
      </c>
      <c r="T802">
        <f>YEAR(V802)</f>
        <v>2014</v>
      </c>
      <c r="U802" s="13">
        <f t="shared" si="64"/>
        <v>30</v>
      </c>
      <c r="V802" s="10">
        <f>(((J802/60)/60)/24)+DATE(1970,1,1)</f>
        <v>41863.433495370373</v>
      </c>
      <c r="W802" s="10">
        <f>(((I802/60)/60)/24)+DATE(1970,1,1)</f>
        <v>41893.433495370373</v>
      </c>
    </row>
    <row r="803" spans="1:23"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60"/>
        <v>1.1152149999999998</v>
      </c>
      <c r="P803" s="6">
        <f t="shared" si="61"/>
        <v>43.733921568627444</v>
      </c>
      <c r="Q803" t="s">
        <v>8315</v>
      </c>
      <c r="R803" t="str">
        <f t="shared" si="62"/>
        <v>music</v>
      </c>
      <c r="S803" t="str">
        <f t="shared" si="63"/>
        <v>rock</v>
      </c>
      <c r="T803">
        <f>YEAR(V803)</f>
        <v>2011</v>
      </c>
      <c r="U803" s="13">
        <f t="shared" si="64"/>
        <v>30</v>
      </c>
      <c r="V803" s="10">
        <f>(((J803/60)/60)/24)+DATE(1970,1,1)</f>
        <v>40695.795370370368</v>
      </c>
      <c r="W803" s="10">
        <f>(((I803/60)/60)/24)+DATE(1970,1,1)</f>
        <v>40725.795370370368</v>
      </c>
    </row>
    <row r="804" spans="1:23"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60"/>
        <v>1.0133333333333334</v>
      </c>
      <c r="P804" s="6">
        <f t="shared" si="61"/>
        <v>81.066666666666663</v>
      </c>
      <c r="Q804" t="s">
        <v>8315</v>
      </c>
      <c r="R804" t="str">
        <f t="shared" si="62"/>
        <v>music</v>
      </c>
      <c r="S804" t="str">
        <f t="shared" si="63"/>
        <v>rock</v>
      </c>
      <c r="T804">
        <f>YEAR(V804)</f>
        <v>2012</v>
      </c>
      <c r="U804" s="13">
        <f t="shared" si="64"/>
        <v>46</v>
      </c>
      <c r="V804" s="10">
        <f>(((J804/60)/60)/24)+DATE(1970,1,1)</f>
        <v>41123.022268518522</v>
      </c>
      <c r="W804" s="10">
        <f>(((I804/60)/60)/24)+DATE(1970,1,1)</f>
        <v>41169.170138888891</v>
      </c>
    </row>
    <row r="805" spans="1:23"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60"/>
        <v>1.232608695652174</v>
      </c>
      <c r="P805" s="6">
        <f t="shared" si="61"/>
        <v>74.60526315789474</v>
      </c>
      <c r="Q805" t="s">
        <v>8315</v>
      </c>
      <c r="R805" t="str">
        <f t="shared" si="62"/>
        <v>music</v>
      </c>
      <c r="S805" t="str">
        <f t="shared" si="63"/>
        <v>rock</v>
      </c>
      <c r="T805">
        <f>YEAR(V805)</f>
        <v>2011</v>
      </c>
      <c r="U805" s="13">
        <f t="shared" si="64"/>
        <v>26</v>
      </c>
      <c r="V805" s="10">
        <f>(((J805/60)/60)/24)+DATE(1970,1,1)</f>
        <v>40665.949976851851</v>
      </c>
      <c r="W805" s="10">
        <f>(((I805/60)/60)/24)+DATE(1970,1,1)</f>
        <v>40692.041666666664</v>
      </c>
    </row>
    <row r="806" spans="1:23"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60"/>
        <v>1</v>
      </c>
      <c r="P806" s="6">
        <f t="shared" si="61"/>
        <v>305.55555555555554</v>
      </c>
      <c r="Q806" t="s">
        <v>8315</v>
      </c>
      <c r="R806" t="str">
        <f t="shared" si="62"/>
        <v>music</v>
      </c>
      <c r="S806" t="str">
        <f t="shared" si="63"/>
        <v>rock</v>
      </c>
      <c r="T806">
        <f>YEAR(V806)</f>
        <v>2011</v>
      </c>
      <c r="U806" s="13">
        <f t="shared" si="64"/>
        <v>17</v>
      </c>
      <c r="V806" s="10">
        <f>(((J806/60)/60)/24)+DATE(1970,1,1)</f>
        <v>40730.105625000004</v>
      </c>
      <c r="W806" s="10">
        <f>(((I806/60)/60)/24)+DATE(1970,1,1)</f>
        <v>40747.165972222225</v>
      </c>
    </row>
    <row r="807" spans="1:23"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60"/>
        <v>1.05</v>
      </c>
      <c r="P807" s="6">
        <f t="shared" si="61"/>
        <v>58.333333333333336</v>
      </c>
      <c r="Q807" t="s">
        <v>8315</v>
      </c>
      <c r="R807" t="str">
        <f t="shared" si="62"/>
        <v>music</v>
      </c>
      <c r="S807" t="str">
        <f t="shared" si="63"/>
        <v>rock</v>
      </c>
      <c r="T807">
        <f>YEAR(V807)</f>
        <v>2011</v>
      </c>
      <c r="U807" s="13">
        <f t="shared" si="64"/>
        <v>50</v>
      </c>
      <c r="V807" s="10">
        <f>(((J807/60)/60)/24)+DATE(1970,1,1)</f>
        <v>40690.823055555556</v>
      </c>
      <c r="W807" s="10">
        <f>(((I807/60)/60)/24)+DATE(1970,1,1)</f>
        <v>40740.958333333336</v>
      </c>
    </row>
    <row r="808" spans="1:23"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60"/>
        <v>1.0443750000000001</v>
      </c>
      <c r="P808" s="6">
        <f t="shared" si="61"/>
        <v>117.67605633802818</v>
      </c>
      <c r="Q808" t="s">
        <v>8315</v>
      </c>
      <c r="R808" t="str">
        <f t="shared" si="62"/>
        <v>music</v>
      </c>
      <c r="S808" t="str">
        <f t="shared" si="63"/>
        <v>rock</v>
      </c>
      <c r="T808">
        <f>YEAR(V808)</f>
        <v>2011</v>
      </c>
      <c r="U808" s="13">
        <f t="shared" si="64"/>
        <v>30</v>
      </c>
      <c r="V808" s="10">
        <f>(((J808/60)/60)/24)+DATE(1970,1,1)</f>
        <v>40763.691423611112</v>
      </c>
      <c r="W808" s="10">
        <f>(((I808/60)/60)/24)+DATE(1970,1,1)</f>
        <v>40793.691423611112</v>
      </c>
    </row>
    <row r="809" spans="1:23"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60"/>
        <v>1.05125</v>
      </c>
      <c r="P809" s="6">
        <f t="shared" si="61"/>
        <v>73.771929824561397</v>
      </c>
      <c r="Q809" t="s">
        <v>8315</v>
      </c>
      <c r="R809" t="str">
        <f t="shared" si="62"/>
        <v>music</v>
      </c>
      <c r="S809" t="str">
        <f t="shared" si="63"/>
        <v>rock</v>
      </c>
      <c r="T809">
        <f>YEAR(V809)</f>
        <v>2017</v>
      </c>
      <c r="U809" s="13">
        <f t="shared" si="64"/>
        <v>35</v>
      </c>
      <c r="V809" s="10">
        <f>(((J809/60)/60)/24)+DATE(1970,1,1)</f>
        <v>42759.628599537042</v>
      </c>
      <c r="W809" s="10">
        <f>(((I809/60)/60)/24)+DATE(1970,1,1)</f>
        <v>42795.083333333328</v>
      </c>
    </row>
    <row r="810" spans="1:23"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60"/>
        <v>1</v>
      </c>
      <c r="P810" s="6">
        <f t="shared" si="61"/>
        <v>104.65116279069767</v>
      </c>
      <c r="Q810" t="s">
        <v>8315</v>
      </c>
      <c r="R810" t="str">
        <f t="shared" si="62"/>
        <v>music</v>
      </c>
      <c r="S810" t="str">
        <f t="shared" si="63"/>
        <v>rock</v>
      </c>
      <c r="T810">
        <f>YEAR(V810)</f>
        <v>2014</v>
      </c>
      <c r="U810" s="13">
        <f t="shared" si="64"/>
        <v>33</v>
      </c>
      <c r="V810" s="10">
        <f>(((J810/60)/60)/24)+DATE(1970,1,1)</f>
        <v>41962.100532407407</v>
      </c>
      <c r="W810" s="10">
        <f>(((I810/60)/60)/24)+DATE(1970,1,1)</f>
        <v>41995.207638888889</v>
      </c>
    </row>
    <row r="811" spans="1:23"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60"/>
        <v>1.03775</v>
      </c>
      <c r="P811" s="6">
        <f t="shared" si="61"/>
        <v>79.82692307692308</v>
      </c>
      <c r="Q811" t="s">
        <v>8315</v>
      </c>
      <c r="R811" t="str">
        <f t="shared" si="62"/>
        <v>music</v>
      </c>
      <c r="S811" t="str">
        <f t="shared" si="63"/>
        <v>rock</v>
      </c>
      <c r="T811">
        <f>YEAR(V811)</f>
        <v>2013</v>
      </c>
      <c r="U811" s="13">
        <f t="shared" si="64"/>
        <v>30</v>
      </c>
      <c r="V811" s="10">
        <f>(((J811/60)/60)/24)+DATE(1970,1,1)</f>
        <v>41628.833680555559</v>
      </c>
      <c r="W811" s="10">
        <f>(((I811/60)/60)/24)+DATE(1970,1,1)</f>
        <v>41658.833680555559</v>
      </c>
    </row>
    <row r="812" spans="1:23"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60"/>
        <v>1.05</v>
      </c>
      <c r="P812" s="6">
        <f t="shared" si="61"/>
        <v>58.333333333333336</v>
      </c>
      <c r="Q812" t="s">
        <v>8315</v>
      </c>
      <c r="R812" t="str">
        <f t="shared" si="62"/>
        <v>music</v>
      </c>
      <c r="S812" t="str">
        <f t="shared" si="63"/>
        <v>rock</v>
      </c>
      <c r="T812">
        <f>YEAR(V812)</f>
        <v>2012</v>
      </c>
      <c r="U812" s="13">
        <f t="shared" si="64"/>
        <v>30</v>
      </c>
      <c r="V812" s="10">
        <f>(((J812/60)/60)/24)+DATE(1970,1,1)</f>
        <v>41123.056273148148</v>
      </c>
      <c r="W812" s="10">
        <f>(((I812/60)/60)/24)+DATE(1970,1,1)</f>
        <v>41153.056273148148</v>
      </c>
    </row>
    <row r="813" spans="1:23"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60"/>
        <v>1.04</v>
      </c>
      <c r="P813" s="6">
        <f t="shared" si="61"/>
        <v>86.666666666666671</v>
      </c>
      <c r="Q813" t="s">
        <v>8315</v>
      </c>
      <c r="R813" t="str">
        <f t="shared" si="62"/>
        <v>music</v>
      </c>
      <c r="S813" t="str">
        <f t="shared" si="63"/>
        <v>rock</v>
      </c>
      <c r="T813">
        <f>YEAR(V813)</f>
        <v>2013</v>
      </c>
      <c r="U813" s="13">
        <f t="shared" si="64"/>
        <v>22</v>
      </c>
      <c r="V813" s="10">
        <f>(((J813/60)/60)/24)+DATE(1970,1,1)</f>
        <v>41443.643541666665</v>
      </c>
      <c r="W813" s="10">
        <f>(((I813/60)/60)/24)+DATE(1970,1,1)</f>
        <v>41465.702777777777</v>
      </c>
    </row>
    <row r="814" spans="1:23"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60"/>
        <v>1.5183333333333333</v>
      </c>
      <c r="P814" s="6">
        <f t="shared" si="61"/>
        <v>27.606060606060606</v>
      </c>
      <c r="Q814" t="s">
        <v>8315</v>
      </c>
      <c r="R814" t="str">
        <f t="shared" si="62"/>
        <v>music</v>
      </c>
      <c r="S814" t="str">
        <f t="shared" si="63"/>
        <v>rock</v>
      </c>
      <c r="T814">
        <f>YEAR(V814)</f>
        <v>2013</v>
      </c>
      <c r="U814" s="13">
        <f t="shared" si="64"/>
        <v>53</v>
      </c>
      <c r="V814" s="10">
        <f>(((J814/60)/60)/24)+DATE(1970,1,1)</f>
        <v>41282.017962962964</v>
      </c>
      <c r="W814" s="10">
        <f>(((I814/60)/60)/24)+DATE(1970,1,1)</f>
        <v>41334.581944444442</v>
      </c>
    </row>
    <row r="815" spans="1:23"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60"/>
        <v>1.59996</v>
      </c>
      <c r="P815" s="6">
        <f t="shared" si="61"/>
        <v>24.999375000000001</v>
      </c>
      <c r="Q815" t="s">
        <v>8315</v>
      </c>
      <c r="R815" t="str">
        <f t="shared" si="62"/>
        <v>music</v>
      </c>
      <c r="S815" t="str">
        <f t="shared" si="63"/>
        <v>rock</v>
      </c>
      <c r="T815">
        <f>YEAR(V815)</f>
        <v>2012</v>
      </c>
      <c r="U815" s="13">
        <f t="shared" si="64"/>
        <v>30</v>
      </c>
      <c r="V815" s="10">
        <f>(((J815/60)/60)/24)+DATE(1970,1,1)</f>
        <v>41080.960243055553</v>
      </c>
      <c r="W815" s="10">
        <f>(((I815/60)/60)/24)+DATE(1970,1,1)</f>
        <v>41110.960243055553</v>
      </c>
    </row>
    <row r="816" spans="1:23"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60"/>
        <v>1.2729999999999999</v>
      </c>
      <c r="P816" s="6">
        <f t="shared" si="61"/>
        <v>45.464285714285715</v>
      </c>
      <c r="Q816" t="s">
        <v>8315</v>
      </c>
      <c r="R816" t="str">
        <f t="shared" si="62"/>
        <v>music</v>
      </c>
      <c r="S816" t="str">
        <f t="shared" si="63"/>
        <v>rock</v>
      </c>
      <c r="T816">
        <f>YEAR(V816)</f>
        <v>2011</v>
      </c>
      <c r="U816" s="13">
        <f t="shared" si="64"/>
        <v>15</v>
      </c>
      <c r="V816" s="10">
        <f>(((J816/60)/60)/24)+DATE(1970,1,1)</f>
        <v>40679.743067129632</v>
      </c>
      <c r="W816" s="10">
        <f>(((I816/60)/60)/24)+DATE(1970,1,1)</f>
        <v>40694.75277777778</v>
      </c>
    </row>
    <row r="817" spans="1:23"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60"/>
        <v>1.07</v>
      </c>
      <c r="P817" s="6">
        <f t="shared" si="61"/>
        <v>99.534883720930239</v>
      </c>
      <c r="Q817" t="s">
        <v>8315</v>
      </c>
      <c r="R817" t="str">
        <f t="shared" si="62"/>
        <v>music</v>
      </c>
      <c r="S817" t="str">
        <f t="shared" si="63"/>
        <v>rock</v>
      </c>
      <c r="T817">
        <f>YEAR(V817)</f>
        <v>2014</v>
      </c>
      <c r="U817" s="13">
        <f t="shared" si="64"/>
        <v>30</v>
      </c>
      <c r="V817" s="10">
        <f>(((J817/60)/60)/24)+DATE(1970,1,1)</f>
        <v>41914.917858796296</v>
      </c>
      <c r="W817" s="10">
        <f>(((I817/60)/60)/24)+DATE(1970,1,1)</f>
        <v>41944.917858796296</v>
      </c>
    </row>
    <row r="818" spans="1:23"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60"/>
        <v>1.1512214285714286</v>
      </c>
      <c r="P818" s="6">
        <f t="shared" si="61"/>
        <v>39.31</v>
      </c>
      <c r="Q818" t="s">
        <v>8315</v>
      </c>
      <c r="R818" t="str">
        <f t="shared" si="62"/>
        <v>music</v>
      </c>
      <c r="S818" t="str">
        <f t="shared" si="63"/>
        <v>rock</v>
      </c>
      <c r="T818">
        <f>YEAR(V818)</f>
        <v>2013</v>
      </c>
      <c r="U818" s="13">
        <f t="shared" si="64"/>
        <v>31</v>
      </c>
      <c r="V818" s="10">
        <f>(((J818/60)/60)/24)+DATE(1970,1,1)</f>
        <v>41341.870868055557</v>
      </c>
      <c r="W818" s="10">
        <f>(((I818/60)/60)/24)+DATE(1970,1,1)</f>
        <v>41373.270833333336</v>
      </c>
    </row>
    <row r="819" spans="1:23"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60"/>
        <v>1.3711066666666665</v>
      </c>
      <c r="P819" s="6">
        <f t="shared" si="61"/>
        <v>89.419999999999987</v>
      </c>
      <c r="Q819" t="s">
        <v>8315</v>
      </c>
      <c r="R819" t="str">
        <f t="shared" si="62"/>
        <v>music</v>
      </c>
      <c r="S819" t="str">
        <f t="shared" si="63"/>
        <v>rock</v>
      </c>
      <c r="T819">
        <f>YEAR(V819)</f>
        <v>2012</v>
      </c>
      <c r="U819" s="13">
        <f t="shared" si="64"/>
        <v>54</v>
      </c>
      <c r="V819" s="10">
        <f>(((J819/60)/60)/24)+DATE(1970,1,1)</f>
        <v>40925.599664351852</v>
      </c>
      <c r="W819" s="10">
        <f>(((I819/60)/60)/24)+DATE(1970,1,1)</f>
        <v>40979.207638888889</v>
      </c>
    </row>
    <row r="820" spans="1:23"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60"/>
        <v>1.5571428571428572</v>
      </c>
      <c r="P820" s="6">
        <f t="shared" si="61"/>
        <v>28.684210526315791</v>
      </c>
      <c r="Q820" t="s">
        <v>8315</v>
      </c>
      <c r="R820" t="str">
        <f t="shared" si="62"/>
        <v>music</v>
      </c>
      <c r="S820" t="str">
        <f t="shared" si="63"/>
        <v>rock</v>
      </c>
      <c r="T820">
        <f>YEAR(V820)</f>
        <v>2012</v>
      </c>
      <c r="U820" s="13">
        <f t="shared" si="64"/>
        <v>8</v>
      </c>
      <c r="V820" s="10">
        <f>(((J820/60)/60)/24)+DATE(1970,1,1)</f>
        <v>41120.882881944446</v>
      </c>
      <c r="W820" s="10">
        <f>(((I820/60)/60)/24)+DATE(1970,1,1)</f>
        <v>41128.709027777775</v>
      </c>
    </row>
    <row r="821" spans="1:23"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60"/>
        <v>1.0874999999999999</v>
      </c>
      <c r="P821" s="6">
        <f t="shared" si="61"/>
        <v>31.071428571428573</v>
      </c>
      <c r="Q821" t="s">
        <v>8315</v>
      </c>
      <c r="R821" t="str">
        <f t="shared" si="62"/>
        <v>music</v>
      </c>
      <c r="S821" t="str">
        <f t="shared" si="63"/>
        <v>rock</v>
      </c>
      <c r="T821">
        <f>YEAR(V821)</f>
        <v>2013</v>
      </c>
      <c r="U821" s="13">
        <f t="shared" si="64"/>
        <v>9</v>
      </c>
      <c r="V821" s="10">
        <f>(((J821/60)/60)/24)+DATE(1970,1,1)</f>
        <v>41619.998310185183</v>
      </c>
      <c r="W821" s="10">
        <f>(((I821/60)/60)/24)+DATE(1970,1,1)</f>
        <v>41629.197222222225</v>
      </c>
    </row>
    <row r="822" spans="1:23"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60"/>
        <v>1.3405</v>
      </c>
      <c r="P822" s="6">
        <f t="shared" si="61"/>
        <v>70.55263157894737</v>
      </c>
      <c r="Q822" t="s">
        <v>8315</v>
      </c>
      <c r="R822" t="str">
        <f t="shared" si="62"/>
        <v>music</v>
      </c>
      <c r="S822" t="str">
        <f t="shared" si="63"/>
        <v>rock</v>
      </c>
      <c r="T822">
        <f>YEAR(V822)</f>
        <v>2014</v>
      </c>
      <c r="U822" s="13">
        <f t="shared" si="64"/>
        <v>30</v>
      </c>
      <c r="V822" s="10">
        <f>(((J822/60)/60)/24)+DATE(1970,1,1)</f>
        <v>41768.841921296298</v>
      </c>
      <c r="W822" s="10">
        <f>(((I822/60)/60)/24)+DATE(1970,1,1)</f>
        <v>41799.208333333336</v>
      </c>
    </row>
    <row r="823" spans="1:23"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60"/>
        <v>1</v>
      </c>
      <c r="P823" s="6">
        <f t="shared" si="61"/>
        <v>224.12820512820514</v>
      </c>
      <c r="Q823" t="s">
        <v>8315</v>
      </c>
      <c r="R823" t="str">
        <f t="shared" si="62"/>
        <v>music</v>
      </c>
      <c r="S823" t="str">
        <f t="shared" si="63"/>
        <v>rock</v>
      </c>
      <c r="T823">
        <f>YEAR(V823)</f>
        <v>2015</v>
      </c>
      <c r="U823" s="13">
        <f t="shared" si="64"/>
        <v>34</v>
      </c>
      <c r="V823" s="10">
        <f>(((J823/60)/60)/24)+DATE(1970,1,1)</f>
        <v>42093.922048611115</v>
      </c>
      <c r="W823" s="10">
        <f>(((I823/60)/60)/24)+DATE(1970,1,1)</f>
        <v>42128.167361111111</v>
      </c>
    </row>
    <row r="824" spans="1:23"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60"/>
        <v>1.1916666666666667</v>
      </c>
      <c r="P824" s="6">
        <f t="shared" si="61"/>
        <v>51.811594202898547</v>
      </c>
      <c r="Q824" t="s">
        <v>8315</v>
      </c>
      <c r="R824" t="str">
        <f t="shared" si="62"/>
        <v>music</v>
      </c>
      <c r="S824" t="str">
        <f t="shared" si="63"/>
        <v>rock</v>
      </c>
      <c r="T824">
        <f>YEAR(V824)</f>
        <v>2012</v>
      </c>
      <c r="U824" s="13">
        <f t="shared" si="64"/>
        <v>30</v>
      </c>
      <c r="V824" s="10">
        <f>(((J824/60)/60)/24)+DATE(1970,1,1)</f>
        <v>41157.947337962964</v>
      </c>
      <c r="W824" s="10">
        <f>(((I824/60)/60)/24)+DATE(1970,1,1)</f>
        <v>41187.947337962964</v>
      </c>
    </row>
    <row r="825" spans="1:23"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60"/>
        <v>1.7949999999999999</v>
      </c>
      <c r="P825" s="6">
        <f t="shared" si="61"/>
        <v>43.515151515151516</v>
      </c>
      <c r="Q825" t="s">
        <v>8315</v>
      </c>
      <c r="R825" t="str">
        <f t="shared" si="62"/>
        <v>music</v>
      </c>
      <c r="S825" t="str">
        <f t="shared" si="63"/>
        <v>rock</v>
      </c>
      <c r="T825">
        <f>YEAR(V825)</f>
        <v>2015</v>
      </c>
      <c r="U825" s="13">
        <f t="shared" si="64"/>
        <v>30</v>
      </c>
      <c r="V825" s="10">
        <f>(((J825/60)/60)/24)+DATE(1970,1,1)</f>
        <v>42055.972824074073</v>
      </c>
      <c r="W825" s="10">
        <f>(((I825/60)/60)/24)+DATE(1970,1,1)</f>
        <v>42085.931157407409</v>
      </c>
    </row>
    <row r="826" spans="1:23"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60"/>
        <v>1.3438124999999999</v>
      </c>
      <c r="P826" s="6">
        <f t="shared" si="61"/>
        <v>39.816666666666663</v>
      </c>
      <c r="Q826" t="s">
        <v>8315</v>
      </c>
      <c r="R826" t="str">
        <f t="shared" si="62"/>
        <v>music</v>
      </c>
      <c r="S826" t="str">
        <f t="shared" si="63"/>
        <v>rock</v>
      </c>
      <c r="T826">
        <f>YEAR(V826)</f>
        <v>2010</v>
      </c>
      <c r="U826" s="13">
        <f t="shared" si="64"/>
        <v>36</v>
      </c>
      <c r="V826" s="10">
        <f>(((J826/60)/60)/24)+DATE(1970,1,1)</f>
        <v>40250.242106481484</v>
      </c>
      <c r="W826" s="10">
        <f>(((I826/60)/60)/24)+DATE(1970,1,1)</f>
        <v>40286.290972222225</v>
      </c>
    </row>
    <row r="827" spans="1:23"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60"/>
        <v>1.0043200000000001</v>
      </c>
      <c r="P827" s="6">
        <f t="shared" si="61"/>
        <v>126.8080808080808</v>
      </c>
      <c r="Q827" t="s">
        <v>8315</v>
      </c>
      <c r="R827" t="str">
        <f t="shared" si="62"/>
        <v>music</v>
      </c>
      <c r="S827" t="str">
        <f t="shared" si="63"/>
        <v>rock</v>
      </c>
      <c r="T827">
        <f>YEAR(V827)</f>
        <v>2012</v>
      </c>
      <c r="U827" s="13">
        <f t="shared" si="64"/>
        <v>25</v>
      </c>
      <c r="V827" s="10">
        <f>(((J827/60)/60)/24)+DATE(1970,1,1)</f>
        <v>41186.306527777779</v>
      </c>
      <c r="W827" s="10">
        <f>(((I827/60)/60)/24)+DATE(1970,1,1)</f>
        <v>41211.306527777779</v>
      </c>
    </row>
    <row r="828" spans="1:23"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60"/>
        <v>1.0145454545454546</v>
      </c>
      <c r="P828" s="6">
        <f t="shared" si="61"/>
        <v>113.87755102040816</v>
      </c>
      <c r="Q828" t="s">
        <v>8315</v>
      </c>
      <c r="R828" t="str">
        <f t="shared" si="62"/>
        <v>music</v>
      </c>
      <c r="S828" t="str">
        <f t="shared" si="63"/>
        <v>rock</v>
      </c>
      <c r="T828">
        <f>YEAR(V828)</f>
        <v>2012</v>
      </c>
      <c r="U828" s="13">
        <f t="shared" si="64"/>
        <v>21</v>
      </c>
      <c r="V828" s="10">
        <f>(((J828/60)/60)/24)+DATE(1970,1,1)</f>
        <v>40973.038541666669</v>
      </c>
      <c r="W828" s="10">
        <f>(((I828/60)/60)/24)+DATE(1970,1,1)</f>
        <v>40993.996874999997</v>
      </c>
    </row>
    <row r="829" spans="1:23"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60"/>
        <v>1.0333333333333334</v>
      </c>
      <c r="P829" s="6">
        <f t="shared" si="61"/>
        <v>28.181818181818183</v>
      </c>
      <c r="Q829" t="s">
        <v>8315</v>
      </c>
      <c r="R829" t="str">
        <f t="shared" si="62"/>
        <v>music</v>
      </c>
      <c r="S829" t="str">
        <f t="shared" si="63"/>
        <v>rock</v>
      </c>
      <c r="T829">
        <f>YEAR(V829)</f>
        <v>2012</v>
      </c>
      <c r="U829" s="13">
        <f t="shared" si="64"/>
        <v>26</v>
      </c>
      <c r="V829" s="10">
        <f>(((J829/60)/60)/24)+DATE(1970,1,1)</f>
        <v>40927.473460648151</v>
      </c>
      <c r="W829" s="10">
        <f>(((I829/60)/60)/24)+DATE(1970,1,1)</f>
        <v>40953.825694444444</v>
      </c>
    </row>
    <row r="830" spans="1:23"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60"/>
        <v>1.07</v>
      </c>
      <c r="P830" s="6">
        <f t="shared" si="61"/>
        <v>36.60526315789474</v>
      </c>
      <c r="Q830" t="s">
        <v>8315</v>
      </c>
      <c r="R830" t="str">
        <f t="shared" si="62"/>
        <v>music</v>
      </c>
      <c r="S830" t="str">
        <f t="shared" si="63"/>
        <v>rock</v>
      </c>
      <c r="T830">
        <f>YEAR(V830)</f>
        <v>2012</v>
      </c>
      <c r="U830" s="13">
        <f t="shared" si="64"/>
        <v>13</v>
      </c>
      <c r="V830" s="10">
        <f>(((J830/60)/60)/24)+DATE(1970,1,1)</f>
        <v>41073.050717592596</v>
      </c>
      <c r="W830" s="10">
        <f>(((I830/60)/60)/24)+DATE(1970,1,1)</f>
        <v>41085.683333333334</v>
      </c>
    </row>
    <row r="831" spans="1:23"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60"/>
        <v>1.04</v>
      </c>
      <c r="P831" s="6">
        <f t="shared" si="61"/>
        <v>32.5</v>
      </c>
      <c r="Q831" t="s">
        <v>8315</v>
      </c>
      <c r="R831" t="str">
        <f t="shared" si="62"/>
        <v>music</v>
      </c>
      <c r="S831" t="str">
        <f t="shared" si="63"/>
        <v>rock</v>
      </c>
      <c r="T831">
        <f>YEAR(V831)</f>
        <v>2016</v>
      </c>
      <c r="U831" s="13">
        <f t="shared" si="64"/>
        <v>60</v>
      </c>
      <c r="V831" s="10">
        <f>(((J831/60)/60)/24)+DATE(1970,1,1)</f>
        <v>42504.801388888889</v>
      </c>
      <c r="W831" s="10">
        <f>(((I831/60)/60)/24)+DATE(1970,1,1)</f>
        <v>42564.801388888889</v>
      </c>
    </row>
    <row r="832" spans="1:23"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60"/>
        <v>1.0783333333333334</v>
      </c>
      <c r="P832" s="6">
        <f t="shared" si="61"/>
        <v>60.65625</v>
      </c>
      <c r="Q832" t="s">
        <v>8315</v>
      </c>
      <c r="R832" t="str">
        <f t="shared" si="62"/>
        <v>music</v>
      </c>
      <c r="S832" t="str">
        <f t="shared" si="63"/>
        <v>rock</v>
      </c>
      <c r="T832">
        <f>YEAR(V832)</f>
        <v>2013</v>
      </c>
      <c r="U832" s="13">
        <f t="shared" si="64"/>
        <v>30</v>
      </c>
      <c r="V832" s="10">
        <f>(((J832/60)/60)/24)+DATE(1970,1,1)</f>
        <v>41325.525752314818</v>
      </c>
      <c r="W832" s="10">
        <f>(((I832/60)/60)/24)+DATE(1970,1,1)</f>
        <v>41355.484085648146</v>
      </c>
    </row>
    <row r="833" spans="1:23"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60"/>
        <v>2.3333333333333335</v>
      </c>
      <c r="P833" s="6">
        <f t="shared" si="61"/>
        <v>175</v>
      </c>
      <c r="Q833" t="s">
        <v>8315</v>
      </c>
      <c r="R833" t="str">
        <f t="shared" si="62"/>
        <v>music</v>
      </c>
      <c r="S833" t="str">
        <f t="shared" si="63"/>
        <v>rock</v>
      </c>
      <c r="T833">
        <f>YEAR(V833)</f>
        <v>2012</v>
      </c>
      <c r="U833" s="13">
        <f t="shared" si="64"/>
        <v>30</v>
      </c>
      <c r="V833" s="10">
        <f>(((J833/60)/60)/24)+DATE(1970,1,1)</f>
        <v>40996.646921296298</v>
      </c>
      <c r="W833" s="10">
        <f>(((I833/60)/60)/24)+DATE(1970,1,1)</f>
        <v>41026.646921296298</v>
      </c>
    </row>
    <row r="834" spans="1:23"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60"/>
        <v>1.0060706666666666</v>
      </c>
      <c r="P834" s="6">
        <f t="shared" si="61"/>
        <v>97.993896103896105</v>
      </c>
      <c r="Q834" t="s">
        <v>8315</v>
      </c>
      <c r="R834" t="str">
        <f t="shared" si="62"/>
        <v>music</v>
      </c>
      <c r="S834" t="str">
        <f t="shared" si="63"/>
        <v>rock</v>
      </c>
      <c r="T834">
        <f>YEAR(V834)</f>
        <v>2011</v>
      </c>
      <c r="U834" s="13">
        <f t="shared" si="64"/>
        <v>60</v>
      </c>
      <c r="V834" s="10">
        <f>(((J834/60)/60)/24)+DATE(1970,1,1)</f>
        <v>40869.675173611111</v>
      </c>
      <c r="W834" s="10">
        <f>(((I834/60)/60)/24)+DATE(1970,1,1)</f>
        <v>40929.342361111114</v>
      </c>
    </row>
    <row r="835" spans="1:23"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65">E835/D835</f>
        <v>1.0166666666666666</v>
      </c>
      <c r="P835" s="6">
        <f t="shared" ref="P835:P898" si="66">E835/L835</f>
        <v>148.78048780487805</v>
      </c>
      <c r="Q835" t="s">
        <v>8315</v>
      </c>
      <c r="R835" t="str">
        <f t="shared" ref="R835:R898" si="67">LEFT(N835,SEARCH("/",N835,1)-1)</f>
        <v>music</v>
      </c>
      <c r="S835" t="str">
        <f t="shared" ref="S835:S898" si="68">RIGHT(N835,LEN(N835)-FIND("/",N835,1))</f>
        <v>rock</v>
      </c>
      <c r="T835">
        <f>YEAR(V835)</f>
        <v>2014</v>
      </c>
      <c r="U835" s="13">
        <f t="shared" ref="U835:U898" si="69">ROUND(W835-V835,0)</f>
        <v>30</v>
      </c>
      <c r="V835" s="10">
        <f>(((J835/60)/60)/24)+DATE(1970,1,1)</f>
        <v>41718.878182870372</v>
      </c>
      <c r="W835" s="10">
        <f>(((I835/60)/60)/24)+DATE(1970,1,1)</f>
        <v>41748.878182870372</v>
      </c>
    </row>
    <row r="836" spans="1:23"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65"/>
        <v>1.3101818181818181</v>
      </c>
      <c r="P836" s="6">
        <f t="shared" si="66"/>
        <v>96.08</v>
      </c>
      <c r="Q836" t="s">
        <v>8315</v>
      </c>
      <c r="R836" t="str">
        <f t="shared" si="67"/>
        <v>music</v>
      </c>
      <c r="S836" t="str">
        <f t="shared" si="68"/>
        <v>rock</v>
      </c>
      <c r="T836">
        <f>YEAR(V836)</f>
        <v>2013</v>
      </c>
      <c r="U836" s="13">
        <f t="shared" si="69"/>
        <v>33</v>
      </c>
      <c r="V836" s="10">
        <f>(((J836/60)/60)/24)+DATE(1970,1,1)</f>
        <v>41422.822824074072</v>
      </c>
      <c r="W836" s="10">
        <f>(((I836/60)/60)/24)+DATE(1970,1,1)</f>
        <v>41456.165972222225</v>
      </c>
    </row>
    <row r="837" spans="1:23"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65"/>
        <v>1.1725000000000001</v>
      </c>
      <c r="P837" s="6">
        <f t="shared" si="66"/>
        <v>58.625</v>
      </c>
      <c r="Q837" t="s">
        <v>8315</v>
      </c>
      <c r="R837" t="str">
        <f t="shared" si="67"/>
        <v>music</v>
      </c>
      <c r="S837" t="str">
        <f t="shared" si="68"/>
        <v>rock</v>
      </c>
      <c r="T837">
        <f>YEAR(V837)</f>
        <v>2012</v>
      </c>
      <c r="U837" s="13">
        <f t="shared" si="69"/>
        <v>43</v>
      </c>
      <c r="V837" s="10">
        <f>(((J837/60)/60)/24)+DATE(1970,1,1)</f>
        <v>41005.45784722222</v>
      </c>
      <c r="W837" s="10">
        <f>(((I837/60)/60)/24)+DATE(1970,1,1)</f>
        <v>41048.125</v>
      </c>
    </row>
    <row r="838" spans="1:23"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65"/>
        <v>1.009304</v>
      </c>
      <c r="P838" s="6">
        <f t="shared" si="66"/>
        <v>109.70695652173914</v>
      </c>
      <c r="Q838" t="s">
        <v>8315</v>
      </c>
      <c r="R838" t="str">
        <f t="shared" si="67"/>
        <v>music</v>
      </c>
      <c r="S838" t="str">
        <f t="shared" si="68"/>
        <v>rock</v>
      </c>
      <c r="T838">
        <f>YEAR(V838)</f>
        <v>2013</v>
      </c>
      <c r="U838" s="13">
        <f t="shared" si="69"/>
        <v>30</v>
      </c>
      <c r="V838" s="10">
        <f>(((J838/60)/60)/24)+DATE(1970,1,1)</f>
        <v>41524.056921296295</v>
      </c>
      <c r="W838" s="10">
        <f>(((I838/60)/60)/24)+DATE(1970,1,1)</f>
        <v>41554.056921296295</v>
      </c>
    </row>
    <row r="839" spans="1:23"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65"/>
        <v>1.218</v>
      </c>
      <c r="P839" s="6">
        <f t="shared" si="66"/>
        <v>49.112903225806448</v>
      </c>
      <c r="Q839" t="s">
        <v>8315</v>
      </c>
      <c r="R839" t="str">
        <f t="shared" si="67"/>
        <v>music</v>
      </c>
      <c r="S839" t="str">
        <f t="shared" si="68"/>
        <v>rock</v>
      </c>
      <c r="T839">
        <f>YEAR(V839)</f>
        <v>2014</v>
      </c>
      <c r="U839" s="13">
        <f t="shared" si="69"/>
        <v>30</v>
      </c>
      <c r="V839" s="10">
        <f>(((J839/60)/60)/24)+DATE(1970,1,1)</f>
        <v>41730.998402777775</v>
      </c>
      <c r="W839" s="10">
        <f>(((I839/60)/60)/24)+DATE(1970,1,1)</f>
        <v>41760.998402777775</v>
      </c>
    </row>
    <row r="840" spans="1:23"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65"/>
        <v>1.454</v>
      </c>
      <c r="P840" s="6">
        <f t="shared" si="66"/>
        <v>47.672131147540981</v>
      </c>
      <c r="Q840" t="s">
        <v>8315</v>
      </c>
      <c r="R840" t="str">
        <f t="shared" si="67"/>
        <v>music</v>
      </c>
      <c r="S840" t="str">
        <f t="shared" si="68"/>
        <v>rock</v>
      </c>
      <c r="T840">
        <f>YEAR(V840)</f>
        <v>2011</v>
      </c>
      <c r="U840" s="13">
        <f t="shared" si="69"/>
        <v>30</v>
      </c>
      <c r="V840" s="10">
        <f>(((J840/60)/60)/24)+DATE(1970,1,1)</f>
        <v>40895.897974537038</v>
      </c>
      <c r="W840" s="10">
        <f>(((I840/60)/60)/24)+DATE(1970,1,1)</f>
        <v>40925.897974537038</v>
      </c>
    </row>
    <row r="841" spans="1:23"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65"/>
        <v>1.166166</v>
      </c>
      <c r="P841" s="6">
        <f t="shared" si="66"/>
        <v>60.737812499999997</v>
      </c>
      <c r="Q841" t="s">
        <v>8315</v>
      </c>
      <c r="R841" t="str">
        <f t="shared" si="67"/>
        <v>music</v>
      </c>
      <c r="S841" t="str">
        <f t="shared" si="68"/>
        <v>rock</v>
      </c>
      <c r="T841">
        <f>YEAR(V841)</f>
        <v>2012</v>
      </c>
      <c r="U841" s="13">
        <f t="shared" si="69"/>
        <v>30</v>
      </c>
      <c r="V841" s="10">
        <f>(((J841/60)/60)/24)+DATE(1970,1,1)</f>
        <v>41144.763379629629</v>
      </c>
      <c r="W841" s="10">
        <f>(((I841/60)/60)/24)+DATE(1970,1,1)</f>
        <v>41174.763379629629</v>
      </c>
    </row>
    <row r="842" spans="1:23"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65"/>
        <v>1.2041660000000001</v>
      </c>
      <c r="P842" s="6">
        <f t="shared" si="66"/>
        <v>63.37715789473684</v>
      </c>
      <c r="Q842" t="s">
        <v>8315</v>
      </c>
      <c r="R842" t="str">
        <f t="shared" si="67"/>
        <v>music</v>
      </c>
      <c r="S842" t="str">
        <f t="shared" si="68"/>
        <v>metal</v>
      </c>
      <c r="T842">
        <f>YEAR(V842)</f>
        <v>2016</v>
      </c>
      <c r="U842" s="13">
        <f t="shared" si="69"/>
        <v>30</v>
      </c>
      <c r="V842" s="10">
        <f>(((J842/60)/60)/24)+DATE(1970,1,1)</f>
        <v>42607.226701388892</v>
      </c>
      <c r="W842" s="10">
        <f>(((I842/60)/60)/24)+DATE(1970,1,1)</f>
        <v>42637.226701388892</v>
      </c>
    </row>
    <row r="843" spans="1:23"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65"/>
        <v>1.0132000000000001</v>
      </c>
      <c r="P843" s="6">
        <f t="shared" si="66"/>
        <v>53.893617021276597</v>
      </c>
      <c r="Q843" t="s">
        <v>8315</v>
      </c>
      <c r="R843" t="str">
        <f t="shared" si="67"/>
        <v>music</v>
      </c>
      <c r="S843" t="str">
        <f t="shared" si="68"/>
        <v>metal</v>
      </c>
      <c r="T843">
        <f>YEAR(V843)</f>
        <v>2014</v>
      </c>
      <c r="U843" s="13">
        <f t="shared" si="69"/>
        <v>30</v>
      </c>
      <c r="V843" s="10">
        <f>(((J843/60)/60)/24)+DATE(1970,1,1)</f>
        <v>41923.838692129626</v>
      </c>
      <c r="W843" s="10">
        <f>(((I843/60)/60)/24)+DATE(1970,1,1)</f>
        <v>41953.88035879629</v>
      </c>
    </row>
    <row r="844" spans="1:23"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65"/>
        <v>1.0431999999999999</v>
      </c>
      <c r="P844" s="6">
        <f t="shared" si="66"/>
        <v>66.871794871794876</v>
      </c>
      <c r="Q844" t="s">
        <v>8315</v>
      </c>
      <c r="R844" t="str">
        <f t="shared" si="67"/>
        <v>music</v>
      </c>
      <c r="S844" t="str">
        <f t="shared" si="68"/>
        <v>metal</v>
      </c>
      <c r="T844">
        <f>YEAR(V844)</f>
        <v>2013</v>
      </c>
      <c r="U844" s="13">
        <f t="shared" si="69"/>
        <v>35</v>
      </c>
      <c r="V844" s="10">
        <f>(((J844/60)/60)/24)+DATE(1970,1,1)</f>
        <v>41526.592395833337</v>
      </c>
      <c r="W844" s="10">
        <f>(((I844/60)/60)/24)+DATE(1970,1,1)</f>
        <v>41561.165972222225</v>
      </c>
    </row>
    <row r="845" spans="1:23"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65"/>
        <v>2.6713333333333331</v>
      </c>
      <c r="P845" s="6">
        <f t="shared" si="66"/>
        <v>63.102362204724407</v>
      </c>
      <c r="Q845" t="s">
        <v>8315</v>
      </c>
      <c r="R845" t="str">
        <f t="shared" si="67"/>
        <v>music</v>
      </c>
      <c r="S845" t="str">
        <f t="shared" si="68"/>
        <v>metal</v>
      </c>
      <c r="T845">
        <f>YEAR(V845)</f>
        <v>2016</v>
      </c>
      <c r="U845" s="13">
        <f t="shared" si="69"/>
        <v>17</v>
      </c>
      <c r="V845" s="10">
        <f>(((J845/60)/60)/24)+DATE(1970,1,1)</f>
        <v>42695.257870370369</v>
      </c>
      <c r="W845" s="10">
        <f>(((I845/60)/60)/24)+DATE(1970,1,1)</f>
        <v>42712.333333333328</v>
      </c>
    </row>
    <row r="846" spans="1:23"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65"/>
        <v>1.9413333333333334</v>
      </c>
      <c r="P846" s="6">
        <f t="shared" si="66"/>
        <v>36.628930817610062</v>
      </c>
      <c r="Q846" t="s">
        <v>8315</v>
      </c>
      <c r="R846" t="str">
        <f t="shared" si="67"/>
        <v>music</v>
      </c>
      <c r="S846" t="str">
        <f t="shared" si="68"/>
        <v>metal</v>
      </c>
      <c r="T846">
        <f>YEAR(V846)</f>
        <v>2014</v>
      </c>
      <c r="U846" s="13">
        <f t="shared" si="69"/>
        <v>39</v>
      </c>
      <c r="V846" s="10">
        <f>(((J846/60)/60)/24)+DATE(1970,1,1)</f>
        <v>41905.684629629628</v>
      </c>
      <c r="W846" s="10">
        <f>(((I846/60)/60)/24)+DATE(1970,1,1)</f>
        <v>41944.207638888889</v>
      </c>
    </row>
    <row r="847" spans="1:23"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65"/>
        <v>1.203802</v>
      </c>
      <c r="P847" s="6">
        <f t="shared" si="66"/>
        <v>34.005706214689269</v>
      </c>
      <c r="Q847" t="s">
        <v>8315</v>
      </c>
      <c r="R847" t="str">
        <f t="shared" si="67"/>
        <v>music</v>
      </c>
      <c r="S847" t="str">
        <f t="shared" si="68"/>
        <v>metal</v>
      </c>
      <c r="T847">
        <f>YEAR(V847)</f>
        <v>2016</v>
      </c>
      <c r="U847" s="13">
        <f t="shared" si="69"/>
        <v>40</v>
      </c>
      <c r="V847" s="10">
        <f>(((J847/60)/60)/24)+DATE(1970,1,1)</f>
        <v>42578.205972222218</v>
      </c>
      <c r="W847" s="10">
        <f>(((I847/60)/60)/24)+DATE(1970,1,1)</f>
        <v>42618.165972222225</v>
      </c>
    </row>
    <row r="848" spans="1:23"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65"/>
        <v>1.2200090909090908</v>
      </c>
      <c r="P848" s="6">
        <f t="shared" si="66"/>
        <v>28.553404255319148</v>
      </c>
      <c r="Q848" t="s">
        <v>8315</v>
      </c>
      <c r="R848" t="str">
        <f t="shared" si="67"/>
        <v>music</v>
      </c>
      <c r="S848" t="str">
        <f t="shared" si="68"/>
        <v>metal</v>
      </c>
      <c r="T848">
        <f>YEAR(V848)</f>
        <v>2014</v>
      </c>
      <c r="U848" s="13">
        <f t="shared" si="69"/>
        <v>14</v>
      </c>
      <c r="V848" s="10">
        <f>(((J848/60)/60)/24)+DATE(1970,1,1)</f>
        <v>41694.391840277778</v>
      </c>
      <c r="W848" s="10">
        <f>(((I848/60)/60)/24)+DATE(1970,1,1)</f>
        <v>41708.583333333336</v>
      </c>
    </row>
    <row r="849" spans="1:23"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65"/>
        <v>1</v>
      </c>
      <c r="P849" s="6">
        <f t="shared" si="66"/>
        <v>10</v>
      </c>
      <c r="Q849" t="s">
        <v>8315</v>
      </c>
      <c r="R849" t="str">
        <f t="shared" si="67"/>
        <v>music</v>
      </c>
      <c r="S849" t="str">
        <f t="shared" si="68"/>
        <v>metal</v>
      </c>
      <c r="T849">
        <f>YEAR(V849)</f>
        <v>2015</v>
      </c>
      <c r="U849" s="13">
        <f t="shared" si="69"/>
        <v>30</v>
      </c>
      <c r="V849" s="10">
        <f>(((J849/60)/60)/24)+DATE(1970,1,1)</f>
        <v>42165.79833333334</v>
      </c>
      <c r="W849" s="10">
        <f>(((I849/60)/60)/24)+DATE(1970,1,1)</f>
        <v>42195.79833333334</v>
      </c>
    </row>
    <row r="850" spans="1:23"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65"/>
        <v>1</v>
      </c>
      <c r="P850" s="6">
        <f t="shared" si="66"/>
        <v>18.75</v>
      </c>
      <c r="Q850" t="s">
        <v>8315</v>
      </c>
      <c r="R850" t="str">
        <f t="shared" si="67"/>
        <v>music</v>
      </c>
      <c r="S850" t="str">
        <f t="shared" si="68"/>
        <v>metal</v>
      </c>
      <c r="T850">
        <f>YEAR(V850)</f>
        <v>2015</v>
      </c>
      <c r="U850" s="13">
        <f t="shared" si="69"/>
        <v>30</v>
      </c>
      <c r="V850" s="10">
        <f>(((J850/60)/60)/24)+DATE(1970,1,1)</f>
        <v>42078.792048611111</v>
      </c>
      <c r="W850" s="10">
        <f>(((I850/60)/60)/24)+DATE(1970,1,1)</f>
        <v>42108.792048611111</v>
      </c>
    </row>
    <row r="851" spans="1:23"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65"/>
        <v>1.1990000000000001</v>
      </c>
      <c r="P851" s="6">
        <f t="shared" si="66"/>
        <v>41.704347826086959</v>
      </c>
      <c r="Q851" t="s">
        <v>8315</v>
      </c>
      <c r="R851" t="str">
        <f t="shared" si="67"/>
        <v>music</v>
      </c>
      <c r="S851" t="str">
        <f t="shared" si="68"/>
        <v>metal</v>
      </c>
      <c r="T851">
        <f>YEAR(V851)</f>
        <v>2015</v>
      </c>
      <c r="U851" s="13">
        <f t="shared" si="69"/>
        <v>28</v>
      </c>
      <c r="V851" s="10">
        <f>(((J851/60)/60)/24)+DATE(1970,1,1)</f>
        <v>42051.148888888885</v>
      </c>
      <c r="W851" s="10">
        <f>(((I851/60)/60)/24)+DATE(1970,1,1)</f>
        <v>42079.107222222221</v>
      </c>
    </row>
    <row r="852" spans="1:23"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65"/>
        <v>1.55175</v>
      </c>
      <c r="P852" s="6">
        <f t="shared" si="66"/>
        <v>46.669172932330824</v>
      </c>
      <c r="Q852" t="s">
        <v>8315</v>
      </c>
      <c r="R852" t="str">
        <f t="shared" si="67"/>
        <v>music</v>
      </c>
      <c r="S852" t="str">
        <f t="shared" si="68"/>
        <v>metal</v>
      </c>
      <c r="T852">
        <f>YEAR(V852)</f>
        <v>2016</v>
      </c>
      <c r="U852" s="13">
        <f t="shared" si="69"/>
        <v>32</v>
      </c>
      <c r="V852" s="10">
        <f>(((J852/60)/60)/24)+DATE(1970,1,1)</f>
        <v>42452.827743055561</v>
      </c>
      <c r="W852" s="10">
        <f>(((I852/60)/60)/24)+DATE(1970,1,1)</f>
        <v>42485.207638888889</v>
      </c>
    </row>
    <row r="853" spans="1:23"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65"/>
        <v>1.3045</v>
      </c>
      <c r="P853" s="6">
        <f t="shared" si="66"/>
        <v>37.271428571428572</v>
      </c>
      <c r="Q853" t="s">
        <v>8315</v>
      </c>
      <c r="R853" t="str">
        <f t="shared" si="67"/>
        <v>music</v>
      </c>
      <c r="S853" t="str">
        <f t="shared" si="68"/>
        <v>metal</v>
      </c>
      <c r="T853">
        <f>YEAR(V853)</f>
        <v>2016</v>
      </c>
      <c r="U853" s="13">
        <f t="shared" si="69"/>
        <v>60</v>
      </c>
      <c r="V853" s="10">
        <f>(((J853/60)/60)/24)+DATE(1970,1,1)</f>
        <v>42522.880243055552</v>
      </c>
      <c r="W853" s="10">
        <f>(((I853/60)/60)/24)+DATE(1970,1,1)</f>
        <v>42582.822916666672</v>
      </c>
    </row>
    <row r="854" spans="1:23"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65"/>
        <v>1.0497142857142858</v>
      </c>
      <c r="P854" s="6">
        <f t="shared" si="66"/>
        <v>59.258064516129032</v>
      </c>
      <c r="Q854" t="s">
        <v>8315</v>
      </c>
      <c r="R854" t="str">
        <f t="shared" si="67"/>
        <v>music</v>
      </c>
      <c r="S854" t="str">
        <f t="shared" si="68"/>
        <v>metal</v>
      </c>
      <c r="T854">
        <f>YEAR(V854)</f>
        <v>2016</v>
      </c>
      <c r="U854" s="13">
        <f t="shared" si="69"/>
        <v>11</v>
      </c>
      <c r="V854" s="10">
        <f>(((J854/60)/60)/24)+DATE(1970,1,1)</f>
        <v>42656.805497685185</v>
      </c>
      <c r="W854" s="10">
        <f>(((I854/60)/60)/24)+DATE(1970,1,1)</f>
        <v>42667.875</v>
      </c>
    </row>
    <row r="855" spans="1:23"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65"/>
        <v>1</v>
      </c>
      <c r="P855" s="6">
        <f t="shared" si="66"/>
        <v>30</v>
      </c>
      <c r="Q855" t="s">
        <v>8315</v>
      </c>
      <c r="R855" t="str">
        <f t="shared" si="67"/>
        <v>music</v>
      </c>
      <c r="S855" t="str">
        <f t="shared" si="68"/>
        <v>metal</v>
      </c>
      <c r="T855">
        <f>YEAR(V855)</f>
        <v>2015</v>
      </c>
      <c r="U855" s="13">
        <f t="shared" si="69"/>
        <v>30</v>
      </c>
      <c r="V855" s="10">
        <f>(((J855/60)/60)/24)+DATE(1970,1,1)</f>
        <v>42021.832280092596</v>
      </c>
      <c r="W855" s="10">
        <f>(((I855/60)/60)/24)+DATE(1970,1,1)</f>
        <v>42051.832280092596</v>
      </c>
    </row>
    <row r="856" spans="1:23"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65"/>
        <v>1.1822050359712231</v>
      </c>
      <c r="P856" s="6">
        <f t="shared" si="66"/>
        <v>65.8623246492986</v>
      </c>
      <c r="Q856" t="s">
        <v>8315</v>
      </c>
      <c r="R856" t="str">
        <f t="shared" si="67"/>
        <v>music</v>
      </c>
      <c r="S856" t="str">
        <f t="shared" si="68"/>
        <v>metal</v>
      </c>
      <c r="T856">
        <f>YEAR(V856)</f>
        <v>2016</v>
      </c>
      <c r="U856" s="13">
        <f t="shared" si="69"/>
        <v>30</v>
      </c>
      <c r="V856" s="10">
        <f>(((J856/60)/60)/24)+DATE(1970,1,1)</f>
        <v>42702.212337962963</v>
      </c>
      <c r="W856" s="10">
        <f>(((I856/60)/60)/24)+DATE(1970,1,1)</f>
        <v>42732.212337962963</v>
      </c>
    </row>
    <row r="857" spans="1:23"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65"/>
        <v>1.0344827586206897</v>
      </c>
      <c r="P857" s="6">
        <f t="shared" si="66"/>
        <v>31.914893617021278</v>
      </c>
      <c r="Q857" t="s">
        <v>8315</v>
      </c>
      <c r="R857" t="str">
        <f t="shared" si="67"/>
        <v>music</v>
      </c>
      <c r="S857" t="str">
        <f t="shared" si="68"/>
        <v>metal</v>
      </c>
      <c r="T857">
        <f>YEAR(V857)</f>
        <v>2016</v>
      </c>
      <c r="U857" s="13">
        <f t="shared" si="69"/>
        <v>30</v>
      </c>
      <c r="V857" s="10">
        <f>(((J857/60)/60)/24)+DATE(1970,1,1)</f>
        <v>42545.125196759262</v>
      </c>
      <c r="W857" s="10">
        <f>(((I857/60)/60)/24)+DATE(1970,1,1)</f>
        <v>42575.125196759262</v>
      </c>
    </row>
    <row r="858" spans="1:23"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65"/>
        <v>2.1800000000000002</v>
      </c>
      <c r="P858" s="6">
        <f t="shared" si="66"/>
        <v>19.464285714285715</v>
      </c>
      <c r="Q858" t="s">
        <v>8315</v>
      </c>
      <c r="R858" t="str">
        <f t="shared" si="67"/>
        <v>music</v>
      </c>
      <c r="S858" t="str">
        <f t="shared" si="68"/>
        <v>metal</v>
      </c>
      <c r="T858">
        <f>YEAR(V858)</f>
        <v>2016</v>
      </c>
      <c r="U858" s="13">
        <f t="shared" si="69"/>
        <v>59</v>
      </c>
      <c r="V858" s="10">
        <f>(((J858/60)/60)/24)+DATE(1970,1,1)</f>
        <v>42609.311990740738</v>
      </c>
      <c r="W858" s="10">
        <f>(((I858/60)/60)/24)+DATE(1970,1,1)</f>
        <v>42668.791666666672</v>
      </c>
    </row>
    <row r="859" spans="1:23"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65"/>
        <v>1</v>
      </c>
      <c r="P859" s="6">
        <f t="shared" si="66"/>
        <v>50</v>
      </c>
      <c r="Q859" t="s">
        <v>8315</v>
      </c>
      <c r="R859" t="str">
        <f t="shared" si="67"/>
        <v>music</v>
      </c>
      <c r="S859" t="str">
        <f t="shared" si="68"/>
        <v>metal</v>
      </c>
      <c r="T859">
        <f>YEAR(V859)</f>
        <v>2015</v>
      </c>
      <c r="U859" s="13">
        <f t="shared" si="69"/>
        <v>42</v>
      </c>
      <c r="V859" s="10">
        <f>(((J859/60)/60)/24)+DATE(1970,1,1)</f>
        <v>42291.581377314811</v>
      </c>
      <c r="W859" s="10">
        <f>(((I859/60)/60)/24)+DATE(1970,1,1)</f>
        <v>42333.623043981483</v>
      </c>
    </row>
    <row r="860" spans="1:23"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65"/>
        <v>1.4400583333333332</v>
      </c>
      <c r="P860" s="6">
        <f t="shared" si="66"/>
        <v>22.737763157894737</v>
      </c>
      <c r="Q860" t="s">
        <v>8315</v>
      </c>
      <c r="R860" t="str">
        <f t="shared" si="67"/>
        <v>music</v>
      </c>
      <c r="S860" t="str">
        <f t="shared" si="68"/>
        <v>metal</v>
      </c>
      <c r="T860">
        <f>YEAR(V860)</f>
        <v>2015</v>
      </c>
      <c r="U860" s="13">
        <f t="shared" si="69"/>
        <v>30</v>
      </c>
      <c r="V860" s="10">
        <f>(((J860/60)/60)/24)+DATE(1970,1,1)</f>
        <v>42079.745578703703</v>
      </c>
      <c r="W860" s="10">
        <f>(((I860/60)/60)/24)+DATE(1970,1,1)</f>
        <v>42109.957638888889</v>
      </c>
    </row>
    <row r="861" spans="1:23"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65"/>
        <v>1.0467500000000001</v>
      </c>
      <c r="P861" s="6">
        <f t="shared" si="66"/>
        <v>42.724489795918366</v>
      </c>
      <c r="Q861" t="s">
        <v>8315</v>
      </c>
      <c r="R861" t="str">
        <f t="shared" si="67"/>
        <v>music</v>
      </c>
      <c r="S861" t="str">
        <f t="shared" si="68"/>
        <v>metal</v>
      </c>
      <c r="T861">
        <f>YEAR(V861)</f>
        <v>2015</v>
      </c>
      <c r="U861" s="13">
        <f t="shared" si="69"/>
        <v>30</v>
      </c>
      <c r="V861" s="10">
        <f>(((J861/60)/60)/24)+DATE(1970,1,1)</f>
        <v>42128.820231481484</v>
      </c>
      <c r="W861" s="10">
        <f>(((I861/60)/60)/24)+DATE(1970,1,1)</f>
        <v>42159</v>
      </c>
    </row>
    <row r="862" spans="1:23"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65"/>
        <v>0.18142857142857144</v>
      </c>
      <c r="P862" s="6">
        <f t="shared" si="66"/>
        <v>52.916666666666664</v>
      </c>
      <c r="Q862" t="s">
        <v>8315</v>
      </c>
      <c r="R862" t="str">
        <f t="shared" si="67"/>
        <v>music</v>
      </c>
      <c r="S862" t="str">
        <f t="shared" si="68"/>
        <v>jazz</v>
      </c>
      <c r="T862">
        <f>YEAR(V862)</f>
        <v>2013</v>
      </c>
      <c r="U862" s="13">
        <f t="shared" si="69"/>
        <v>30</v>
      </c>
      <c r="V862" s="10">
        <f>(((J862/60)/60)/24)+DATE(1970,1,1)</f>
        <v>41570.482789351852</v>
      </c>
      <c r="W862" s="10">
        <f>(((I862/60)/60)/24)+DATE(1970,1,1)</f>
        <v>41600.524456018517</v>
      </c>
    </row>
    <row r="863" spans="1:23"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65"/>
        <v>2.2444444444444444E-2</v>
      </c>
      <c r="P863" s="6">
        <f t="shared" si="66"/>
        <v>50.5</v>
      </c>
      <c r="Q863" t="s">
        <v>8315</v>
      </c>
      <c r="R863" t="str">
        <f t="shared" si="67"/>
        <v>music</v>
      </c>
      <c r="S863" t="str">
        <f t="shared" si="68"/>
        <v>jazz</v>
      </c>
      <c r="T863">
        <f>YEAR(V863)</f>
        <v>2016</v>
      </c>
      <c r="U863" s="13">
        <f t="shared" si="69"/>
        <v>30</v>
      </c>
      <c r="V863" s="10">
        <f>(((J863/60)/60)/24)+DATE(1970,1,1)</f>
        <v>42599.965324074074</v>
      </c>
      <c r="W863" s="10">
        <f>(((I863/60)/60)/24)+DATE(1970,1,1)</f>
        <v>42629.965324074074</v>
      </c>
    </row>
    <row r="864" spans="1:23"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65"/>
        <v>3.3999999999999998E-3</v>
      </c>
      <c r="P864" s="6">
        <f t="shared" si="66"/>
        <v>42.5</v>
      </c>
      <c r="Q864" t="s">
        <v>8315</v>
      </c>
      <c r="R864" t="str">
        <f t="shared" si="67"/>
        <v>music</v>
      </c>
      <c r="S864" t="str">
        <f t="shared" si="68"/>
        <v>jazz</v>
      </c>
      <c r="T864">
        <f>YEAR(V864)</f>
        <v>2013</v>
      </c>
      <c r="U864" s="13">
        <f t="shared" si="69"/>
        <v>30</v>
      </c>
      <c r="V864" s="10">
        <f>(((J864/60)/60)/24)+DATE(1970,1,1)</f>
        <v>41559.5549537037</v>
      </c>
      <c r="W864" s="10">
        <f>(((I864/60)/60)/24)+DATE(1970,1,1)</f>
        <v>41589.596620370372</v>
      </c>
    </row>
    <row r="865" spans="1:23"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65"/>
        <v>4.4999999999999998E-2</v>
      </c>
      <c r="P865" s="6">
        <f t="shared" si="66"/>
        <v>18</v>
      </c>
      <c r="Q865" t="s">
        <v>8315</v>
      </c>
      <c r="R865" t="str">
        <f t="shared" si="67"/>
        <v>music</v>
      </c>
      <c r="S865" t="str">
        <f t="shared" si="68"/>
        <v>jazz</v>
      </c>
      <c r="T865">
        <f>YEAR(V865)</f>
        <v>2012</v>
      </c>
      <c r="U865" s="13">
        <f t="shared" si="69"/>
        <v>30</v>
      </c>
      <c r="V865" s="10">
        <f>(((J865/60)/60)/24)+DATE(1970,1,1)</f>
        <v>40921.117662037039</v>
      </c>
      <c r="W865" s="10">
        <f>(((I865/60)/60)/24)+DATE(1970,1,1)</f>
        <v>40951.117662037039</v>
      </c>
    </row>
    <row r="866" spans="1:23"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65"/>
        <v>0.41538461538461541</v>
      </c>
      <c r="P866" s="6">
        <f t="shared" si="66"/>
        <v>34.177215189873415</v>
      </c>
      <c r="Q866" t="s">
        <v>8315</v>
      </c>
      <c r="R866" t="str">
        <f t="shared" si="67"/>
        <v>music</v>
      </c>
      <c r="S866" t="str">
        <f t="shared" si="68"/>
        <v>jazz</v>
      </c>
      <c r="T866">
        <f>YEAR(V866)</f>
        <v>2013</v>
      </c>
      <c r="U866" s="13">
        <f t="shared" si="69"/>
        <v>22</v>
      </c>
      <c r="V866" s="10">
        <f>(((J866/60)/60)/24)+DATE(1970,1,1)</f>
        <v>41541.106921296298</v>
      </c>
      <c r="W866" s="10">
        <f>(((I866/60)/60)/24)+DATE(1970,1,1)</f>
        <v>41563.415972222225</v>
      </c>
    </row>
    <row r="867" spans="1:23"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65"/>
        <v>2.0454545454545454E-2</v>
      </c>
      <c r="P867" s="6">
        <f t="shared" si="66"/>
        <v>22.5</v>
      </c>
      <c r="Q867" t="s">
        <v>8315</v>
      </c>
      <c r="R867" t="str">
        <f t="shared" si="67"/>
        <v>music</v>
      </c>
      <c r="S867" t="str">
        <f t="shared" si="68"/>
        <v>jazz</v>
      </c>
      <c r="T867">
        <f>YEAR(V867)</f>
        <v>2012</v>
      </c>
      <c r="U867" s="13">
        <f t="shared" si="69"/>
        <v>60</v>
      </c>
      <c r="V867" s="10">
        <f>(((J867/60)/60)/24)+DATE(1970,1,1)</f>
        <v>41230.77311342593</v>
      </c>
      <c r="W867" s="10">
        <f>(((I867/60)/60)/24)+DATE(1970,1,1)</f>
        <v>41290.77311342593</v>
      </c>
    </row>
    <row r="868" spans="1:23"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65"/>
        <v>0.18285714285714286</v>
      </c>
      <c r="P868" s="6">
        <f t="shared" si="66"/>
        <v>58.18181818181818</v>
      </c>
      <c r="Q868" t="s">
        <v>8315</v>
      </c>
      <c r="R868" t="str">
        <f t="shared" si="67"/>
        <v>music</v>
      </c>
      <c r="S868" t="str">
        <f t="shared" si="68"/>
        <v>jazz</v>
      </c>
      <c r="T868">
        <f>YEAR(V868)</f>
        <v>2015</v>
      </c>
      <c r="U868" s="13">
        <f t="shared" si="69"/>
        <v>38</v>
      </c>
      <c r="V868" s="10">
        <f>(((J868/60)/60)/24)+DATE(1970,1,1)</f>
        <v>42025.637939814813</v>
      </c>
      <c r="W868" s="10">
        <f>(((I868/60)/60)/24)+DATE(1970,1,1)</f>
        <v>42063.631944444445</v>
      </c>
    </row>
    <row r="869" spans="1:23"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65"/>
        <v>0.2402</v>
      </c>
      <c r="P869" s="6">
        <f t="shared" si="66"/>
        <v>109.18181818181819</v>
      </c>
      <c r="Q869" t="s">
        <v>8315</v>
      </c>
      <c r="R869" t="str">
        <f t="shared" si="67"/>
        <v>music</v>
      </c>
      <c r="S869" t="str">
        <f t="shared" si="68"/>
        <v>jazz</v>
      </c>
      <c r="T869">
        <f>YEAR(V869)</f>
        <v>2009</v>
      </c>
      <c r="U869" s="13">
        <f t="shared" si="69"/>
        <v>60</v>
      </c>
      <c r="V869" s="10">
        <f>(((J869/60)/60)/24)+DATE(1970,1,1)</f>
        <v>40088.105393518519</v>
      </c>
      <c r="W869" s="10">
        <f>(((I869/60)/60)/24)+DATE(1970,1,1)</f>
        <v>40148.207638888889</v>
      </c>
    </row>
    <row r="870" spans="1:23"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65"/>
        <v>1.1111111111111111E-3</v>
      </c>
      <c r="P870" s="6">
        <f t="shared" si="66"/>
        <v>50</v>
      </c>
      <c r="Q870" t="s">
        <v>8315</v>
      </c>
      <c r="R870" t="str">
        <f t="shared" si="67"/>
        <v>music</v>
      </c>
      <c r="S870" t="str">
        <f t="shared" si="68"/>
        <v>jazz</v>
      </c>
      <c r="T870">
        <f>YEAR(V870)</f>
        <v>2013</v>
      </c>
      <c r="U870" s="13">
        <f t="shared" si="69"/>
        <v>30</v>
      </c>
      <c r="V870" s="10">
        <f>(((J870/60)/60)/24)+DATE(1970,1,1)</f>
        <v>41616.027754629627</v>
      </c>
      <c r="W870" s="10">
        <f>(((I870/60)/60)/24)+DATE(1970,1,1)</f>
        <v>41646.027754629627</v>
      </c>
    </row>
    <row r="871" spans="1:23"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65"/>
        <v>0.11818181818181818</v>
      </c>
      <c r="P871" s="6">
        <f t="shared" si="66"/>
        <v>346.66666666666669</v>
      </c>
      <c r="Q871" t="s">
        <v>8315</v>
      </c>
      <c r="R871" t="str">
        <f t="shared" si="67"/>
        <v>music</v>
      </c>
      <c r="S871" t="str">
        <f t="shared" si="68"/>
        <v>jazz</v>
      </c>
      <c r="T871">
        <f>YEAR(V871)</f>
        <v>2013</v>
      </c>
      <c r="U871" s="13">
        <f t="shared" si="69"/>
        <v>30</v>
      </c>
      <c r="V871" s="10">
        <f>(((J871/60)/60)/24)+DATE(1970,1,1)</f>
        <v>41342.845567129632</v>
      </c>
      <c r="W871" s="10">
        <f>(((I871/60)/60)/24)+DATE(1970,1,1)</f>
        <v>41372.803900462961</v>
      </c>
    </row>
    <row r="872" spans="1:23"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65"/>
        <v>3.0999999999999999E-3</v>
      </c>
      <c r="P872" s="6">
        <f t="shared" si="66"/>
        <v>12.4</v>
      </c>
      <c r="Q872" t="s">
        <v>8315</v>
      </c>
      <c r="R872" t="str">
        <f t="shared" si="67"/>
        <v>music</v>
      </c>
      <c r="S872" t="str">
        <f t="shared" si="68"/>
        <v>jazz</v>
      </c>
      <c r="T872">
        <f>YEAR(V872)</f>
        <v>2013</v>
      </c>
      <c r="U872" s="13">
        <f t="shared" si="69"/>
        <v>30</v>
      </c>
      <c r="V872" s="10">
        <f>(((J872/60)/60)/24)+DATE(1970,1,1)</f>
        <v>41488.022256944445</v>
      </c>
      <c r="W872" s="10">
        <f>(((I872/60)/60)/24)+DATE(1970,1,1)</f>
        <v>41518.022256944445</v>
      </c>
    </row>
    <row r="873" spans="1:23"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65"/>
        <v>5.4166666666666669E-2</v>
      </c>
      <c r="P873" s="6">
        <f t="shared" si="66"/>
        <v>27.083333333333332</v>
      </c>
      <c r="Q873" t="s">
        <v>8315</v>
      </c>
      <c r="R873" t="str">
        <f t="shared" si="67"/>
        <v>music</v>
      </c>
      <c r="S873" t="str">
        <f t="shared" si="68"/>
        <v>jazz</v>
      </c>
      <c r="T873">
        <f>YEAR(V873)</f>
        <v>2013</v>
      </c>
      <c r="U873" s="13">
        <f t="shared" si="69"/>
        <v>30</v>
      </c>
      <c r="V873" s="10">
        <f>(((J873/60)/60)/24)+DATE(1970,1,1)</f>
        <v>41577.561284722222</v>
      </c>
      <c r="W873" s="10">
        <f>(((I873/60)/60)/24)+DATE(1970,1,1)</f>
        <v>41607.602951388886</v>
      </c>
    </row>
    <row r="874" spans="1:23"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65"/>
        <v>8.1250000000000003E-3</v>
      </c>
      <c r="P874" s="6">
        <f t="shared" si="66"/>
        <v>32.5</v>
      </c>
      <c r="Q874" t="s">
        <v>8315</v>
      </c>
      <c r="R874" t="str">
        <f t="shared" si="67"/>
        <v>music</v>
      </c>
      <c r="S874" t="str">
        <f t="shared" si="68"/>
        <v>jazz</v>
      </c>
      <c r="T874">
        <f>YEAR(V874)</f>
        <v>2011</v>
      </c>
      <c r="U874" s="13">
        <f t="shared" si="69"/>
        <v>45</v>
      </c>
      <c r="V874" s="10">
        <f>(((J874/60)/60)/24)+DATE(1970,1,1)</f>
        <v>40567.825543981482</v>
      </c>
      <c r="W874" s="10">
        <f>(((I874/60)/60)/24)+DATE(1970,1,1)</f>
        <v>40612.825543981482</v>
      </c>
    </row>
    <row r="875" spans="1:23"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65"/>
        <v>1.2857142857142857E-2</v>
      </c>
      <c r="P875" s="6">
        <f t="shared" si="66"/>
        <v>9</v>
      </c>
      <c r="Q875" t="s">
        <v>8315</v>
      </c>
      <c r="R875" t="str">
        <f t="shared" si="67"/>
        <v>music</v>
      </c>
      <c r="S875" t="str">
        <f t="shared" si="68"/>
        <v>jazz</v>
      </c>
      <c r="T875">
        <f>YEAR(V875)</f>
        <v>2012</v>
      </c>
      <c r="U875" s="13">
        <f t="shared" si="69"/>
        <v>40</v>
      </c>
      <c r="V875" s="10">
        <f>(((J875/60)/60)/24)+DATE(1970,1,1)</f>
        <v>41184.167129629634</v>
      </c>
      <c r="W875" s="10">
        <f>(((I875/60)/60)/24)+DATE(1970,1,1)</f>
        <v>41224.208796296298</v>
      </c>
    </row>
    <row r="876" spans="1:23"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65"/>
        <v>0.24333333333333335</v>
      </c>
      <c r="P876" s="6">
        <f t="shared" si="66"/>
        <v>34.761904761904759</v>
      </c>
      <c r="Q876" t="s">
        <v>8315</v>
      </c>
      <c r="R876" t="str">
        <f t="shared" si="67"/>
        <v>music</v>
      </c>
      <c r="S876" t="str">
        <f t="shared" si="68"/>
        <v>jazz</v>
      </c>
      <c r="T876">
        <f>YEAR(V876)</f>
        <v>2013</v>
      </c>
      <c r="U876" s="13">
        <f t="shared" si="69"/>
        <v>30</v>
      </c>
      <c r="V876" s="10">
        <f>(((J876/60)/60)/24)+DATE(1970,1,1)</f>
        <v>41368.583726851852</v>
      </c>
      <c r="W876" s="10">
        <f>(((I876/60)/60)/24)+DATE(1970,1,1)</f>
        <v>41398.583726851852</v>
      </c>
    </row>
    <row r="877" spans="1:23"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65"/>
        <v>0</v>
      </c>
      <c r="P877" s="6" t="e">
        <f t="shared" si="66"/>
        <v>#DIV/0!</v>
      </c>
      <c r="Q877" t="s">
        <v>8315</v>
      </c>
      <c r="R877" t="str">
        <f t="shared" si="67"/>
        <v>music</v>
      </c>
      <c r="S877" t="str">
        <f t="shared" si="68"/>
        <v>jazz</v>
      </c>
      <c r="T877">
        <f>YEAR(V877)</f>
        <v>2015</v>
      </c>
      <c r="U877" s="13">
        <f t="shared" si="69"/>
        <v>20</v>
      </c>
      <c r="V877" s="10">
        <f>(((J877/60)/60)/24)+DATE(1970,1,1)</f>
        <v>42248.723738425921</v>
      </c>
      <c r="W877" s="10">
        <f>(((I877/60)/60)/24)+DATE(1970,1,1)</f>
        <v>42268.723738425921</v>
      </c>
    </row>
    <row r="878" spans="1:23"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65"/>
        <v>0.40799492385786801</v>
      </c>
      <c r="P878" s="6">
        <f t="shared" si="66"/>
        <v>28.577777777777779</v>
      </c>
      <c r="Q878" t="s">
        <v>8315</v>
      </c>
      <c r="R878" t="str">
        <f t="shared" si="67"/>
        <v>music</v>
      </c>
      <c r="S878" t="str">
        <f t="shared" si="68"/>
        <v>jazz</v>
      </c>
      <c r="T878">
        <f>YEAR(V878)</f>
        <v>2013</v>
      </c>
      <c r="U878" s="13">
        <f t="shared" si="69"/>
        <v>33</v>
      </c>
      <c r="V878" s="10">
        <f>(((J878/60)/60)/24)+DATE(1970,1,1)</f>
        <v>41276.496840277774</v>
      </c>
      <c r="W878" s="10">
        <f>(((I878/60)/60)/24)+DATE(1970,1,1)</f>
        <v>41309.496840277774</v>
      </c>
    </row>
    <row r="879" spans="1:23"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65"/>
        <v>0.67549999999999999</v>
      </c>
      <c r="P879" s="6">
        <f t="shared" si="66"/>
        <v>46.586206896551722</v>
      </c>
      <c r="Q879" t="s">
        <v>8315</v>
      </c>
      <c r="R879" t="str">
        <f t="shared" si="67"/>
        <v>music</v>
      </c>
      <c r="S879" t="str">
        <f t="shared" si="68"/>
        <v>jazz</v>
      </c>
      <c r="T879">
        <f>YEAR(V879)</f>
        <v>2013</v>
      </c>
      <c r="U879" s="13">
        <f t="shared" si="69"/>
        <v>30</v>
      </c>
      <c r="V879" s="10">
        <f>(((J879/60)/60)/24)+DATE(1970,1,1)</f>
        <v>41597.788888888892</v>
      </c>
      <c r="W879" s="10">
        <f>(((I879/60)/60)/24)+DATE(1970,1,1)</f>
        <v>41627.788888888892</v>
      </c>
    </row>
    <row r="880" spans="1:23"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65"/>
        <v>1.2999999999999999E-2</v>
      </c>
      <c r="P880" s="6">
        <f t="shared" si="66"/>
        <v>32.5</v>
      </c>
      <c r="Q880" t="s">
        <v>8315</v>
      </c>
      <c r="R880" t="str">
        <f t="shared" si="67"/>
        <v>music</v>
      </c>
      <c r="S880" t="str">
        <f t="shared" si="68"/>
        <v>jazz</v>
      </c>
      <c r="T880">
        <f>YEAR(V880)</f>
        <v>2010</v>
      </c>
      <c r="U880" s="13">
        <f t="shared" si="69"/>
        <v>30</v>
      </c>
      <c r="V880" s="10">
        <f>(((J880/60)/60)/24)+DATE(1970,1,1)</f>
        <v>40505.232916666668</v>
      </c>
      <c r="W880" s="10">
        <f>(((I880/60)/60)/24)+DATE(1970,1,1)</f>
        <v>40535.232916666668</v>
      </c>
    </row>
    <row r="881" spans="1:23"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65"/>
        <v>0.30666666666666664</v>
      </c>
      <c r="P881" s="6">
        <f t="shared" si="66"/>
        <v>21.466666666666665</v>
      </c>
      <c r="Q881" t="s">
        <v>8315</v>
      </c>
      <c r="R881" t="str">
        <f t="shared" si="67"/>
        <v>music</v>
      </c>
      <c r="S881" t="str">
        <f t="shared" si="68"/>
        <v>jazz</v>
      </c>
      <c r="T881">
        <f>YEAR(V881)</f>
        <v>2012</v>
      </c>
      <c r="U881" s="13">
        <f t="shared" si="69"/>
        <v>21</v>
      </c>
      <c r="V881" s="10">
        <f>(((J881/60)/60)/24)+DATE(1970,1,1)</f>
        <v>41037.829918981479</v>
      </c>
      <c r="W881" s="10">
        <f>(((I881/60)/60)/24)+DATE(1970,1,1)</f>
        <v>41058.829918981479</v>
      </c>
    </row>
    <row r="882" spans="1:23"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65"/>
        <v>2.9894179894179893E-2</v>
      </c>
      <c r="P882" s="6">
        <f t="shared" si="66"/>
        <v>14.125</v>
      </c>
      <c r="Q882" t="s">
        <v>8315</v>
      </c>
      <c r="R882" t="str">
        <f t="shared" si="67"/>
        <v>music</v>
      </c>
      <c r="S882" t="str">
        <f t="shared" si="68"/>
        <v>indie rock</v>
      </c>
      <c r="T882">
        <f>YEAR(V882)</f>
        <v>2012</v>
      </c>
      <c r="U882" s="13">
        <f t="shared" si="69"/>
        <v>33</v>
      </c>
      <c r="V882" s="10">
        <f>(((J882/60)/60)/24)+DATE(1970,1,1)</f>
        <v>41179.32104166667</v>
      </c>
      <c r="W882" s="10">
        <f>(((I882/60)/60)/24)+DATE(1970,1,1)</f>
        <v>41212.32104166667</v>
      </c>
    </row>
    <row r="883" spans="1:23"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65"/>
        <v>8.0000000000000002E-3</v>
      </c>
      <c r="P883" s="6">
        <f t="shared" si="66"/>
        <v>30</v>
      </c>
      <c r="Q883" t="s">
        <v>8315</v>
      </c>
      <c r="R883" t="str">
        <f t="shared" si="67"/>
        <v>music</v>
      </c>
      <c r="S883" t="str">
        <f t="shared" si="68"/>
        <v>indie rock</v>
      </c>
      <c r="T883">
        <f>YEAR(V883)</f>
        <v>2011</v>
      </c>
      <c r="U883" s="13">
        <f t="shared" si="69"/>
        <v>45</v>
      </c>
      <c r="V883" s="10">
        <f>(((J883/60)/60)/24)+DATE(1970,1,1)</f>
        <v>40877.25099537037</v>
      </c>
      <c r="W883" s="10">
        <f>(((I883/60)/60)/24)+DATE(1970,1,1)</f>
        <v>40922.25099537037</v>
      </c>
    </row>
    <row r="884" spans="1:23"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65"/>
        <v>0.20133333333333334</v>
      </c>
      <c r="P884" s="6">
        <f t="shared" si="66"/>
        <v>21.571428571428573</v>
      </c>
      <c r="Q884" t="s">
        <v>8315</v>
      </c>
      <c r="R884" t="str">
        <f t="shared" si="67"/>
        <v>music</v>
      </c>
      <c r="S884" t="str">
        <f t="shared" si="68"/>
        <v>indie rock</v>
      </c>
      <c r="T884">
        <f>YEAR(V884)</f>
        <v>2011</v>
      </c>
      <c r="U884" s="13">
        <f t="shared" si="69"/>
        <v>33</v>
      </c>
      <c r="V884" s="10">
        <f>(((J884/60)/60)/24)+DATE(1970,1,1)</f>
        <v>40759.860532407409</v>
      </c>
      <c r="W884" s="10">
        <f>(((I884/60)/60)/24)+DATE(1970,1,1)</f>
        <v>40792.860532407409</v>
      </c>
    </row>
    <row r="885" spans="1:23"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65"/>
        <v>0.4002</v>
      </c>
      <c r="P885" s="6">
        <f t="shared" si="66"/>
        <v>83.375</v>
      </c>
      <c r="Q885" t="s">
        <v>8315</v>
      </c>
      <c r="R885" t="str">
        <f t="shared" si="67"/>
        <v>music</v>
      </c>
      <c r="S885" t="str">
        <f t="shared" si="68"/>
        <v>indie rock</v>
      </c>
      <c r="T885">
        <f>YEAR(V885)</f>
        <v>2016</v>
      </c>
      <c r="U885" s="13">
        <f t="shared" si="69"/>
        <v>60</v>
      </c>
      <c r="V885" s="10">
        <f>(((J885/60)/60)/24)+DATE(1970,1,1)</f>
        <v>42371.935590277775</v>
      </c>
      <c r="W885" s="10">
        <f>(((I885/60)/60)/24)+DATE(1970,1,1)</f>
        <v>42431.935590277775</v>
      </c>
    </row>
    <row r="886" spans="1:23"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65"/>
        <v>0.01</v>
      </c>
      <c r="P886" s="6">
        <f t="shared" si="66"/>
        <v>10</v>
      </c>
      <c r="Q886" t="s">
        <v>8315</v>
      </c>
      <c r="R886" t="str">
        <f t="shared" si="67"/>
        <v>music</v>
      </c>
      <c r="S886" t="str">
        <f t="shared" si="68"/>
        <v>indie rock</v>
      </c>
      <c r="T886">
        <f>YEAR(V886)</f>
        <v>2012</v>
      </c>
      <c r="U886" s="13">
        <f t="shared" si="69"/>
        <v>59</v>
      </c>
      <c r="V886" s="10">
        <f>(((J886/60)/60)/24)+DATE(1970,1,1)</f>
        <v>40981.802615740737</v>
      </c>
      <c r="W886" s="10">
        <f>(((I886/60)/60)/24)+DATE(1970,1,1)</f>
        <v>41041.104861111111</v>
      </c>
    </row>
    <row r="887" spans="1:23"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65"/>
        <v>0.75</v>
      </c>
      <c r="P887" s="6">
        <f t="shared" si="66"/>
        <v>35.714285714285715</v>
      </c>
      <c r="Q887" t="s">
        <v>8315</v>
      </c>
      <c r="R887" t="str">
        <f t="shared" si="67"/>
        <v>music</v>
      </c>
      <c r="S887" t="str">
        <f t="shared" si="68"/>
        <v>indie rock</v>
      </c>
      <c r="T887">
        <f>YEAR(V887)</f>
        <v>2016</v>
      </c>
      <c r="U887" s="13">
        <f t="shared" si="69"/>
        <v>21</v>
      </c>
      <c r="V887" s="10">
        <f>(((J887/60)/60)/24)+DATE(1970,1,1)</f>
        <v>42713.941099537042</v>
      </c>
      <c r="W887" s="10">
        <f>(((I887/60)/60)/24)+DATE(1970,1,1)</f>
        <v>42734.941099537042</v>
      </c>
    </row>
    <row r="888" spans="1:23"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65"/>
        <v>0.41</v>
      </c>
      <c r="P888" s="6">
        <f t="shared" si="66"/>
        <v>29.285714285714285</v>
      </c>
      <c r="Q888" t="s">
        <v>8315</v>
      </c>
      <c r="R888" t="str">
        <f t="shared" si="67"/>
        <v>music</v>
      </c>
      <c r="S888" t="str">
        <f t="shared" si="68"/>
        <v>indie rock</v>
      </c>
      <c r="T888">
        <f>YEAR(V888)</f>
        <v>2016</v>
      </c>
      <c r="U888" s="13">
        <f t="shared" si="69"/>
        <v>25</v>
      </c>
      <c r="V888" s="10">
        <f>(((J888/60)/60)/24)+DATE(1970,1,1)</f>
        <v>42603.870520833334</v>
      </c>
      <c r="W888" s="10">
        <f>(((I888/60)/60)/24)+DATE(1970,1,1)</f>
        <v>42628.870520833334</v>
      </c>
    </row>
    <row r="889" spans="1:23"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65"/>
        <v>0</v>
      </c>
      <c r="P889" s="6" t="e">
        <f t="shared" si="66"/>
        <v>#DIV/0!</v>
      </c>
      <c r="Q889" t="s">
        <v>8315</v>
      </c>
      <c r="R889" t="str">
        <f t="shared" si="67"/>
        <v>music</v>
      </c>
      <c r="S889" t="str">
        <f t="shared" si="68"/>
        <v>indie rock</v>
      </c>
      <c r="T889">
        <f>YEAR(V889)</f>
        <v>2012</v>
      </c>
      <c r="U889" s="13">
        <f t="shared" si="69"/>
        <v>30</v>
      </c>
      <c r="V889" s="10">
        <f>(((J889/60)/60)/24)+DATE(1970,1,1)</f>
        <v>41026.958969907406</v>
      </c>
      <c r="W889" s="10">
        <f>(((I889/60)/60)/24)+DATE(1970,1,1)</f>
        <v>41056.958969907406</v>
      </c>
    </row>
    <row r="890" spans="1:23"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65"/>
        <v>7.1999999999999995E-2</v>
      </c>
      <c r="P890" s="6">
        <f t="shared" si="66"/>
        <v>18</v>
      </c>
      <c r="Q890" t="s">
        <v>8315</v>
      </c>
      <c r="R890" t="str">
        <f t="shared" si="67"/>
        <v>music</v>
      </c>
      <c r="S890" t="str">
        <f t="shared" si="68"/>
        <v>indie rock</v>
      </c>
      <c r="T890">
        <f>YEAR(V890)</f>
        <v>2011</v>
      </c>
      <c r="U890" s="13">
        <f t="shared" si="69"/>
        <v>35</v>
      </c>
      <c r="V890" s="10">
        <f>(((J890/60)/60)/24)+DATE(1970,1,1)</f>
        <v>40751.753298611111</v>
      </c>
      <c r="W890" s="10">
        <f>(((I890/60)/60)/24)+DATE(1970,1,1)</f>
        <v>40787.25</v>
      </c>
    </row>
    <row r="891" spans="1:23"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65"/>
        <v>9.4412800000000005E-2</v>
      </c>
      <c r="P891" s="6">
        <f t="shared" si="66"/>
        <v>73.760000000000005</v>
      </c>
      <c r="Q891" t="s">
        <v>8315</v>
      </c>
      <c r="R891" t="str">
        <f t="shared" si="67"/>
        <v>music</v>
      </c>
      <c r="S891" t="str">
        <f t="shared" si="68"/>
        <v>indie rock</v>
      </c>
      <c r="T891">
        <f>YEAR(V891)</f>
        <v>2014</v>
      </c>
      <c r="U891" s="13">
        <f t="shared" si="69"/>
        <v>30</v>
      </c>
      <c r="V891" s="10">
        <f>(((J891/60)/60)/24)+DATE(1970,1,1)</f>
        <v>41887.784062500003</v>
      </c>
      <c r="W891" s="10">
        <f>(((I891/60)/60)/24)+DATE(1970,1,1)</f>
        <v>41917.784062500003</v>
      </c>
    </row>
    <row r="892" spans="1:23"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65"/>
        <v>4.1666666666666664E-2</v>
      </c>
      <c r="P892" s="6">
        <f t="shared" si="66"/>
        <v>31.25</v>
      </c>
      <c r="Q892" t="s">
        <v>8315</v>
      </c>
      <c r="R892" t="str">
        <f t="shared" si="67"/>
        <v>music</v>
      </c>
      <c r="S892" t="str">
        <f t="shared" si="68"/>
        <v>indie rock</v>
      </c>
      <c r="T892">
        <f>YEAR(V892)</f>
        <v>2013</v>
      </c>
      <c r="U892" s="13">
        <f t="shared" si="69"/>
        <v>30</v>
      </c>
      <c r="V892" s="10">
        <f>(((J892/60)/60)/24)+DATE(1970,1,1)</f>
        <v>41569.698831018519</v>
      </c>
      <c r="W892" s="10">
        <f>(((I892/60)/60)/24)+DATE(1970,1,1)</f>
        <v>41599.740497685183</v>
      </c>
    </row>
    <row r="893" spans="1:23"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65"/>
        <v>3.2500000000000001E-2</v>
      </c>
      <c r="P893" s="6">
        <f t="shared" si="66"/>
        <v>28.888888888888889</v>
      </c>
      <c r="Q893" t="s">
        <v>8315</v>
      </c>
      <c r="R893" t="str">
        <f t="shared" si="67"/>
        <v>music</v>
      </c>
      <c r="S893" t="str">
        <f t="shared" si="68"/>
        <v>indie rock</v>
      </c>
      <c r="T893">
        <f>YEAR(V893)</f>
        <v>2014</v>
      </c>
      <c r="U893" s="13">
        <f t="shared" si="69"/>
        <v>30</v>
      </c>
      <c r="V893" s="10">
        <f>(((J893/60)/60)/24)+DATE(1970,1,1)</f>
        <v>41842.031597222223</v>
      </c>
      <c r="W893" s="10">
        <f>(((I893/60)/60)/24)+DATE(1970,1,1)</f>
        <v>41872.031597222223</v>
      </c>
    </row>
    <row r="894" spans="1:23"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65"/>
        <v>0.40749999999999997</v>
      </c>
      <c r="P894" s="6">
        <f t="shared" si="66"/>
        <v>143.8235294117647</v>
      </c>
      <c r="Q894" t="s">
        <v>8315</v>
      </c>
      <c r="R894" t="str">
        <f t="shared" si="67"/>
        <v>music</v>
      </c>
      <c r="S894" t="str">
        <f t="shared" si="68"/>
        <v>indie rock</v>
      </c>
      <c r="T894">
        <f>YEAR(V894)</f>
        <v>2010</v>
      </c>
      <c r="U894" s="13">
        <f t="shared" si="69"/>
        <v>87</v>
      </c>
      <c r="V894" s="10">
        <f>(((J894/60)/60)/24)+DATE(1970,1,1)</f>
        <v>40304.20003472222</v>
      </c>
      <c r="W894" s="10">
        <f>(((I894/60)/60)/24)+DATE(1970,1,1)</f>
        <v>40391.166666666664</v>
      </c>
    </row>
    <row r="895" spans="1:23"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65"/>
        <v>0.1</v>
      </c>
      <c r="P895" s="6">
        <f t="shared" si="66"/>
        <v>40</v>
      </c>
      <c r="Q895" t="s">
        <v>8315</v>
      </c>
      <c r="R895" t="str">
        <f t="shared" si="67"/>
        <v>music</v>
      </c>
      <c r="S895" t="str">
        <f t="shared" si="68"/>
        <v>indie rock</v>
      </c>
      <c r="T895">
        <f>YEAR(V895)</f>
        <v>2015</v>
      </c>
      <c r="U895" s="13">
        <f t="shared" si="69"/>
        <v>30</v>
      </c>
      <c r="V895" s="10">
        <f>(((J895/60)/60)/24)+DATE(1970,1,1)</f>
        <v>42065.897719907407</v>
      </c>
      <c r="W895" s="10">
        <f>(((I895/60)/60)/24)+DATE(1970,1,1)</f>
        <v>42095.856053240743</v>
      </c>
    </row>
    <row r="896" spans="1:23"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65"/>
        <v>0.39169999999999999</v>
      </c>
      <c r="P896" s="6">
        <f t="shared" si="66"/>
        <v>147.81132075471697</v>
      </c>
      <c r="Q896" t="s">
        <v>8315</v>
      </c>
      <c r="R896" t="str">
        <f t="shared" si="67"/>
        <v>music</v>
      </c>
      <c r="S896" t="str">
        <f t="shared" si="68"/>
        <v>indie rock</v>
      </c>
      <c r="T896">
        <f>YEAR(V896)</f>
        <v>2016</v>
      </c>
      <c r="U896" s="13">
        <f t="shared" si="69"/>
        <v>30</v>
      </c>
      <c r="V896" s="10">
        <f>(((J896/60)/60)/24)+DATE(1970,1,1)</f>
        <v>42496.981597222228</v>
      </c>
      <c r="W896" s="10">
        <f>(((I896/60)/60)/24)+DATE(1970,1,1)</f>
        <v>42526.981597222228</v>
      </c>
    </row>
    <row r="897" spans="1:23"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65"/>
        <v>2.4375000000000001E-2</v>
      </c>
      <c r="P897" s="6">
        <f t="shared" si="66"/>
        <v>27.857142857142858</v>
      </c>
      <c r="Q897" t="s">
        <v>8315</v>
      </c>
      <c r="R897" t="str">
        <f t="shared" si="67"/>
        <v>music</v>
      </c>
      <c r="S897" t="str">
        <f t="shared" si="68"/>
        <v>indie rock</v>
      </c>
      <c r="T897">
        <f>YEAR(V897)</f>
        <v>2010</v>
      </c>
      <c r="U897" s="13">
        <f t="shared" si="69"/>
        <v>45</v>
      </c>
      <c r="V897" s="10">
        <f>(((J897/60)/60)/24)+DATE(1970,1,1)</f>
        <v>40431.127650462964</v>
      </c>
      <c r="W897" s="10">
        <f>(((I897/60)/60)/24)+DATE(1970,1,1)</f>
        <v>40476.127650462964</v>
      </c>
    </row>
    <row r="898" spans="1:23"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65"/>
        <v>0.4</v>
      </c>
      <c r="P898" s="6">
        <f t="shared" si="66"/>
        <v>44.444444444444443</v>
      </c>
      <c r="Q898" t="s">
        <v>8315</v>
      </c>
      <c r="R898" t="str">
        <f t="shared" si="67"/>
        <v>music</v>
      </c>
      <c r="S898" t="str">
        <f t="shared" si="68"/>
        <v>indie rock</v>
      </c>
      <c r="T898">
        <f>YEAR(V898)</f>
        <v>2015</v>
      </c>
      <c r="U898" s="13">
        <f t="shared" si="69"/>
        <v>25</v>
      </c>
      <c r="V898" s="10">
        <f>(((J898/60)/60)/24)+DATE(1970,1,1)</f>
        <v>42218.872986111113</v>
      </c>
      <c r="W898" s="10">
        <f>(((I898/60)/60)/24)+DATE(1970,1,1)</f>
        <v>42244.166666666672</v>
      </c>
    </row>
    <row r="899" spans="1:23"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70">E899/D899</f>
        <v>0</v>
      </c>
      <c r="P899" s="6" t="e">
        <f t="shared" ref="P899:P962" si="71">E899/L899</f>
        <v>#DIV/0!</v>
      </c>
      <c r="Q899" t="s">
        <v>8315</v>
      </c>
      <c r="R899" t="str">
        <f t="shared" ref="R899:R962" si="72">LEFT(N899,SEARCH("/",N899,1)-1)</f>
        <v>music</v>
      </c>
      <c r="S899" t="str">
        <f t="shared" ref="S899:S962" si="73">RIGHT(N899,LEN(N899)-FIND("/",N899,1))</f>
        <v>indie rock</v>
      </c>
      <c r="T899">
        <f>YEAR(V899)</f>
        <v>2012</v>
      </c>
      <c r="U899" s="13">
        <f t="shared" ref="U899:U962" si="74">ROUND(W899-V899,0)</f>
        <v>30</v>
      </c>
      <c r="V899" s="10">
        <f>(((J899/60)/60)/24)+DATE(1970,1,1)</f>
        <v>41211.688750000001</v>
      </c>
      <c r="W899" s="10">
        <f>(((I899/60)/60)/24)+DATE(1970,1,1)</f>
        <v>41241.730416666665</v>
      </c>
    </row>
    <row r="900" spans="1:23"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70"/>
        <v>2.8000000000000001E-2</v>
      </c>
      <c r="P900" s="6">
        <f t="shared" si="71"/>
        <v>35</v>
      </c>
      <c r="Q900" t="s">
        <v>8315</v>
      </c>
      <c r="R900" t="str">
        <f t="shared" si="72"/>
        <v>music</v>
      </c>
      <c r="S900" t="str">
        <f t="shared" si="73"/>
        <v>indie rock</v>
      </c>
      <c r="T900">
        <f>YEAR(V900)</f>
        <v>2011</v>
      </c>
      <c r="U900" s="13">
        <f t="shared" si="74"/>
        <v>45</v>
      </c>
      <c r="V900" s="10">
        <f>(((J900/60)/60)/24)+DATE(1970,1,1)</f>
        <v>40878.758217592593</v>
      </c>
      <c r="W900" s="10">
        <f>(((I900/60)/60)/24)+DATE(1970,1,1)</f>
        <v>40923.758217592593</v>
      </c>
    </row>
    <row r="901" spans="1:23"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70"/>
        <v>0.37333333333333335</v>
      </c>
      <c r="P901" s="6">
        <f t="shared" si="71"/>
        <v>35</v>
      </c>
      <c r="Q901" t="s">
        <v>8315</v>
      </c>
      <c r="R901" t="str">
        <f t="shared" si="72"/>
        <v>music</v>
      </c>
      <c r="S901" t="str">
        <f t="shared" si="73"/>
        <v>indie rock</v>
      </c>
      <c r="T901">
        <f>YEAR(V901)</f>
        <v>2011</v>
      </c>
      <c r="U901" s="13">
        <f t="shared" si="74"/>
        <v>45</v>
      </c>
      <c r="V901" s="10">
        <f>(((J901/60)/60)/24)+DATE(1970,1,1)</f>
        <v>40646.099097222221</v>
      </c>
      <c r="W901" s="10">
        <f>(((I901/60)/60)/24)+DATE(1970,1,1)</f>
        <v>40691.099097222221</v>
      </c>
    </row>
    <row r="902" spans="1:23"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70"/>
        <v>4.1999999999999997E-3</v>
      </c>
      <c r="P902" s="6">
        <f t="shared" si="71"/>
        <v>10.5</v>
      </c>
      <c r="Q902" t="s">
        <v>8315</v>
      </c>
      <c r="R902" t="str">
        <f t="shared" si="72"/>
        <v>music</v>
      </c>
      <c r="S902" t="str">
        <f t="shared" si="73"/>
        <v>jazz</v>
      </c>
      <c r="T902">
        <f>YEAR(V902)</f>
        <v>2016</v>
      </c>
      <c r="U902" s="13">
        <f t="shared" si="74"/>
        <v>30</v>
      </c>
      <c r="V902" s="10">
        <f>(((J902/60)/60)/24)+DATE(1970,1,1)</f>
        <v>42429.84956018519</v>
      </c>
      <c r="W902" s="10">
        <f>(((I902/60)/60)/24)+DATE(1970,1,1)</f>
        <v>42459.807893518519</v>
      </c>
    </row>
    <row r="903" spans="1:23"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70"/>
        <v>0</v>
      </c>
      <c r="P903" s="6" t="e">
        <f t="shared" si="71"/>
        <v>#DIV/0!</v>
      </c>
      <c r="Q903" t="s">
        <v>8315</v>
      </c>
      <c r="R903" t="str">
        <f t="shared" si="72"/>
        <v>music</v>
      </c>
      <c r="S903" t="str">
        <f t="shared" si="73"/>
        <v>jazz</v>
      </c>
      <c r="T903">
        <f>YEAR(V903)</f>
        <v>2010</v>
      </c>
      <c r="U903" s="13">
        <f t="shared" si="74"/>
        <v>46</v>
      </c>
      <c r="V903" s="10">
        <f>(((J903/60)/60)/24)+DATE(1970,1,1)</f>
        <v>40291.81150462963</v>
      </c>
      <c r="W903" s="10">
        <f>(((I903/60)/60)/24)+DATE(1970,1,1)</f>
        <v>40337.799305555556</v>
      </c>
    </row>
    <row r="904" spans="1:23"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70"/>
        <v>3.0000000000000001E-3</v>
      </c>
      <c r="P904" s="6">
        <f t="shared" si="71"/>
        <v>30</v>
      </c>
      <c r="Q904" t="s">
        <v>8315</v>
      </c>
      <c r="R904" t="str">
        <f t="shared" si="72"/>
        <v>music</v>
      </c>
      <c r="S904" t="str">
        <f t="shared" si="73"/>
        <v>jazz</v>
      </c>
      <c r="T904">
        <f>YEAR(V904)</f>
        <v>2014</v>
      </c>
      <c r="U904" s="13">
        <f t="shared" si="74"/>
        <v>52</v>
      </c>
      <c r="V904" s="10">
        <f>(((J904/60)/60)/24)+DATE(1970,1,1)</f>
        <v>41829.965532407405</v>
      </c>
      <c r="W904" s="10">
        <f>(((I904/60)/60)/24)+DATE(1970,1,1)</f>
        <v>41881.645833333336</v>
      </c>
    </row>
    <row r="905" spans="1:23"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70"/>
        <v>3.2000000000000001E-2</v>
      </c>
      <c r="P905" s="6">
        <f t="shared" si="71"/>
        <v>40</v>
      </c>
      <c r="Q905" t="s">
        <v>8315</v>
      </c>
      <c r="R905" t="str">
        <f t="shared" si="72"/>
        <v>music</v>
      </c>
      <c r="S905" t="str">
        <f t="shared" si="73"/>
        <v>jazz</v>
      </c>
      <c r="T905">
        <f>YEAR(V905)</f>
        <v>2012</v>
      </c>
      <c r="U905" s="13">
        <f t="shared" si="74"/>
        <v>25</v>
      </c>
      <c r="V905" s="10">
        <f>(((J905/60)/60)/24)+DATE(1970,1,1)</f>
        <v>41149.796064814815</v>
      </c>
      <c r="W905" s="10">
        <f>(((I905/60)/60)/24)+DATE(1970,1,1)</f>
        <v>41175.100694444445</v>
      </c>
    </row>
    <row r="906" spans="1:23"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70"/>
        <v>3.0200000000000001E-3</v>
      </c>
      <c r="P906" s="6">
        <f t="shared" si="71"/>
        <v>50.333333333333336</v>
      </c>
      <c r="Q906" t="s">
        <v>8315</v>
      </c>
      <c r="R906" t="str">
        <f t="shared" si="72"/>
        <v>music</v>
      </c>
      <c r="S906" t="str">
        <f t="shared" si="73"/>
        <v>jazz</v>
      </c>
      <c r="T906">
        <f>YEAR(V906)</f>
        <v>2015</v>
      </c>
      <c r="U906" s="13">
        <f t="shared" si="74"/>
        <v>30</v>
      </c>
      <c r="V906" s="10">
        <f>(((J906/60)/60)/24)+DATE(1970,1,1)</f>
        <v>42342.080289351856</v>
      </c>
      <c r="W906" s="10">
        <f>(((I906/60)/60)/24)+DATE(1970,1,1)</f>
        <v>42372.080289351856</v>
      </c>
    </row>
    <row r="907" spans="1:23"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70"/>
        <v>3.0153846153846153E-2</v>
      </c>
      <c r="P907" s="6">
        <f t="shared" si="71"/>
        <v>32.666666666666664</v>
      </c>
      <c r="Q907" t="s">
        <v>8315</v>
      </c>
      <c r="R907" t="str">
        <f t="shared" si="72"/>
        <v>music</v>
      </c>
      <c r="S907" t="str">
        <f t="shared" si="73"/>
        <v>jazz</v>
      </c>
      <c r="T907">
        <f>YEAR(V907)</f>
        <v>2010</v>
      </c>
      <c r="U907" s="13">
        <f t="shared" si="74"/>
        <v>60</v>
      </c>
      <c r="V907" s="10">
        <f>(((J907/60)/60)/24)+DATE(1970,1,1)</f>
        <v>40507.239884259259</v>
      </c>
      <c r="W907" s="10">
        <f>(((I907/60)/60)/24)+DATE(1970,1,1)</f>
        <v>40567.239884259259</v>
      </c>
    </row>
    <row r="908" spans="1:23"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70"/>
        <v>0</v>
      </c>
      <c r="P908" s="6" t="e">
        <f t="shared" si="71"/>
        <v>#DIV/0!</v>
      </c>
      <c r="Q908" t="s">
        <v>8315</v>
      </c>
      <c r="R908" t="str">
        <f t="shared" si="72"/>
        <v>music</v>
      </c>
      <c r="S908" t="str">
        <f t="shared" si="73"/>
        <v>jazz</v>
      </c>
      <c r="T908">
        <f>YEAR(V908)</f>
        <v>2014</v>
      </c>
      <c r="U908" s="13">
        <f t="shared" si="74"/>
        <v>30</v>
      </c>
      <c r="V908" s="10">
        <f>(((J908/60)/60)/24)+DATE(1970,1,1)</f>
        <v>41681.189699074072</v>
      </c>
      <c r="W908" s="10">
        <f>(((I908/60)/60)/24)+DATE(1970,1,1)</f>
        <v>41711.148032407407</v>
      </c>
    </row>
    <row r="909" spans="1:23"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70"/>
        <v>0</v>
      </c>
      <c r="P909" s="6" t="e">
        <f t="shared" si="71"/>
        <v>#DIV/0!</v>
      </c>
      <c r="Q909" t="s">
        <v>8315</v>
      </c>
      <c r="R909" t="str">
        <f t="shared" si="72"/>
        <v>music</v>
      </c>
      <c r="S909" t="str">
        <f t="shared" si="73"/>
        <v>jazz</v>
      </c>
      <c r="T909">
        <f>YEAR(V909)</f>
        <v>2011</v>
      </c>
      <c r="U909" s="13">
        <f t="shared" si="74"/>
        <v>30</v>
      </c>
      <c r="V909" s="10">
        <f>(((J909/60)/60)/24)+DATE(1970,1,1)</f>
        <v>40767.192395833335</v>
      </c>
      <c r="W909" s="10">
        <f>(((I909/60)/60)/24)+DATE(1970,1,1)</f>
        <v>40797.192395833335</v>
      </c>
    </row>
    <row r="910" spans="1:23"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70"/>
        <v>0</v>
      </c>
      <c r="P910" s="6" t="e">
        <f t="shared" si="71"/>
        <v>#DIV/0!</v>
      </c>
      <c r="Q910" t="s">
        <v>8315</v>
      </c>
      <c r="R910" t="str">
        <f t="shared" si="72"/>
        <v>music</v>
      </c>
      <c r="S910" t="str">
        <f t="shared" si="73"/>
        <v>jazz</v>
      </c>
      <c r="T910">
        <f>YEAR(V910)</f>
        <v>2010</v>
      </c>
      <c r="U910" s="13">
        <f t="shared" si="74"/>
        <v>45</v>
      </c>
      <c r="V910" s="10">
        <f>(((J910/60)/60)/24)+DATE(1970,1,1)</f>
        <v>40340.801562499997</v>
      </c>
      <c r="W910" s="10">
        <f>(((I910/60)/60)/24)+DATE(1970,1,1)</f>
        <v>40386.207638888889</v>
      </c>
    </row>
    <row r="911" spans="1:23"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70"/>
        <v>3.2500000000000001E-2</v>
      </c>
      <c r="P911" s="6">
        <f t="shared" si="71"/>
        <v>65</v>
      </c>
      <c r="Q911" t="s">
        <v>8315</v>
      </c>
      <c r="R911" t="str">
        <f t="shared" si="72"/>
        <v>music</v>
      </c>
      <c r="S911" t="str">
        <f t="shared" si="73"/>
        <v>jazz</v>
      </c>
      <c r="T911">
        <f>YEAR(V911)</f>
        <v>2012</v>
      </c>
      <c r="U911" s="13">
        <f t="shared" si="74"/>
        <v>31</v>
      </c>
      <c r="V911" s="10">
        <f>(((J911/60)/60)/24)+DATE(1970,1,1)</f>
        <v>41081.69027777778</v>
      </c>
      <c r="W911" s="10">
        <f>(((I911/60)/60)/24)+DATE(1970,1,1)</f>
        <v>41113.166666666664</v>
      </c>
    </row>
    <row r="912" spans="1:23"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70"/>
        <v>0.22363636363636363</v>
      </c>
      <c r="P912" s="6">
        <f t="shared" si="71"/>
        <v>24.6</v>
      </c>
      <c r="Q912" t="s">
        <v>8315</v>
      </c>
      <c r="R912" t="str">
        <f t="shared" si="72"/>
        <v>music</v>
      </c>
      <c r="S912" t="str">
        <f t="shared" si="73"/>
        <v>jazz</v>
      </c>
      <c r="T912">
        <f>YEAR(V912)</f>
        <v>2017</v>
      </c>
      <c r="U912" s="13">
        <f t="shared" si="74"/>
        <v>60</v>
      </c>
      <c r="V912" s="10">
        <f>(((J912/60)/60)/24)+DATE(1970,1,1)</f>
        <v>42737.545358796298</v>
      </c>
      <c r="W912" s="10">
        <f>(((I912/60)/60)/24)+DATE(1970,1,1)</f>
        <v>42797.545358796298</v>
      </c>
    </row>
    <row r="913" spans="1:23"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70"/>
        <v>0</v>
      </c>
      <c r="P913" s="6" t="e">
        <f t="shared" si="71"/>
        <v>#DIV/0!</v>
      </c>
      <c r="Q913" t="s">
        <v>8315</v>
      </c>
      <c r="R913" t="str">
        <f t="shared" si="72"/>
        <v>music</v>
      </c>
      <c r="S913" t="str">
        <f t="shared" si="73"/>
        <v>jazz</v>
      </c>
      <c r="T913">
        <f>YEAR(V913)</f>
        <v>2014</v>
      </c>
      <c r="U913" s="13">
        <f t="shared" si="74"/>
        <v>21</v>
      </c>
      <c r="V913" s="10">
        <f>(((J913/60)/60)/24)+DATE(1970,1,1)</f>
        <v>41642.005150462966</v>
      </c>
      <c r="W913" s="10">
        <f>(((I913/60)/60)/24)+DATE(1970,1,1)</f>
        <v>41663.005150462966</v>
      </c>
    </row>
    <row r="914" spans="1:23"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70"/>
        <v>8.5714285714285719E-3</v>
      </c>
      <c r="P914" s="6">
        <f t="shared" si="71"/>
        <v>15</v>
      </c>
      <c r="Q914" t="s">
        <v>8315</v>
      </c>
      <c r="R914" t="str">
        <f t="shared" si="72"/>
        <v>music</v>
      </c>
      <c r="S914" t="str">
        <f t="shared" si="73"/>
        <v>jazz</v>
      </c>
      <c r="T914">
        <f>YEAR(V914)</f>
        <v>2012</v>
      </c>
      <c r="U914" s="13">
        <f t="shared" si="74"/>
        <v>60</v>
      </c>
      <c r="V914" s="10">
        <f>(((J914/60)/60)/24)+DATE(1970,1,1)</f>
        <v>41194.109340277777</v>
      </c>
      <c r="W914" s="10">
        <f>(((I914/60)/60)/24)+DATE(1970,1,1)</f>
        <v>41254.151006944441</v>
      </c>
    </row>
    <row r="915" spans="1:23"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70"/>
        <v>6.6066666666666662E-2</v>
      </c>
      <c r="P915" s="6">
        <f t="shared" si="71"/>
        <v>82.583333333333329</v>
      </c>
      <c r="Q915" t="s">
        <v>8315</v>
      </c>
      <c r="R915" t="str">
        <f t="shared" si="72"/>
        <v>music</v>
      </c>
      <c r="S915" t="str">
        <f t="shared" si="73"/>
        <v>jazz</v>
      </c>
      <c r="T915">
        <f>YEAR(V915)</f>
        <v>2012</v>
      </c>
      <c r="U915" s="13">
        <f t="shared" si="74"/>
        <v>30</v>
      </c>
      <c r="V915" s="10">
        <f>(((J915/60)/60)/24)+DATE(1970,1,1)</f>
        <v>41004.139108796298</v>
      </c>
      <c r="W915" s="10">
        <f>(((I915/60)/60)/24)+DATE(1970,1,1)</f>
        <v>41034.139108796298</v>
      </c>
    </row>
    <row r="916" spans="1:23"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70"/>
        <v>0</v>
      </c>
      <c r="P916" s="6" t="e">
        <f t="shared" si="71"/>
        <v>#DIV/0!</v>
      </c>
      <c r="Q916" t="s">
        <v>8315</v>
      </c>
      <c r="R916" t="str">
        <f t="shared" si="72"/>
        <v>music</v>
      </c>
      <c r="S916" t="str">
        <f t="shared" si="73"/>
        <v>jazz</v>
      </c>
      <c r="T916">
        <f>YEAR(V916)</f>
        <v>2012</v>
      </c>
      <c r="U916" s="13">
        <f t="shared" si="74"/>
        <v>30</v>
      </c>
      <c r="V916" s="10">
        <f>(((J916/60)/60)/24)+DATE(1970,1,1)</f>
        <v>41116.763275462967</v>
      </c>
      <c r="W916" s="10">
        <f>(((I916/60)/60)/24)+DATE(1970,1,1)</f>
        <v>41146.763275462967</v>
      </c>
    </row>
    <row r="917" spans="1:23"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70"/>
        <v>5.7692307692307696E-2</v>
      </c>
      <c r="P917" s="6">
        <f t="shared" si="71"/>
        <v>41.666666666666664</v>
      </c>
      <c r="Q917" t="s">
        <v>8315</v>
      </c>
      <c r="R917" t="str">
        <f t="shared" si="72"/>
        <v>music</v>
      </c>
      <c r="S917" t="str">
        <f t="shared" si="73"/>
        <v>jazz</v>
      </c>
      <c r="T917">
        <f>YEAR(V917)</f>
        <v>2012</v>
      </c>
      <c r="U917" s="13">
        <f t="shared" si="74"/>
        <v>32</v>
      </c>
      <c r="V917" s="10">
        <f>(((J917/60)/60)/24)+DATE(1970,1,1)</f>
        <v>40937.679560185185</v>
      </c>
      <c r="W917" s="10">
        <f>(((I917/60)/60)/24)+DATE(1970,1,1)</f>
        <v>40969.207638888889</v>
      </c>
    </row>
    <row r="918" spans="1:23"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70"/>
        <v>0</v>
      </c>
      <c r="P918" s="6" t="e">
        <f t="shared" si="71"/>
        <v>#DIV/0!</v>
      </c>
      <c r="Q918" t="s">
        <v>8315</v>
      </c>
      <c r="R918" t="str">
        <f t="shared" si="72"/>
        <v>music</v>
      </c>
      <c r="S918" t="str">
        <f t="shared" si="73"/>
        <v>jazz</v>
      </c>
      <c r="T918">
        <f>YEAR(V918)</f>
        <v>2010</v>
      </c>
      <c r="U918" s="13">
        <f t="shared" si="74"/>
        <v>38</v>
      </c>
      <c r="V918" s="10">
        <f>(((J918/60)/60)/24)+DATE(1970,1,1)</f>
        <v>40434.853402777779</v>
      </c>
      <c r="W918" s="10">
        <f>(((I918/60)/60)/24)+DATE(1970,1,1)</f>
        <v>40473.208333333336</v>
      </c>
    </row>
    <row r="919" spans="1:23"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70"/>
        <v>6.0000000000000001E-3</v>
      </c>
      <c r="P919" s="6">
        <f t="shared" si="71"/>
        <v>30</v>
      </c>
      <c r="Q919" t="s">
        <v>8315</v>
      </c>
      <c r="R919" t="str">
        <f t="shared" si="72"/>
        <v>music</v>
      </c>
      <c r="S919" t="str">
        <f t="shared" si="73"/>
        <v>jazz</v>
      </c>
      <c r="T919">
        <f>YEAR(V919)</f>
        <v>2014</v>
      </c>
      <c r="U919" s="13">
        <f t="shared" si="74"/>
        <v>31</v>
      </c>
      <c r="V919" s="10">
        <f>(((J919/60)/60)/24)+DATE(1970,1,1)</f>
        <v>41802.94363425926</v>
      </c>
      <c r="W919" s="10">
        <f>(((I919/60)/60)/24)+DATE(1970,1,1)</f>
        <v>41834.104166666664</v>
      </c>
    </row>
    <row r="920" spans="1:23"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70"/>
        <v>5.0256410256410255E-2</v>
      </c>
      <c r="P920" s="6">
        <f t="shared" si="71"/>
        <v>19.600000000000001</v>
      </c>
      <c r="Q920" t="s">
        <v>8315</v>
      </c>
      <c r="R920" t="str">
        <f t="shared" si="72"/>
        <v>music</v>
      </c>
      <c r="S920" t="str">
        <f t="shared" si="73"/>
        <v>jazz</v>
      </c>
      <c r="T920">
        <f>YEAR(V920)</f>
        <v>2014</v>
      </c>
      <c r="U920" s="13">
        <f t="shared" si="74"/>
        <v>30</v>
      </c>
      <c r="V920" s="10">
        <f>(((J920/60)/60)/24)+DATE(1970,1,1)</f>
        <v>41944.916215277779</v>
      </c>
      <c r="W920" s="10">
        <f>(((I920/60)/60)/24)+DATE(1970,1,1)</f>
        <v>41974.957881944443</v>
      </c>
    </row>
    <row r="921" spans="1:23"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70"/>
        <v>5.0000000000000001E-3</v>
      </c>
      <c r="P921" s="6">
        <f t="shared" si="71"/>
        <v>100</v>
      </c>
      <c r="Q921" t="s">
        <v>8315</v>
      </c>
      <c r="R921" t="str">
        <f t="shared" si="72"/>
        <v>music</v>
      </c>
      <c r="S921" t="str">
        <f t="shared" si="73"/>
        <v>jazz</v>
      </c>
      <c r="T921">
        <f>YEAR(V921)</f>
        <v>2012</v>
      </c>
      <c r="U921" s="13">
        <f t="shared" si="74"/>
        <v>35</v>
      </c>
      <c r="V921" s="10">
        <f>(((J921/60)/60)/24)+DATE(1970,1,1)</f>
        <v>41227.641724537039</v>
      </c>
      <c r="W921" s="10">
        <f>(((I921/60)/60)/24)+DATE(1970,1,1)</f>
        <v>41262.641724537039</v>
      </c>
    </row>
    <row r="922" spans="1:23"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70"/>
        <v>0</v>
      </c>
      <c r="P922" s="6" t="e">
        <f t="shared" si="71"/>
        <v>#DIV/0!</v>
      </c>
      <c r="Q922" t="s">
        <v>8315</v>
      </c>
      <c r="R922" t="str">
        <f t="shared" si="72"/>
        <v>music</v>
      </c>
      <c r="S922" t="str">
        <f t="shared" si="73"/>
        <v>jazz</v>
      </c>
      <c r="T922">
        <f>YEAR(V922)</f>
        <v>2013</v>
      </c>
      <c r="U922" s="13">
        <f t="shared" si="74"/>
        <v>30</v>
      </c>
      <c r="V922" s="10">
        <f>(((J922/60)/60)/24)+DATE(1970,1,1)</f>
        <v>41562.67155092593</v>
      </c>
      <c r="W922" s="10">
        <f>(((I922/60)/60)/24)+DATE(1970,1,1)</f>
        <v>41592.713217592594</v>
      </c>
    </row>
    <row r="923" spans="1:23"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70"/>
        <v>0.309</v>
      </c>
      <c r="P923" s="6">
        <f t="shared" si="71"/>
        <v>231.75</v>
      </c>
      <c r="Q923" t="s">
        <v>8315</v>
      </c>
      <c r="R923" t="str">
        <f t="shared" si="72"/>
        <v>music</v>
      </c>
      <c r="S923" t="str">
        <f t="shared" si="73"/>
        <v>jazz</v>
      </c>
      <c r="T923">
        <f>YEAR(V923)</f>
        <v>2011</v>
      </c>
      <c r="U923" s="13">
        <f t="shared" si="74"/>
        <v>42</v>
      </c>
      <c r="V923" s="10">
        <f>(((J923/60)/60)/24)+DATE(1970,1,1)</f>
        <v>40847.171018518515</v>
      </c>
      <c r="W923" s="10">
        <f>(((I923/60)/60)/24)+DATE(1970,1,1)</f>
        <v>40889.212685185186</v>
      </c>
    </row>
    <row r="924" spans="1:23"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70"/>
        <v>0.21037037037037037</v>
      </c>
      <c r="P924" s="6">
        <f t="shared" si="71"/>
        <v>189.33333333333334</v>
      </c>
      <c r="Q924" t="s">
        <v>8315</v>
      </c>
      <c r="R924" t="str">
        <f t="shared" si="72"/>
        <v>music</v>
      </c>
      <c r="S924" t="str">
        <f t="shared" si="73"/>
        <v>jazz</v>
      </c>
      <c r="T924">
        <f>YEAR(V924)</f>
        <v>2014</v>
      </c>
      <c r="U924" s="13">
        <f t="shared" si="74"/>
        <v>35</v>
      </c>
      <c r="V924" s="10">
        <f>(((J924/60)/60)/24)+DATE(1970,1,1)</f>
        <v>41878.530011574076</v>
      </c>
      <c r="W924" s="10">
        <f>(((I924/60)/60)/24)+DATE(1970,1,1)</f>
        <v>41913.530011574076</v>
      </c>
    </row>
    <row r="925" spans="1:23"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70"/>
        <v>2.1999999999999999E-2</v>
      </c>
      <c r="P925" s="6">
        <f t="shared" si="71"/>
        <v>55</v>
      </c>
      <c r="Q925" t="s">
        <v>8315</v>
      </c>
      <c r="R925" t="str">
        <f t="shared" si="72"/>
        <v>music</v>
      </c>
      <c r="S925" t="str">
        <f t="shared" si="73"/>
        <v>jazz</v>
      </c>
      <c r="T925">
        <f>YEAR(V925)</f>
        <v>2014</v>
      </c>
      <c r="U925" s="13">
        <f t="shared" si="74"/>
        <v>30</v>
      </c>
      <c r="V925" s="10">
        <f>(((J925/60)/60)/24)+DATE(1970,1,1)</f>
        <v>41934.959756944445</v>
      </c>
      <c r="W925" s="10">
        <f>(((I925/60)/60)/24)+DATE(1970,1,1)</f>
        <v>41965.001423611116</v>
      </c>
    </row>
    <row r="926" spans="1:23"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70"/>
        <v>0.109</v>
      </c>
      <c r="P926" s="6">
        <f t="shared" si="71"/>
        <v>21.8</v>
      </c>
      <c r="Q926" t="s">
        <v>8315</v>
      </c>
      <c r="R926" t="str">
        <f t="shared" si="72"/>
        <v>music</v>
      </c>
      <c r="S926" t="str">
        <f t="shared" si="73"/>
        <v>jazz</v>
      </c>
      <c r="T926">
        <f>YEAR(V926)</f>
        <v>2013</v>
      </c>
      <c r="U926" s="13">
        <f t="shared" si="74"/>
        <v>30</v>
      </c>
      <c r="V926" s="10">
        <f>(((J926/60)/60)/24)+DATE(1970,1,1)</f>
        <v>41288.942928240744</v>
      </c>
      <c r="W926" s="10">
        <f>(((I926/60)/60)/24)+DATE(1970,1,1)</f>
        <v>41318.942928240744</v>
      </c>
    </row>
    <row r="927" spans="1:23"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70"/>
        <v>2.6666666666666668E-2</v>
      </c>
      <c r="P927" s="6">
        <f t="shared" si="71"/>
        <v>32</v>
      </c>
      <c r="Q927" t="s">
        <v>8315</v>
      </c>
      <c r="R927" t="str">
        <f t="shared" si="72"/>
        <v>music</v>
      </c>
      <c r="S927" t="str">
        <f t="shared" si="73"/>
        <v>jazz</v>
      </c>
      <c r="T927">
        <f>YEAR(V927)</f>
        <v>2013</v>
      </c>
      <c r="U927" s="13">
        <f t="shared" si="74"/>
        <v>30</v>
      </c>
      <c r="V927" s="10">
        <f>(((J927/60)/60)/24)+DATE(1970,1,1)</f>
        <v>41575.880914351852</v>
      </c>
      <c r="W927" s="10">
        <f>(((I927/60)/60)/24)+DATE(1970,1,1)</f>
        <v>41605.922581018516</v>
      </c>
    </row>
    <row r="928" spans="1:23"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70"/>
        <v>0</v>
      </c>
      <c r="P928" s="6" t="e">
        <f t="shared" si="71"/>
        <v>#DIV/0!</v>
      </c>
      <c r="Q928" t="s">
        <v>8315</v>
      </c>
      <c r="R928" t="str">
        <f t="shared" si="72"/>
        <v>music</v>
      </c>
      <c r="S928" t="str">
        <f t="shared" si="73"/>
        <v>jazz</v>
      </c>
      <c r="T928">
        <f>YEAR(V928)</f>
        <v>2010</v>
      </c>
      <c r="U928" s="13">
        <f t="shared" si="74"/>
        <v>30</v>
      </c>
      <c r="V928" s="10">
        <f>(((J928/60)/60)/24)+DATE(1970,1,1)</f>
        <v>40338.02002314815</v>
      </c>
      <c r="W928" s="10">
        <f>(((I928/60)/60)/24)+DATE(1970,1,1)</f>
        <v>40367.944444444445</v>
      </c>
    </row>
    <row r="929" spans="1:23"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70"/>
        <v>0</v>
      </c>
      <c r="P929" s="6" t="e">
        <f t="shared" si="71"/>
        <v>#DIV/0!</v>
      </c>
      <c r="Q929" t="s">
        <v>8315</v>
      </c>
      <c r="R929" t="str">
        <f t="shared" si="72"/>
        <v>music</v>
      </c>
      <c r="S929" t="str">
        <f t="shared" si="73"/>
        <v>jazz</v>
      </c>
      <c r="T929">
        <f>YEAR(V929)</f>
        <v>2012</v>
      </c>
      <c r="U929" s="13">
        <f t="shared" si="74"/>
        <v>30</v>
      </c>
      <c r="V929" s="10">
        <f>(((J929/60)/60)/24)+DATE(1970,1,1)</f>
        <v>41013.822858796295</v>
      </c>
      <c r="W929" s="10">
        <f>(((I929/60)/60)/24)+DATE(1970,1,1)</f>
        <v>41043.822858796295</v>
      </c>
    </row>
    <row r="930" spans="1:23"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70"/>
        <v>0.10862068965517241</v>
      </c>
      <c r="P930" s="6">
        <f t="shared" si="71"/>
        <v>56.25</v>
      </c>
      <c r="Q930" t="s">
        <v>8315</v>
      </c>
      <c r="R930" t="str">
        <f t="shared" si="72"/>
        <v>music</v>
      </c>
      <c r="S930" t="str">
        <f t="shared" si="73"/>
        <v>jazz</v>
      </c>
      <c r="T930">
        <f>YEAR(V930)</f>
        <v>2012</v>
      </c>
      <c r="U930" s="13">
        <f t="shared" si="74"/>
        <v>50</v>
      </c>
      <c r="V930" s="10">
        <f>(((J930/60)/60)/24)+DATE(1970,1,1)</f>
        <v>41180.86241898148</v>
      </c>
      <c r="W930" s="10">
        <f>(((I930/60)/60)/24)+DATE(1970,1,1)</f>
        <v>41231</v>
      </c>
    </row>
    <row r="931" spans="1:23"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70"/>
        <v>0</v>
      </c>
      <c r="P931" s="6" t="e">
        <f t="shared" si="71"/>
        <v>#DIV/0!</v>
      </c>
      <c r="Q931" t="s">
        <v>8315</v>
      </c>
      <c r="R931" t="str">
        <f t="shared" si="72"/>
        <v>music</v>
      </c>
      <c r="S931" t="str">
        <f t="shared" si="73"/>
        <v>jazz</v>
      </c>
      <c r="T931">
        <f>YEAR(V931)</f>
        <v>2012</v>
      </c>
      <c r="U931" s="13">
        <f t="shared" si="74"/>
        <v>30</v>
      </c>
      <c r="V931" s="10">
        <f>(((J931/60)/60)/24)+DATE(1970,1,1)</f>
        <v>40978.238067129627</v>
      </c>
      <c r="W931" s="10">
        <f>(((I931/60)/60)/24)+DATE(1970,1,1)</f>
        <v>41008.196400462963</v>
      </c>
    </row>
    <row r="932" spans="1:23"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70"/>
        <v>0.38333333333333336</v>
      </c>
      <c r="P932" s="6">
        <f t="shared" si="71"/>
        <v>69</v>
      </c>
      <c r="Q932" t="s">
        <v>8315</v>
      </c>
      <c r="R932" t="str">
        <f t="shared" si="72"/>
        <v>music</v>
      </c>
      <c r="S932" t="str">
        <f t="shared" si="73"/>
        <v>jazz</v>
      </c>
      <c r="T932">
        <f>YEAR(V932)</f>
        <v>2010</v>
      </c>
      <c r="U932" s="13">
        <f t="shared" si="74"/>
        <v>42</v>
      </c>
      <c r="V932" s="10">
        <f>(((J932/60)/60)/24)+DATE(1970,1,1)</f>
        <v>40312.915578703702</v>
      </c>
      <c r="W932" s="10">
        <f>(((I932/60)/60)/24)+DATE(1970,1,1)</f>
        <v>40354.897222222222</v>
      </c>
    </row>
    <row r="933" spans="1:23"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70"/>
        <v>6.5500000000000003E-2</v>
      </c>
      <c r="P933" s="6">
        <f t="shared" si="71"/>
        <v>18.714285714285715</v>
      </c>
      <c r="Q933" t="s">
        <v>8315</v>
      </c>
      <c r="R933" t="str">
        <f t="shared" si="72"/>
        <v>music</v>
      </c>
      <c r="S933" t="str">
        <f t="shared" si="73"/>
        <v>jazz</v>
      </c>
      <c r="T933">
        <f>YEAR(V933)</f>
        <v>2014</v>
      </c>
      <c r="U933" s="13">
        <f t="shared" si="74"/>
        <v>35</v>
      </c>
      <c r="V933" s="10">
        <f>(((J933/60)/60)/24)+DATE(1970,1,1)</f>
        <v>41680.359976851854</v>
      </c>
      <c r="W933" s="10">
        <f>(((I933/60)/60)/24)+DATE(1970,1,1)</f>
        <v>41714.916666666664</v>
      </c>
    </row>
    <row r="934" spans="1:23"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70"/>
        <v>0.14536842105263159</v>
      </c>
      <c r="P934" s="6">
        <f t="shared" si="71"/>
        <v>46.033333333333331</v>
      </c>
      <c r="Q934" t="s">
        <v>8315</v>
      </c>
      <c r="R934" t="str">
        <f t="shared" si="72"/>
        <v>music</v>
      </c>
      <c r="S934" t="str">
        <f t="shared" si="73"/>
        <v>jazz</v>
      </c>
      <c r="T934">
        <f>YEAR(V934)</f>
        <v>2013</v>
      </c>
      <c r="U934" s="13">
        <f t="shared" si="74"/>
        <v>45</v>
      </c>
      <c r="V934" s="10">
        <f>(((J934/60)/60)/24)+DATE(1970,1,1)</f>
        <v>41310.969270833331</v>
      </c>
      <c r="W934" s="10">
        <f>(((I934/60)/60)/24)+DATE(1970,1,1)</f>
        <v>41355.927604166667</v>
      </c>
    </row>
    <row r="935" spans="1:23"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70"/>
        <v>0.06</v>
      </c>
      <c r="P935" s="6">
        <f t="shared" si="71"/>
        <v>60</v>
      </c>
      <c r="Q935" t="s">
        <v>8315</v>
      </c>
      <c r="R935" t="str">
        <f t="shared" si="72"/>
        <v>music</v>
      </c>
      <c r="S935" t="str">
        <f t="shared" si="73"/>
        <v>jazz</v>
      </c>
      <c r="T935">
        <f>YEAR(V935)</f>
        <v>2014</v>
      </c>
      <c r="U935" s="13">
        <f t="shared" si="74"/>
        <v>60</v>
      </c>
      <c r="V935" s="10">
        <f>(((J935/60)/60)/24)+DATE(1970,1,1)</f>
        <v>41711.169085648151</v>
      </c>
      <c r="W935" s="10">
        <f>(((I935/60)/60)/24)+DATE(1970,1,1)</f>
        <v>41771.169085648151</v>
      </c>
    </row>
    <row r="936" spans="1:23"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70"/>
        <v>0.30399999999999999</v>
      </c>
      <c r="P936" s="6">
        <f t="shared" si="71"/>
        <v>50.666666666666664</v>
      </c>
      <c r="Q936" t="s">
        <v>8315</v>
      </c>
      <c r="R936" t="str">
        <f t="shared" si="72"/>
        <v>music</v>
      </c>
      <c r="S936" t="str">
        <f t="shared" si="73"/>
        <v>jazz</v>
      </c>
      <c r="T936">
        <f>YEAR(V936)</f>
        <v>2014</v>
      </c>
      <c r="U936" s="13">
        <f t="shared" si="74"/>
        <v>30</v>
      </c>
      <c r="V936" s="10">
        <f>(((J936/60)/60)/24)+DATE(1970,1,1)</f>
        <v>41733.737083333333</v>
      </c>
      <c r="W936" s="10">
        <f>(((I936/60)/60)/24)+DATE(1970,1,1)</f>
        <v>41763.25</v>
      </c>
    </row>
    <row r="937" spans="1:23"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70"/>
        <v>1.4285714285714285E-2</v>
      </c>
      <c r="P937" s="6">
        <f t="shared" si="71"/>
        <v>25</v>
      </c>
      <c r="Q937" t="s">
        <v>8315</v>
      </c>
      <c r="R937" t="str">
        <f t="shared" si="72"/>
        <v>music</v>
      </c>
      <c r="S937" t="str">
        <f t="shared" si="73"/>
        <v>jazz</v>
      </c>
      <c r="T937">
        <f>YEAR(V937)</f>
        <v>2015</v>
      </c>
      <c r="U937" s="13">
        <f t="shared" si="74"/>
        <v>30</v>
      </c>
      <c r="V937" s="10">
        <f>(((J937/60)/60)/24)+DATE(1970,1,1)</f>
        <v>42368.333668981482</v>
      </c>
      <c r="W937" s="10">
        <f>(((I937/60)/60)/24)+DATE(1970,1,1)</f>
        <v>42398.333668981482</v>
      </c>
    </row>
    <row r="938" spans="1:23"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70"/>
        <v>0</v>
      </c>
      <c r="P938" s="6" t="e">
        <f t="shared" si="71"/>
        <v>#DIV/0!</v>
      </c>
      <c r="Q938" t="s">
        <v>8315</v>
      </c>
      <c r="R938" t="str">
        <f t="shared" si="72"/>
        <v>music</v>
      </c>
      <c r="S938" t="str">
        <f t="shared" si="73"/>
        <v>jazz</v>
      </c>
      <c r="T938">
        <f>YEAR(V938)</f>
        <v>2011</v>
      </c>
      <c r="U938" s="13">
        <f t="shared" si="74"/>
        <v>44</v>
      </c>
      <c r="V938" s="10">
        <f>(((J938/60)/60)/24)+DATE(1970,1,1)</f>
        <v>40883.024178240739</v>
      </c>
      <c r="W938" s="10">
        <f>(((I938/60)/60)/24)+DATE(1970,1,1)</f>
        <v>40926.833333333336</v>
      </c>
    </row>
    <row r="939" spans="1:23"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70"/>
        <v>1.1428571428571429E-2</v>
      </c>
      <c r="P939" s="6">
        <f t="shared" si="71"/>
        <v>20</v>
      </c>
      <c r="Q939" t="s">
        <v>8315</v>
      </c>
      <c r="R939" t="str">
        <f t="shared" si="72"/>
        <v>music</v>
      </c>
      <c r="S939" t="str">
        <f t="shared" si="73"/>
        <v>jazz</v>
      </c>
      <c r="T939">
        <f>YEAR(V939)</f>
        <v>2013</v>
      </c>
      <c r="U939" s="13">
        <f t="shared" si="74"/>
        <v>30</v>
      </c>
      <c r="V939" s="10">
        <f>(((J939/60)/60)/24)+DATE(1970,1,1)</f>
        <v>41551.798113425924</v>
      </c>
      <c r="W939" s="10">
        <f>(((I939/60)/60)/24)+DATE(1970,1,1)</f>
        <v>41581.839780092596</v>
      </c>
    </row>
    <row r="940" spans="1:23"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70"/>
        <v>3.5714285714285713E-3</v>
      </c>
      <c r="P940" s="6">
        <f t="shared" si="71"/>
        <v>25</v>
      </c>
      <c r="Q940" t="s">
        <v>8315</v>
      </c>
      <c r="R940" t="str">
        <f t="shared" si="72"/>
        <v>music</v>
      </c>
      <c r="S940" t="str">
        <f t="shared" si="73"/>
        <v>jazz</v>
      </c>
      <c r="T940">
        <f>YEAR(V940)</f>
        <v>2012</v>
      </c>
      <c r="U940" s="13">
        <f t="shared" si="74"/>
        <v>30</v>
      </c>
      <c r="V940" s="10">
        <f>(((J940/60)/60)/24)+DATE(1970,1,1)</f>
        <v>41124.479722222226</v>
      </c>
      <c r="W940" s="10">
        <f>(((I940/60)/60)/24)+DATE(1970,1,1)</f>
        <v>41154.479722222226</v>
      </c>
    </row>
    <row r="941" spans="1:23"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70"/>
        <v>1.4545454545454545E-2</v>
      </c>
      <c r="P941" s="6">
        <f t="shared" si="71"/>
        <v>20</v>
      </c>
      <c r="Q941" t="s">
        <v>8315</v>
      </c>
      <c r="R941" t="str">
        <f t="shared" si="72"/>
        <v>music</v>
      </c>
      <c r="S941" t="str">
        <f t="shared" si="73"/>
        <v>jazz</v>
      </c>
      <c r="T941">
        <f>YEAR(V941)</f>
        <v>2013</v>
      </c>
      <c r="U941" s="13">
        <f t="shared" si="74"/>
        <v>39</v>
      </c>
      <c r="V941" s="10">
        <f>(((J941/60)/60)/24)+DATE(1970,1,1)</f>
        <v>41416.763171296298</v>
      </c>
      <c r="W941" s="10">
        <f>(((I941/60)/60)/24)+DATE(1970,1,1)</f>
        <v>41455.831944444442</v>
      </c>
    </row>
    <row r="942" spans="1:23"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70"/>
        <v>0.17155555555555554</v>
      </c>
      <c r="P942" s="6">
        <f t="shared" si="71"/>
        <v>110.28571428571429</v>
      </c>
      <c r="Q942" t="s">
        <v>8318</v>
      </c>
      <c r="R942" t="str">
        <f t="shared" si="72"/>
        <v>technology</v>
      </c>
      <c r="S942" t="str">
        <f t="shared" si="73"/>
        <v>wearables</v>
      </c>
      <c r="T942">
        <f>YEAR(V942)</f>
        <v>2015</v>
      </c>
      <c r="U942" s="13">
        <f t="shared" si="74"/>
        <v>45</v>
      </c>
      <c r="V942" s="10">
        <f>(((J942/60)/60)/24)+DATE(1970,1,1)</f>
        <v>42182.008402777778</v>
      </c>
      <c r="W942" s="10">
        <f>(((I942/60)/60)/24)+DATE(1970,1,1)</f>
        <v>42227.008402777778</v>
      </c>
    </row>
    <row r="943" spans="1:23"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70"/>
        <v>2.3220000000000001E-2</v>
      </c>
      <c r="P943" s="6">
        <f t="shared" si="71"/>
        <v>37.451612903225808</v>
      </c>
      <c r="Q943" t="s">
        <v>8318</v>
      </c>
      <c r="R943" t="str">
        <f t="shared" si="72"/>
        <v>technology</v>
      </c>
      <c r="S943" t="str">
        <f t="shared" si="73"/>
        <v>wearables</v>
      </c>
      <c r="T943">
        <f>YEAR(V943)</f>
        <v>2017</v>
      </c>
      <c r="U943" s="13">
        <f t="shared" si="74"/>
        <v>30</v>
      </c>
      <c r="V943" s="10">
        <f>(((J943/60)/60)/24)+DATE(1970,1,1)</f>
        <v>42746.096585648149</v>
      </c>
      <c r="W943" s="10">
        <f>(((I943/60)/60)/24)+DATE(1970,1,1)</f>
        <v>42776.096585648149</v>
      </c>
    </row>
    <row r="944" spans="1:23"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70"/>
        <v>8.9066666666666669E-2</v>
      </c>
      <c r="P944" s="6">
        <f t="shared" si="71"/>
        <v>41.75</v>
      </c>
      <c r="Q944" t="s">
        <v>8318</v>
      </c>
      <c r="R944" t="str">
        <f t="shared" si="72"/>
        <v>technology</v>
      </c>
      <c r="S944" t="str">
        <f t="shared" si="73"/>
        <v>wearables</v>
      </c>
      <c r="T944">
        <f>YEAR(V944)</f>
        <v>2016</v>
      </c>
      <c r="U944" s="13">
        <f t="shared" si="74"/>
        <v>36</v>
      </c>
      <c r="V944" s="10">
        <f>(((J944/60)/60)/24)+DATE(1970,1,1)</f>
        <v>42382.843287037031</v>
      </c>
      <c r="W944" s="10">
        <f>(((I944/60)/60)/24)+DATE(1970,1,1)</f>
        <v>42418.843287037031</v>
      </c>
    </row>
    <row r="945" spans="1:23"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70"/>
        <v>9.633333333333334E-2</v>
      </c>
      <c r="P945" s="6">
        <f t="shared" si="71"/>
        <v>24.083333333333332</v>
      </c>
      <c r="Q945" t="s">
        <v>8318</v>
      </c>
      <c r="R945" t="str">
        <f t="shared" si="72"/>
        <v>technology</v>
      </c>
      <c r="S945" t="str">
        <f t="shared" si="73"/>
        <v>wearables</v>
      </c>
      <c r="T945">
        <f>YEAR(V945)</f>
        <v>2016</v>
      </c>
      <c r="U945" s="13">
        <f t="shared" si="74"/>
        <v>30</v>
      </c>
      <c r="V945" s="10">
        <f>(((J945/60)/60)/24)+DATE(1970,1,1)</f>
        <v>42673.66788194445</v>
      </c>
      <c r="W945" s="10">
        <f>(((I945/60)/60)/24)+DATE(1970,1,1)</f>
        <v>42703.709548611107</v>
      </c>
    </row>
    <row r="946" spans="1:23"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70"/>
        <v>0.13325999999999999</v>
      </c>
      <c r="P946" s="6">
        <f t="shared" si="71"/>
        <v>69.40625</v>
      </c>
      <c r="Q946" t="s">
        <v>8318</v>
      </c>
      <c r="R946" t="str">
        <f t="shared" si="72"/>
        <v>technology</v>
      </c>
      <c r="S946" t="str">
        <f t="shared" si="73"/>
        <v>wearables</v>
      </c>
      <c r="T946">
        <f>YEAR(V946)</f>
        <v>2016</v>
      </c>
      <c r="U946" s="13">
        <f t="shared" si="74"/>
        <v>34</v>
      </c>
      <c r="V946" s="10">
        <f>(((J946/60)/60)/24)+DATE(1970,1,1)</f>
        <v>42444.583912037036</v>
      </c>
      <c r="W946" s="10">
        <f>(((I946/60)/60)/24)+DATE(1970,1,1)</f>
        <v>42478.583333333328</v>
      </c>
    </row>
    <row r="947" spans="1:23"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70"/>
        <v>2.4840000000000001E-2</v>
      </c>
      <c r="P947" s="6">
        <f t="shared" si="71"/>
        <v>155.25</v>
      </c>
      <c r="Q947" t="s">
        <v>8318</v>
      </c>
      <c r="R947" t="str">
        <f t="shared" si="72"/>
        <v>technology</v>
      </c>
      <c r="S947" t="str">
        <f t="shared" si="73"/>
        <v>wearables</v>
      </c>
      <c r="T947">
        <f>YEAR(V947)</f>
        <v>2016</v>
      </c>
      <c r="U947" s="13">
        <f t="shared" si="74"/>
        <v>52</v>
      </c>
      <c r="V947" s="10">
        <f>(((J947/60)/60)/24)+DATE(1970,1,1)</f>
        <v>42732.872986111113</v>
      </c>
      <c r="W947" s="10">
        <f>(((I947/60)/60)/24)+DATE(1970,1,1)</f>
        <v>42784.999305555553</v>
      </c>
    </row>
    <row r="948" spans="1:23"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70"/>
        <v>1.9066666666666666E-2</v>
      </c>
      <c r="P948" s="6">
        <f t="shared" si="71"/>
        <v>57.2</v>
      </c>
      <c r="Q948" t="s">
        <v>8318</v>
      </c>
      <c r="R948" t="str">
        <f t="shared" si="72"/>
        <v>technology</v>
      </c>
      <c r="S948" t="str">
        <f t="shared" si="73"/>
        <v>wearables</v>
      </c>
      <c r="T948">
        <f>YEAR(V948)</f>
        <v>2016</v>
      </c>
      <c r="U948" s="13">
        <f t="shared" si="74"/>
        <v>30</v>
      </c>
      <c r="V948" s="10">
        <f>(((J948/60)/60)/24)+DATE(1970,1,1)</f>
        <v>42592.750555555554</v>
      </c>
      <c r="W948" s="10">
        <f>(((I948/60)/60)/24)+DATE(1970,1,1)</f>
        <v>42622.750555555554</v>
      </c>
    </row>
    <row r="949" spans="1:23"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70"/>
        <v>0</v>
      </c>
      <c r="P949" s="6" t="e">
        <f t="shared" si="71"/>
        <v>#DIV/0!</v>
      </c>
      <c r="Q949" t="s">
        <v>8318</v>
      </c>
      <c r="R949" t="str">
        <f t="shared" si="72"/>
        <v>technology</v>
      </c>
      <c r="S949" t="str">
        <f t="shared" si="73"/>
        <v>wearables</v>
      </c>
      <c r="T949">
        <f>YEAR(V949)</f>
        <v>2016</v>
      </c>
      <c r="U949" s="13">
        <f t="shared" si="74"/>
        <v>60</v>
      </c>
      <c r="V949" s="10">
        <f>(((J949/60)/60)/24)+DATE(1970,1,1)</f>
        <v>42491.781319444446</v>
      </c>
      <c r="W949" s="10">
        <f>(((I949/60)/60)/24)+DATE(1970,1,1)</f>
        <v>42551.781319444446</v>
      </c>
    </row>
    <row r="950" spans="1:23"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70"/>
        <v>0.12</v>
      </c>
      <c r="P950" s="6">
        <f t="shared" si="71"/>
        <v>60</v>
      </c>
      <c r="Q950" t="s">
        <v>8318</v>
      </c>
      <c r="R950" t="str">
        <f t="shared" si="72"/>
        <v>technology</v>
      </c>
      <c r="S950" t="str">
        <f t="shared" si="73"/>
        <v>wearables</v>
      </c>
      <c r="T950">
        <f>YEAR(V950)</f>
        <v>2016</v>
      </c>
      <c r="U950" s="13">
        <f t="shared" si="74"/>
        <v>30</v>
      </c>
      <c r="V950" s="10">
        <f>(((J950/60)/60)/24)+DATE(1970,1,1)</f>
        <v>42411.828287037039</v>
      </c>
      <c r="W950" s="10">
        <f>(((I950/60)/60)/24)+DATE(1970,1,1)</f>
        <v>42441.828287037039</v>
      </c>
    </row>
    <row r="951" spans="1:23"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70"/>
        <v>1.3650000000000001E-2</v>
      </c>
      <c r="P951" s="6">
        <f t="shared" si="71"/>
        <v>39</v>
      </c>
      <c r="Q951" t="s">
        <v>8318</v>
      </c>
      <c r="R951" t="str">
        <f t="shared" si="72"/>
        <v>technology</v>
      </c>
      <c r="S951" t="str">
        <f t="shared" si="73"/>
        <v>wearables</v>
      </c>
      <c r="T951">
        <f>YEAR(V951)</f>
        <v>2015</v>
      </c>
      <c r="U951" s="13">
        <f t="shared" si="74"/>
        <v>60</v>
      </c>
      <c r="V951" s="10">
        <f>(((J951/60)/60)/24)+DATE(1970,1,1)</f>
        <v>42361.043703703705</v>
      </c>
      <c r="W951" s="10">
        <f>(((I951/60)/60)/24)+DATE(1970,1,1)</f>
        <v>42421.043703703705</v>
      </c>
    </row>
    <row r="952" spans="1:23"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70"/>
        <v>0.28039999999999998</v>
      </c>
      <c r="P952" s="6">
        <f t="shared" si="71"/>
        <v>58.416666666666664</v>
      </c>
      <c r="Q952" t="s">
        <v>8318</v>
      </c>
      <c r="R952" t="str">
        <f t="shared" si="72"/>
        <v>technology</v>
      </c>
      <c r="S952" t="str">
        <f t="shared" si="73"/>
        <v>wearables</v>
      </c>
      <c r="T952">
        <f>YEAR(V952)</f>
        <v>2015</v>
      </c>
      <c r="U952" s="13">
        <f t="shared" si="74"/>
        <v>30</v>
      </c>
      <c r="V952" s="10">
        <f>(((J952/60)/60)/24)+DATE(1970,1,1)</f>
        <v>42356.750706018516</v>
      </c>
      <c r="W952" s="10">
        <f>(((I952/60)/60)/24)+DATE(1970,1,1)</f>
        <v>42386.750706018516</v>
      </c>
    </row>
    <row r="953" spans="1:23"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70"/>
        <v>0.38390000000000002</v>
      </c>
      <c r="P953" s="6">
        <f t="shared" si="71"/>
        <v>158.63636363636363</v>
      </c>
      <c r="Q953" t="s">
        <v>8318</v>
      </c>
      <c r="R953" t="str">
        <f t="shared" si="72"/>
        <v>technology</v>
      </c>
      <c r="S953" t="str">
        <f t="shared" si="73"/>
        <v>wearables</v>
      </c>
      <c r="T953">
        <f>YEAR(V953)</f>
        <v>2016</v>
      </c>
      <c r="U953" s="13">
        <f t="shared" si="74"/>
        <v>45</v>
      </c>
      <c r="V953" s="10">
        <f>(((J953/60)/60)/24)+DATE(1970,1,1)</f>
        <v>42480.653611111105</v>
      </c>
      <c r="W953" s="10">
        <f>(((I953/60)/60)/24)+DATE(1970,1,1)</f>
        <v>42525.653611111105</v>
      </c>
    </row>
    <row r="954" spans="1:23"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70"/>
        <v>0.39942857142857141</v>
      </c>
      <c r="P954" s="6">
        <f t="shared" si="71"/>
        <v>99.857142857142861</v>
      </c>
      <c r="Q954" t="s">
        <v>8318</v>
      </c>
      <c r="R954" t="str">
        <f t="shared" si="72"/>
        <v>technology</v>
      </c>
      <c r="S954" t="str">
        <f t="shared" si="73"/>
        <v>wearables</v>
      </c>
      <c r="T954">
        <f>YEAR(V954)</f>
        <v>2016</v>
      </c>
      <c r="U954" s="13">
        <f t="shared" si="74"/>
        <v>30</v>
      </c>
      <c r="V954" s="10">
        <f>(((J954/60)/60)/24)+DATE(1970,1,1)</f>
        <v>42662.613564814819</v>
      </c>
      <c r="W954" s="10">
        <f>(((I954/60)/60)/24)+DATE(1970,1,1)</f>
        <v>42692.655231481483</v>
      </c>
    </row>
    <row r="955" spans="1:23"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70"/>
        <v>8.3999999999999995E-3</v>
      </c>
      <c r="P955" s="6">
        <f t="shared" si="71"/>
        <v>25.2</v>
      </c>
      <c r="Q955" t="s">
        <v>8318</v>
      </c>
      <c r="R955" t="str">
        <f t="shared" si="72"/>
        <v>technology</v>
      </c>
      <c r="S955" t="str">
        <f t="shared" si="73"/>
        <v>wearables</v>
      </c>
      <c r="T955">
        <f>YEAR(V955)</f>
        <v>2014</v>
      </c>
      <c r="U955" s="13">
        <f t="shared" si="74"/>
        <v>30</v>
      </c>
      <c r="V955" s="10">
        <f>(((J955/60)/60)/24)+DATE(1970,1,1)</f>
        <v>41999.164340277777</v>
      </c>
      <c r="W955" s="10">
        <f>(((I955/60)/60)/24)+DATE(1970,1,1)</f>
        <v>42029.164340277777</v>
      </c>
    </row>
    <row r="956" spans="1:23"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70"/>
        <v>0.43406666666666666</v>
      </c>
      <c r="P956" s="6">
        <f t="shared" si="71"/>
        <v>89.191780821917803</v>
      </c>
      <c r="Q956" t="s">
        <v>8318</v>
      </c>
      <c r="R956" t="str">
        <f t="shared" si="72"/>
        <v>technology</v>
      </c>
      <c r="S956" t="str">
        <f t="shared" si="73"/>
        <v>wearables</v>
      </c>
      <c r="T956">
        <f>YEAR(V956)</f>
        <v>2015</v>
      </c>
      <c r="U956" s="13">
        <f t="shared" si="74"/>
        <v>42</v>
      </c>
      <c r="V956" s="10">
        <f>(((J956/60)/60)/24)+DATE(1970,1,1)</f>
        <v>42194.833784722221</v>
      </c>
      <c r="W956" s="10">
        <f>(((I956/60)/60)/24)+DATE(1970,1,1)</f>
        <v>42236.833784722221</v>
      </c>
    </row>
    <row r="957" spans="1:23"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70"/>
        <v>5.6613333333333335E-2</v>
      </c>
      <c r="P957" s="6">
        <f t="shared" si="71"/>
        <v>182.6236559139785</v>
      </c>
      <c r="Q957" t="s">
        <v>8318</v>
      </c>
      <c r="R957" t="str">
        <f t="shared" si="72"/>
        <v>technology</v>
      </c>
      <c r="S957" t="str">
        <f t="shared" si="73"/>
        <v>wearables</v>
      </c>
      <c r="T957">
        <f>YEAR(V957)</f>
        <v>2016</v>
      </c>
      <c r="U957" s="13">
        <f t="shared" si="74"/>
        <v>40</v>
      </c>
      <c r="V957" s="10">
        <f>(((J957/60)/60)/24)+DATE(1970,1,1)</f>
        <v>42586.295138888891</v>
      </c>
      <c r="W957" s="10">
        <f>(((I957/60)/60)/24)+DATE(1970,1,1)</f>
        <v>42626.295138888891</v>
      </c>
    </row>
    <row r="958" spans="1:23"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70"/>
        <v>1.7219999999999999E-2</v>
      </c>
      <c r="P958" s="6">
        <f t="shared" si="71"/>
        <v>50.647058823529413</v>
      </c>
      <c r="Q958" t="s">
        <v>8318</v>
      </c>
      <c r="R958" t="str">
        <f t="shared" si="72"/>
        <v>technology</v>
      </c>
      <c r="S958" t="str">
        <f t="shared" si="73"/>
        <v>wearables</v>
      </c>
      <c r="T958">
        <f>YEAR(V958)</f>
        <v>2015</v>
      </c>
      <c r="U958" s="13">
        <f t="shared" si="74"/>
        <v>60</v>
      </c>
      <c r="V958" s="10">
        <f>(((J958/60)/60)/24)+DATE(1970,1,1)</f>
        <v>42060.913877314815</v>
      </c>
      <c r="W958" s="10">
        <f>(((I958/60)/60)/24)+DATE(1970,1,1)</f>
        <v>42120.872210648144</v>
      </c>
    </row>
    <row r="959" spans="1:23"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70"/>
        <v>1.9416666666666665E-2</v>
      </c>
      <c r="P959" s="6">
        <f t="shared" si="71"/>
        <v>33.285714285714285</v>
      </c>
      <c r="Q959" t="s">
        <v>8318</v>
      </c>
      <c r="R959" t="str">
        <f t="shared" si="72"/>
        <v>technology</v>
      </c>
      <c r="S959" t="str">
        <f t="shared" si="73"/>
        <v>wearables</v>
      </c>
      <c r="T959">
        <f>YEAR(V959)</f>
        <v>2016</v>
      </c>
      <c r="U959" s="13">
        <f t="shared" si="74"/>
        <v>31</v>
      </c>
      <c r="V959" s="10">
        <f>(((J959/60)/60)/24)+DATE(1970,1,1)</f>
        <v>42660.552465277782</v>
      </c>
      <c r="W959" s="10">
        <f>(((I959/60)/60)/24)+DATE(1970,1,1)</f>
        <v>42691.594131944439</v>
      </c>
    </row>
    <row r="960" spans="1:23"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70"/>
        <v>0.11328275684711328</v>
      </c>
      <c r="P960" s="6">
        <f t="shared" si="71"/>
        <v>51.823529411764703</v>
      </c>
      <c r="Q960" t="s">
        <v>8318</v>
      </c>
      <c r="R960" t="str">
        <f t="shared" si="72"/>
        <v>technology</v>
      </c>
      <c r="S960" t="str">
        <f t="shared" si="73"/>
        <v>wearables</v>
      </c>
      <c r="T960">
        <f>YEAR(V960)</f>
        <v>2015</v>
      </c>
      <c r="U960" s="13">
        <f t="shared" si="74"/>
        <v>21</v>
      </c>
      <c r="V960" s="10">
        <f>(((J960/60)/60)/24)+DATE(1970,1,1)</f>
        <v>42082.802812499998</v>
      </c>
      <c r="W960" s="10">
        <f>(((I960/60)/60)/24)+DATE(1970,1,1)</f>
        <v>42104.207638888889</v>
      </c>
    </row>
    <row r="961" spans="1:23"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70"/>
        <v>0.3886</v>
      </c>
      <c r="P961" s="6">
        <f t="shared" si="71"/>
        <v>113.62573099415205</v>
      </c>
      <c r="Q961" t="s">
        <v>8318</v>
      </c>
      <c r="R961" t="str">
        <f t="shared" si="72"/>
        <v>technology</v>
      </c>
      <c r="S961" t="str">
        <f t="shared" si="73"/>
        <v>wearables</v>
      </c>
      <c r="T961">
        <f>YEAR(V961)</f>
        <v>2014</v>
      </c>
      <c r="U961" s="13">
        <f t="shared" si="74"/>
        <v>30</v>
      </c>
      <c r="V961" s="10">
        <f>(((J961/60)/60)/24)+DATE(1970,1,1)</f>
        <v>41993.174363425926</v>
      </c>
      <c r="W961" s="10">
        <f>(((I961/60)/60)/24)+DATE(1970,1,1)</f>
        <v>42023.174363425926</v>
      </c>
    </row>
    <row r="962" spans="1:23"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70"/>
        <v>0.46100628930817611</v>
      </c>
      <c r="P962" s="6">
        <f t="shared" si="71"/>
        <v>136.46276595744681</v>
      </c>
      <c r="Q962" t="s">
        <v>8318</v>
      </c>
      <c r="R962" t="str">
        <f t="shared" si="72"/>
        <v>technology</v>
      </c>
      <c r="S962" t="str">
        <f t="shared" si="73"/>
        <v>wearables</v>
      </c>
      <c r="T962">
        <f>YEAR(V962)</f>
        <v>2017</v>
      </c>
      <c r="U962" s="13">
        <f t="shared" si="74"/>
        <v>42</v>
      </c>
      <c r="V962" s="10">
        <f>(((J962/60)/60)/24)+DATE(1970,1,1)</f>
        <v>42766.626793981486</v>
      </c>
      <c r="W962" s="10">
        <f>(((I962/60)/60)/24)+DATE(1970,1,1)</f>
        <v>42808.585127314815</v>
      </c>
    </row>
    <row r="963" spans="1:23"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75">E963/D963</f>
        <v>0.42188421052631581</v>
      </c>
      <c r="P963" s="6">
        <f t="shared" ref="P963:P1026" si="76">E963/L963</f>
        <v>364.35454545454547</v>
      </c>
      <c r="Q963" t="s">
        <v>8318</v>
      </c>
      <c r="R963" t="str">
        <f t="shared" ref="R963:R1026" si="77">LEFT(N963,SEARCH("/",N963,1)-1)</f>
        <v>technology</v>
      </c>
      <c r="S963" t="str">
        <f t="shared" ref="S963:S1026" si="78">RIGHT(N963,LEN(N963)-FIND("/",N963,1))</f>
        <v>wearables</v>
      </c>
      <c r="T963">
        <f>YEAR(V963)</f>
        <v>2017</v>
      </c>
      <c r="U963" s="13">
        <f t="shared" ref="U963:U1026" si="79">ROUND(W963-V963,0)</f>
        <v>46</v>
      </c>
      <c r="V963" s="10">
        <f>(((J963/60)/60)/24)+DATE(1970,1,1)</f>
        <v>42740.693692129629</v>
      </c>
      <c r="W963" s="10">
        <f>(((I963/60)/60)/24)+DATE(1970,1,1)</f>
        <v>42786.791666666672</v>
      </c>
    </row>
    <row r="964" spans="1:23"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75"/>
        <v>0.2848</v>
      </c>
      <c r="P964" s="6">
        <f t="shared" si="76"/>
        <v>19.243243243243242</v>
      </c>
      <c r="Q964" t="s">
        <v>8318</v>
      </c>
      <c r="R964" t="str">
        <f t="shared" si="77"/>
        <v>technology</v>
      </c>
      <c r="S964" t="str">
        <f t="shared" si="78"/>
        <v>wearables</v>
      </c>
      <c r="T964">
        <f>YEAR(V964)</f>
        <v>2016</v>
      </c>
      <c r="U964" s="13">
        <f t="shared" si="79"/>
        <v>38</v>
      </c>
      <c r="V964" s="10">
        <f>(((J964/60)/60)/24)+DATE(1970,1,1)</f>
        <v>42373.712418981479</v>
      </c>
      <c r="W964" s="10">
        <f>(((I964/60)/60)/24)+DATE(1970,1,1)</f>
        <v>42411.712418981479</v>
      </c>
    </row>
    <row r="965" spans="1:23"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75"/>
        <v>1.0771428571428571E-2</v>
      </c>
      <c r="P965" s="6">
        <f t="shared" si="76"/>
        <v>41.888888888888886</v>
      </c>
      <c r="Q965" t="s">
        <v>8318</v>
      </c>
      <c r="R965" t="str">
        <f t="shared" si="77"/>
        <v>technology</v>
      </c>
      <c r="S965" t="str">
        <f t="shared" si="78"/>
        <v>wearables</v>
      </c>
      <c r="T965">
        <f>YEAR(V965)</f>
        <v>2016</v>
      </c>
      <c r="U965" s="13">
        <f t="shared" si="79"/>
        <v>35</v>
      </c>
      <c r="V965" s="10">
        <f>(((J965/60)/60)/24)+DATE(1970,1,1)</f>
        <v>42625.635636574079</v>
      </c>
      <c r="W965" s="10">
        <f>(((I965/60)/60)/24)+DATE(1970,1,1)</f>
        <v>42660.635636574079</v>
      </c>
    </row>
    <row r="966" spans="1:23"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75"/>
        <v>7.9909090909090902E-3</v>
      </c>
      <c r="P966" s="6">
        <f t="shared" si="76"/>
        <v>30.310344827586206</v>
      </c>
      <c r="Q966" t="s">
        <v>8318</v>
      </c>
      <c r="R966" t="str">
        <f t="shared" si="77"/>
        <v>technology</v>
      </c>
      <c r="S966" t="str">
        <f t="shared" si="78"/>
        <v>wearables</v>
      </c>
      <c r="T966">
        <f>YEAR(V966)</f>
        <v>2015</v>
      </c>
      <c r="U966" s="13">
        <f t="shared" si="79"/>
        <v>40</v>
      </c>
      <c r="V966" s="10">
        <f>(((J966/60)/60)/24)+DATE(1970,1,1)</f>
        <v>42208.628692129627</v>
      </c>
      <c r="W966" s="10">
        <f>(((I966/60)/60)/24)+DATE(1970,1,1)</f>
        <v>42248.628692129627</v>
      </c>
    </row>
    <row r="967" spans="1:23"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75"/>
        <v>1.192E-2</v>
      </c>
      <c r="P967" s="6">
        <f t="shared" si="76"/>
        <v>49.666666666666664</v>
      </c>
      <c r="Q967" t="s">
        <v>8318</v>
      </c>
      <c r="R967" t="str">
        <f t="shared" si="77"/>
        <v>technology</v>
      </c>
      <c r="S967" t="str">
        <f t="shared" si="78"/>
        <v>wearables</v>
      </c>
      <c r="T967">
        <f>YEAR(V967)</f>
        <v>2016</v>
      </c>
      <c r="U967" s="13">
        <f t="shared" si="79"/>
        <v>32</v>
      </c>
      <c r="V967" s="10">
        <f>(((J967/60)/60)/24)+DATE(1970,1,1)</f>
        <v>42637.016736111109</v>
      </c>
      <c r="W967" s="10">
        <f>(((I967/60)/60)/24)+DATE(1970,1,1)</f>
        <v>42669.165972222225</v>
      </c>
    </row>
    <row r="968" spans="1:23"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75"/>
        <v>0.14799999999999999</v>
      </c>
      <c r="P968" s="6">
        <f t="shared" si="76"/>
        <v>59.2</v>
      </c>
      <c r="Q968" t="s">
        <v>8318</v>
      </c>
      <c r="R968" t="str">
        <f t="shared" si="77"/>
        <v>technology</v>
      </c>
      <c r="S968" t="str">
        <f t="shared" si="78"/>
        <v>wearables</v>
      </c>
      <c r="T968">
        <f>YEAR(V968)</f>
        <v>2016</v>
      </c>
      <c r="U968" s="13">
        <f t="shared" si="79"/>
        <v>30</v>
      </c>
      <c r="V968" s="10">
        <f>(((J968/60)/60)/24)+DATE(1970,1,1)</f>
        <v>42619.635787037041</v>
      </c>
      <c r="W968" s="10">
        <f>(((I968/60)/60)/24)+DATE(1970,1,1)</f>
        <v>42649.635787037041</v>
      </c>
    </row>
    <row r="969" spans="1:23"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75"/>
        <v>0.17810000000000001</v>
      </c>
      <c r="P969" s="6">
        <f t="shared" si="76"/>
        <v>43.97530864197531</v>
      </c>
      <c r="Q969" t="s">
        <v>8318</v>
      </c>
      <c r="R969" t="str">
        <f t="shared" si="77"/>
        <v>technology</v>
      </c>
      <c r="S969" t="str">
        <f t="shared" si="78"/>
        <v>wearables</v>
      </c>
      <c r="T969">
        <f>YEAR(V969)</f>
        <v>2016</v>
      </c>
      <c r="U969" s="13">
        <f t="shared" si="79"/>
        <v>60</v>
      </c>
      <c r="V969" s="10">
        <f>(((J969/60)/60)/24)+DATE(1970,1,1)</f>
        <v>42422.254328703704</v>
      </c>
      <c r="W969" s="10">
        <f>(((I969/60)/60)/24)+DATE(1970,1,1)</f>
        <v>42482.21266203704</v>
      </c>
    </row>
    <row r="970" spans="1:23"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75"/>
        <v>1.325E-2</v>
      </c>
      <c r="P970" s="6">
        <f t="shared" si="76"/>
        <v>26.5</v>
      </c>
      <c r="Q970" t="s">
        <v>8318</v>
      </c>
      <c r="R970" t="str">
        <f t="shared" si="77"/>
        <v>technology</v>
      </c>
      <c r="S970" t="str">
        <f t="shared" si="78"/>
        <v>wearables</v>
      </c>
      <c r="T970">
        <f>YEAR(V970)</f>
        <v>2014</v>
      </c>
      <c r="U970" s="13">
        <f t="shared" si="79"/>
        <v>30</v>
      </c>
      <c r="V970" s="10">
        <f>(((J970/60)/60)/24)+DATE(1970,1,1)</f>
        <v>41836.847615740742</v>
      </c>
      <c r="W970" s="10">
        <f>(((I970/60)/60)/24)+DATE(1970,1,1)</f>
        <v>41866.847615740742</v>
      </c>
    </row>
    <row r="971" spans="1:23"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75"/>
        <v>0.46666666666666667</v>
      </c>
      <c r="P971" s="6">
        <f t="shared" si="76"/>
        <v>1272.7272727272727</v>
      </c>
      <c r="Q971" t="s">
        <v>8318</v>
      </c>
      <c r="R971" t="str">
        <f t="shared" si="77"/>
        <v>technology</v>
      </c>
      <c r="S971" t="str">
        <f t="shared" si="78"/>
        <v>wearables</v>
      </c>
      <c r="T971">
        <f>YEAR(V971)</f>
        <v>2017</v>
      </c>
      <c r="U971" s="13">
        <f t="shared" si="79"/>
        <v>33</v>
      </c>
      <c r="V971" s="10">
        <f>(((J971/60)/60)/24)+DATE(1970,1,1)</f>
        <v>42742.30332175926</v>
      </c>
      <c r="W971" s="10">
        <f>(((I971/60)/60)/24)+DATE(1970,1,1)</f>
        <v>42775.30332175926</v>
      </c>
    </row>
    <row r="972" spans="1:23"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75"/>
        <v>0.4592</v>
      </c>
      <c r="P972" s="6">
        <f t="shared" si="76"/>
        <v>164</v>
      </c>
      <c r="Q972" t="s">
        <v>8318</v>
      </c>
      <c r="R972" t="str">
        <f t="shared" si="77"/>
        <v>technology</v>
      </c>
      <c r="S972" t="str">
        <f t="shared" si="78"/>
        <v>wearables</v>
      </c>
      <c r="T972">
        <f>YEAR(V972)</f>
        <v>2016</v>
      </c>
      <c r="U972" s="13">
        <f t="shared" si="79"/>
        <v>37</v>
      </c>
      <c r="V972" s="10">
        <f>(((J972/60)/60)/24)+DATE(1970,1,1)</f>
        <v>42721.220520833333</v>
      </c>
      <c r="W972" s="10">
        <f>(((I972/60)/60)/24)+DATE(1970,1,1)</f>
        <v>42758.207638888889</v>
      </c>
    </row>
    <row r="973" spans="1:23"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75"/>
        <v>2.2599999999999999E-3</v>
      </c>
      <c r="P973" s="6">
        <f t="shared" si="76"/>
        <v>45.2</v>
      </c>
      <c r="Q973" t="s">
        <v>8318</v>
      </c>
      <c r="R973" t="str">
        <f t="shared" si="77"/>
        <v>technology</v>
      </c>
      <c r="S973" t="str">
        <f t="shared" si="78"/>
        <v>wearables</v>
      </c>
      <c r="T973">
        <f>YEAR(V973)</f>
        <v>2015</v>
      </c>
      <c r="U973" s="13">
        <f t="shared" si="79"/>
        <v>45</v>
      </c>
      <c r="V973" s="10">
        <f>(((J973/60)/60)/24)+DATE(1970,1,1)</f>
        <v>42111.709027777775</v>
      </c>
      <c r="W973" s="10">
        <f>(((I973/60)/60)/24)+DATE(1970,1,1)</f>
        <v>42156.709027777775</v>
      </c>
    </row>
    <row r="974" spans="1:23"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75"/>
        <v>0.34625</v>
      </c>
      <c r="P974" s="6">
        <f t="shared" si="76"/>
        <v>153.88888888888889</v>
      </c>
      <c r="Q974" t="s">
        <v>8318</v>
      </c>
      <c r="R974" t="str">
        <f t="shared" si="77"/>
        <v>technology</v>
      </c>
      <c r="S974" t="str">
        <f t="shared" si="78"/>
        <v>wearables</v>
      </c>
      <c r="T974">
        <f>YEAR(V974)</f>
        <v>2014</v>
      </c>
      <c r="U974" s="13">
        <f t="shared" si="79"/>
        <v>29</v>
      </c>
      <c r="V974" s="10">
        <f>(((J974/60)/60)/24)+DATE(1970,1,1)</f>
        <v>41856.865717592591</v>
      </c>
      <c r="W974" s="10">
        <f>(((I974/60)/60)/24)+DATE(1970,1,1)</f>
        <v>41886.290972222225</v>
      </c>
    </row>
    <row r="975" spans="1:23"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75"/>
        <v>2.0549999999999999E-2</v>
      </c>
      <c r="P975" s="6">
        <f t="shared" si="76"/>
        <v>51.375</v>
      </c>
      <c r="Q975" t="s">
        <v>8318</v>
      </c>
      <c r="R975" t="str">
        <f t="shared" si="77"/>
        <v>technology</v>
      </c>
      <c r="S975" t="str">
        <f t="shared" si="78"/>
        <v>wearables</v>
      </c>
      <c r="T975">
        <f>YEAR(V975)</f>
        <v>2015</v>
      </c>
      <c r="U975" s="13">
        <f t="shared" si="79"/>
        <v>60</v>
      </c>
      <c r="V975" s="10">
        <f>(((J975/60)/60)/24)+DATE(1970,1,1)</f>
        <v>42257.014965277776</v>
      </c>
      <c r="W975" s="10">
        <f>(((I975/60)/60)/24)+DATE(1970,1,1)</f>
        <v>42317.056631944448</v>
      </c>
    </row>
    <row r="976" spans="1:23"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75"/>
        <v>5.5999999999999999E-3</v>
      </c>
      <c r="P976" s="6">
        <f t="shared" si="76"/>
        <v>93.333333333333329</v>
      </c>
      <c r="Q976" t="s">
        <v>8318</v>
      </c>
      <c r="R976" t="str">
        <f t="shared" si="77"/>
        <v>technology</v>
      </c>
      <c r="S976" t="str">
        <f t="shared" si="78"/>
        <v>wearables</v>
      </c>
      <c r="T976">
        <f>YEAR(V976)</f>
        <v>2016</v>
      </c>
      <c r="U976" s="13">
        <f t="shared" si="79"/>
        <v>30</v>
      </c>
      <c r="V976" s="10">
        <f>(((J976/60)/60)/24)+DATE(1970,1,1)</f>
        <v>42424.749490740738</v>
      </c>
      <c r="W976" s="10">
        <f>(((I976/60)/60)/24)+DATE(1970,1,1)</f>
        <v>42454.707824074074</v>
      </c>
    </row>
    <row r="977" spans="1:23"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75"/>
        <v>2.6069999999999999E-2</v>
      </c>
      <c r="P977" s="6">
        <f t="shared" si="76"/>
        <v>108.625</v>
      </c>
      <c r="Q977" t="s">
        <v>8318</v>
      </c>
      <c r="R977" t="str">
        <f t="shared" si="77"/>
        <v>technology</v>
      </c>
      <c r="S977" t="str">
        <f t="shared" si="78"/>
        <v>wearables</v>
      </c>
      <c r="T977">
        <f>YEAR(V977)</f>
        <v>2016</v>
      </c>
      <c r="U977" s="13">
        <f t="shared" si="79"/>
        <v>60</v>
      </c>
      <c r="V977" s="10">
        <f>(((J977/60)/60)/24)+DATE(1970,1,1)</f>
        <v>42489.696585648147</v>
      </c>
      <c r="W977" s="10">
        <f>(((I977/60)/60)/24)+DATE(1970,1,1)</f>
        <v>42549.696585648147</v>
      </c>
    </row>
    <row r="978" spans="1:23"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75"/>
        <v>1.9259999999999999E-2</v>
      </c>
      <c r="P978" s="6">
        <f t="shared" si="76"/>
        <v>160.5</v>
      </c>
      <c r="Q978" t="s">
        <v>8318</v>
      </c>
      <c r="R978" t="str">
        <f t="shared" si="77"/>
        <v>technology</v>
      </c>
      <c r="S978" t="str">
        <f t="shared" si="78"/>
        <v>wearables</v>
      </c>
      <c r="T978">
        <f>YEAR(V978)</f>
        <v>2015</v>
      </c>
      <c r="U978" s="13">
        <f t="shared" si="79"/>
        <v>45</v>
      </c>
      <c r="V978" s="10">
        <f>(((J978/60)/60)/24)+DATE(1970,1,1)</f>
        <v>42185.058993055558</v>
      </c>
      <c r="W978" s="10">
        <f>(((I978/60)/60)/24)+DATE(1970,1,1)</f>
        <v>42230.058993055558</v>
      </c>
    </row>
    <row r="979" spans="1:23"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75"/>
        <v>0.33666666666666667</v>
      </c>
      <c r="P979" s="6">
        <f t="shared" si="76"/>
        <v>75.75</v>
      </c>
      <c r="Q979" t="s">
        <v>8318</v>
      </c>
      <c r="R979" t="str">
        <f t="shared" si="77"/>
        <v>technology</v>
      </c>
      <c r="S979" t="str">
        <f t="shared" si="78"/>
        <v>wearables</v>
      </c>
      <c r="T979">
        <f>YEAR(V979)</f>
        <v>2016</v>
      </c>
      <c r="U979" s="13">
        <f t="shared" si="79"/>
        <v>30</v>
      </c>
      <c r="V979" s="10">
        <f>(((J979/60)/60)/24)+DATE(1970,1,1)</f>
        <v>42391.942094907412</v>
      </c>
      <c r="W979" s="10">
        <f>(((I979/60)/60)/24)+DATE(1970,1,1)</f>
        <v>42421.942094907412</v>
      </c>
    </row>
    <row r="980" spans="1:23"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75"/>
        <v>0.5626326718299024</v>
      </c>
      <c r="P980" s="6">
        <f t="shared" si="76"/>
        <v>790.83739837398377</v>
      </c>
      <c r="Q980" t="s">
        <v>8318</v>
      </c>
      <c r="R980" t="str">
        <f t="shared" si="77"/>
        <v>technology</v>
      </c>
      <c r="S980" t="str">
        <f t="shared" si="78"/>
        <v>wearables</v>
      </c>
      <c r="T980">
        <f>YEAR(V980)</f>
        <v>2016</v>
      </c>
      <c r="U980" s="13">
        <f t="shared" si="79"/>
        <v>30</v>
      </c>
      <c r="V980" s="10">
        <f>(((J980/60)/60)/24)+DATE(1970,1,1)</f>
        <v>42395.309039351851</v>
      </c>
      <c r="W980" s="10">
        <f>(((I980/60)/60)/24)+DATE(1970,1,1)</f>
        <v>42425.309039351851</v>
      </c>
    </row>
    <row r="981" spans="1:23"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75"/>
        <v>0.82817600000000002</v>
      </c>
      <c r="P981" s="6">
        <f t="shared" si="76"/>
        <v>301.93916666666667</v>
      </c>
      <c r="Q981" t="s">
        <v>8318</v>
      </c>
      <c r="R981" t="str">
        <f t="shared" si="77"/>
        <v>technology</v>
      </c>
      <c r="S981" t="str">
        <f t="shared" si="78"/>
        <v>wearables</v>
      </c>
      <c r="T981">
        <f>YEAR(V981)</f>
        <v>2016</v>
      </c>
      <c r="U981" s="13">
        <f t="shared" si="79"/>
        <v>35</v>
      </c>
      <c r="V981" s="10">
        <f>(((J981/60)/60)/24)+DATE(1970,1,1)</f>
        <v>42506.416990740734</v>
      </c>
      <c r="W981" s="10">
        <f>(((I981/60)/60)/24)+DATE(1970,1,1)</f>
        <v>42541.790972222225</v>
      </c>
    </row>
    <row r="982" spans="1:23"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75"/>
        <v>0.14860000000000001</v>
      </c>
      <c r="P982" s="6">
        <f t="shared" si="76"/>
        <v>47.935483870967744</v>
      </c>
      <c r="Q982" t="s">
        <v>8318</v>
      </c>
      <c r="R982" t="str">
        <f t="shared" si="77"/>
        <v>technology</v>
      </c>
      <c r="S982" t="str">
        <f t="shared" si="78"/>
        <v>wearables</v>
      </c>
      <c r="T982">
        <f>YEAR(V982)</f>
        <v>2014</v>
      </c>
      <c r="U982" s="13">
        <f t="shared" si="79"/>
        <v>45</v>
      </c>
      <c r="V982" s="10">
        <f>(((J982/60)/60)/24)+DATE(1970,1,1)</f>
        <v>41928.904189814813</v>
      </c>
      <c r="W982" s="10">
        <f>(((I982/60)/60)/24)+DATE(1970,1,1)</f>
        <v>41973.945856481485</v>
      </c>
    </row>
    <row r="983" spans="1:23"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75"/>
        <v>1.2375123751237513E-4</v>
      </c>
      <c r="P983" s="6">
        <f t="shared" si="76"/>
        <v>2.75</v>
      </c>
      <c r="Q983" t="s">
        <v>8318</v>
      </c>
      <c r="R983" t="str">
        <f t="shared" si="77"/>
        <v>technology</v>
      </c>
      <c r="S983" t="str">
        <f t="shared" si="78"/>
        <v>wearables</v>
      </c>
      <c r="T983">
        <f>YEAR(V983)</f>
        <v>2014</v>
      </c>
      <c r="U983" s="13">
        <f t="shared" si="79"/>
        <v>30</v>
      </c>
      <c r="V983" s="10">
        <f>(((J983/60)/60)/24)+DATE(1970,1,1)</f>
        <v>41830.947013888886</v>
      </c>
      <c r="W983" s="10">
        <f>(((I983/60)/60)/24)+DATE(1970,1,1)</f>
        <v>41860.947013888886</v>
      </c>
    </row>
    <row r="984" spans="1:23"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75"/>
        <v>1.7142857142857143E-4</v>
      </c>
      <c r="P984" s="6">
        <f t="shared" si="76"/>
        <v>1</v>
      </c>
      <c r="Q984" t="s">
        <v>8318</v>
      </c>
      <c r="R984" t="str">
        <f t="shared" si="77"/>
        <v>technology</v>
      </c>
      <c r="S984" t="str">
        <f t="shared" si="78"/>
        <v>wearables</v>
      </c>
      <c r="T984">
        <f>YEAR(V984)</f>
        <v>2016</v>
      </c>
      <c r="U984" s="13">
        <f t="shared" si="79"/>
        <v>30</v>
      </c>
      <c r="V984" s="10">
        <f>(((J984/60)/60)/24)+DATE(1970,1,1)</f>
        <v>42615.753310185188</v>
      </c>
      <c r="W984" s="10">
        <f>(((I984/60)/60)/24)+DATE(1970,1,1)</f>
        <v>42645.753310185188</v>
      </c>
    </row>
    <row r="985" spans="1:23"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75"/>
        <v>0.2950613611721471</v>
      </c>
      <c r="P985" s="6">
        <f t="shared" si="76"/>
        <v>171.79329608938548</v>
      </c>
      <c r="Q985" t="s">
        <v>8318</v>
      </c>
      <c r="R985" t="str">
        <f t="shared" si="77"/>
        <v>technology</v>
      </c>
      <c r="S985" t="str">
        <f t="shared" si="78"/>
        <v>wearables</v>
      </c>
      <c r="T985">
        <f>YEAR(V985)</f>
        <v>2016</v>
      </c>
      <c r="U985" s="13">
        <f t="shared" si="79"/>
        <v>31</v>
      </c>
      <c r="V985" s="10">
        <f>(((J985/60)/60)/24)+DATE(1970,1,1)</f>
        <v>42574.667650462965</v>
      </c>
      <c r="W985" s="10">
        <f>(((I985/60)/60)/24)+DATE(1970,1,1)</f>
        <v>42605.870833333334</v>
      </c>
    </row>
    <row r="986" spans="1:23"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75"/>
        <v>1.06E-2</v>
      </c>
      <c r="P986" s="6">
        <f t="shared" si="76"/>
        <v>35.333333333333336</v>
      </c>
      <c r="Q986" t="s">
        <v>8318</v>
      </c>
      <c r="R986" t="str">
        <f t="shared" si="77"/>
        <v>technology</v>
      </c>
      <c r="S986" t="str">
        <f t="shared" si="78"/>
        <v>wearables</v>
      </c>
      <c r="T986">
        <f>YEAR(V986)</f>
        <v>2015</v>
      </c>
      <c r="U986" s="13">
        <f t="shared" si="79"/>
        <v>30</v>
      </c>
      <c r="V986" s="10">
        <f>(((J986/60)/60)/24)+DATE(1970,1,1)</f>
        <v>42061.11583333333</v>
      </c>
      <c r="W986" s="10">
        <f>(((I986/60)/60)/24)+DATE(1970,1,1)</f>
        <v>42091.074166666673</v>
      </c>
    </row>
    <row r="987" spans="1:23"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75"/>
        <v>6.2933333333333327E-2</v>
      </c>
      <c r="P987" s="6">
        <f t="shared" si="76"/>
        <v>82.086956521739125</v>
      </c>
      <c r="Q987" t="s">
        <v>8318</v>
      </c>
      <c r="R987" t="str">
        <f t="shared" si="77"/>
        <v>technology</v>
      </c>
      <c r="S987" t="str">
        <f t="shared" si="78"/>
        <v>wearables</v>
      </c>
      <c r="T987">
        <f>YEAR(V987)</f>
        <v>2015</v>
      </c>
      <c r="U987" s="13">
        <f t="shared" si="79"/>
        <v>30</v>
      </c>
      <c r="V987" s="10">
        <f>(((J987/60)/60)/24)+DATE(1970,1,1)</f>
        <v>42339.967708333337</v>
      </c>
      <c r="W987" s="10">
        <f>(((I987/60)/60)/24)+DATE(1970,1,1)</f>
        <v>42369.958333333328</v>
      </c>
    </row>
    <row r="988" spans="1:23"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75"/>
        <v>0.1275</v>
      </c>
      <c r="P988" s="6">
        <f t="shared" si="76"/>
        <v>110.8695652173913</v>
      </c>
      <c r="Q988" t="s">
        <v>8318</v>
      </c>
      <c r="R988" t="str">
        <f t="shared" si="77"/>
        <v>technology</v>
      </c>
      <c r="S988" t="str">
        <f t="shared" si="78"/>
        <v>wearables</v>
      </c>
      <c r="T988">
        <f>YEAR(V988)</f>
        <v>2015</v>
      </c>
      <c r="U988" s="13">
        <f t="shared" si="79"/>
        <v>54</v>
      </c>
      <c r="V988" s="10">
        <f>(((J988/60)/60)/24)+DATE(1970,1,1)</f>
        <v>42324.767361111109</v>
      </c>
      <c r="W988" s="10">
        <f>(((I988/60)/60)/24)+DATE(1970,1,1)</f>
        <v>42379</v>
      </c>
    </row>
    <row r="989" spans="1:23"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75"/>
        <v>0.13220000000000001</v>
      </c>
      <c r="P989" s="6">
        <f t="shared" si="76"/>
        <v>161.21951219512195</v>
      </c>
      <c r="Q989" t="s">
        <v>8318</v>
      </c>
      <c r="R989" t="str">
        <f t="shared" si="77"/>
        <v>technology</v>
      </c>
      <c r="S989" t="str">
        <f t="shared" si="78"/>
        <v>wearables</v>
      </c>
      <c r="T989">
        <f>YEAR(V989)</f>
        <v>2014</v>
      </c>
      <c r="U989" s="13">
        <f t="shared" si="79"/>
        <v>40</v>
      </c>
      <c r="V989" s="10">
        <f>(((J989/60)/60)/24)+DATE(1970,1,1)</f>
        <v>41773.294560185182</v>
      </c>
      <c r="W989" s="10">
        <f>(((I989/60)/60)/24)+DATE(1970,1,1)</f>
        <v>41813.294560185182</v>
      </c>
    </row>
    <row r="990" spans="1:23"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75"/>
        <v>0</v>
      </c>
      <c r="P990" s="6" t="e">
        <f t="shared" si="76"/>
        <v>#DIV/0!</v>
      </c>
      <c r="Q990" t="s">
        <v>8318</v>
      </c>
      <c r="R990" t="str">
        <f t="shared" si="77"/>
        <v>technology</v>
      </c>
      <c r="S990" t="str">
        <f t="shared" si="78"/>
        <v>wearables</v>
      </c>
      <c r="T990">
        <f>YEAR(V990)</f>
        <v>2016</v>
      </c>
      <c r="U990" s="13">
        <f t="shared" si="79"/>
        <v>30</v>
      </c>
      <c r="V990" s="10">
        <f>(((J990/60)/60)/24)+DATE(1970,1,1)</f>
        <v>42614.356770833328</v>
      </c>
      <c r="W990" s="10">
        <f>(((I990/60)/60)/24)+DATE(1970,1,1)</f>
        <v>42644.356770833328</v>
      </c>
    </row>
    <row r="991" spans="1:23"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75"/>
        <v>0.16769999999999999</v>
      </c>
      <c r="P991" s="6">
        <f t="shared" si="76"/>
        <v>52.40625</v>
      </c>
      <c r="Q991" t="s">
        <v>8318</v>
      </c>
      <c r="R991" t="str">
        <f t="shared" si="77"/>
        <v>technology</v>
      </c>
      <c r="S991" t="str">
        <f t="shared" si="78"/>
        <v>wearables</v>
      </c>
      <c r="T991">
        <f>YEAR(V991)</f>
        <v>2016</v>
      </c>
      <c r="U991" s="13">
        <f t="shared" si="79"/>
        <v>30</v>
      </c>
      <c r="V991" s="10">
        <f>(((J991/60)/60)/24)+DATE(1970,1,1)</f>
        <v>42611.933969907404</v>
      </c>
      <c r="W991" s="10">
        <f>(((I991/60)/60)/24)+DATE(1970,1,1)</f>
        <v>42641.933969907404</v>
      </c>
    </row>
    <row r="992" spans="1:23"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75"/>
        <v>1.0399999999999999E-3</v>
      </c>
      <c r="P992" s="6">
        <f t="shared" si="76"/>
        <v>13</v>
      </c>
      <c r="Q992" t="s">
        <v>8318</v>
      </c>
      <c r="R992" t="str">
        <f t="shared" si="77"/>
        <v>technology</v>
      </c>
      <c r="S992" t="str">
        <f t="shared" si="78"/>
        <v>wearables</v>
      </c>
      <c r="T992">
        <f>YEAR(V992)</f>
        <v>2014</v>
      </c>
      <c r="U992" s="13">
        <f t="shared" si="79"/>
        <v>30</v>
      </c>
      <c r="V992" s="10">
        <f>(((J992/60)/60)/24)+DATE(1970,1,1)</f>
        <v>41855.784305555557</v>
      </c>
      <c r="W992" s="10">
        <f>(((I992/60)/60)/24)+DATE(1970,1,1)</f>
        <v>41885.784305555557</v>
      </c>
    </row>
    <row r="993" spans="1:23"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75"/>
        <v>4.24E-2</v>
      </c>
      <c r="P993" s="6">
        <f t="shared" si="76"/>
        <v>30.285714285714285</v>
      </c>
      <c r="Q993" t="s">
        <v>8318</v>
      </c>
      <c r="R993" t="str">
        <f t="shared" si="77"/>
        <v>technology</v>
      </c>
      <c r="S993" t="str">
        <f t="shared" si="78"/>
        <v>wearables</v>
      </c>
      <c r="T993">
        <f>YEAR(V993)</f>
        <v>2016</v>
      </c>
      <c r="U993" s="13">
        <f t="shared" si="79"/>
        <v>25</v>
      </c>
      <c r="V993" s="10">
        <f>(((J993/60)/60)/24)+DATE(1970,1,1)</f>
        <v>42538.75680555556</v>
      </c>
      <c r="W993" s="10">
        <f>(((I993/60)/60)/24)+DATE(1970,1,1)</f>
        <v>42563.785416666666</v>
      </c>
    </row>
    <row r="994" spans="1:23"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75"/>
        <v>4.6699999999999997E-3</v>
      </c>
      <c r="P994" s="6">
        <f t="shared" si="76"/>
        <v>116.75</v>
      </c>
      <c r="Q994" t="s">
        <v>8318</v>
      </c>
      <c r="R994" t="str">
        <f t="shared" si="77"/>
        <v>technology</v>
      </c>
      <c r="S994" t="str">
        <f t="shared" si="78"/>
        <v>wearables</v>
      </c>
      <c r="T994">
        <f>YEAR(V994)</f>
        <v>2016</v>
      </c>
      <c r="U994" s="13">
        <f t="shared" si="79"/>
        <v>60</v>
      </c>
      <c r="V994" s="10">
        <f>(((J994/60)/60)/24)+DATE(1970,1,1)</f>
        <v>42437.924988425926</v>
      </c>
      <c r="W994" s="10">
        <f>(((I994/60)/60)/24)+DATE(1970,1,1)</f>
        <v>42497.883321759262</v>
      </c>
    </row>
    <row r="995" spans="1:23"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75"/>
        <v>0.25087142857142858</v>
      </c>
      <c r="P995" s="6">
        <f t="shared" si="76"/>
        <v>89.59693877551021</v>
      </c>
      <c r="Q995" t="s">
        <v>8318</v>
      </c>
      <c r="R995" t="str">
        <f t="shared" si="77"/>
        <v>technology</v>
      </c>
      <c r="S995" t="str">
        <f t="shared" si="78"/>
        <v>wearables</v>
      </c>
      <c r="T995">
        <f>YEAR(V995)</f>
        <v>2016</v>
      </c>
      <c r="U995" s="13">
        <f t="shared" si="79"/>
        <v>33</v>
      </c>
      <c r="V995" s="10">
        <f>(((J995/60)/60)/24)+DATE(1970,1,1)</f>
        <v>42652.964907407411</v>
      </c>
      <c r="W995" s="10">
        <f>(((I995/60)/60)/24)+DATE(1970,1,1)</f>
        <v>42686.208333333328</v>
      </c>
    </row>
    <row r="996" spans="1:23"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75"/>
        <v>2.3345000000000001E-2</v>
      </c>
      <c r="P996" s="6">
        <f t="shared" si="76"/>
        <v>424.45454545454544</v>
      </c>
      <c r="Q996" t="s">
        <v>8318</v>
      </c>
      <c r="R996" t="str">
        <f t="shared" si="77"/>
        <v>technology</v>
      </c>
      <c r="S996" t="str">
        <f t="shared" si="78"/>
        <v>wearables</v>
      </c>
      <c r="T996">
        <f>YEAR(V996)</f>
        <v>2014</v>
      </c>
      <c r="U996" s="13">
        <f t="shared" si="79"/>
        <v>53</v>
      </c>
      <c r="V996" s="10">
        <f>(((J996/60)/60)/24)+DATE(1970,1,1)</f>
        <v>41921.263078703705</v>
      </c>
      <c r="W996" s="10">
        <f>(((I996/60)/60)/24)+DATE(1970,1,1)</f>
        <v>41973.957638888889</v>
      </c>
    </row>
    <row r="997" spans="1:23"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75"/>
        <v>7.2599999999999998E-2</v>
      </c>
      <c r="P997" s="6">
        <f t="shared" si="76"/>
        <v>80.666666666666671</v>
      </c>
      <c r="Q997" t="s">
        <v>8318</v>
      </c>
      <c r="R997" t="str">
        <f t="shared" si="77"/>
        <v>technology</v>
      </c>
      <c r="S997" t="str">
        <f t="shared" si="78"/>
        <v>wearables</v>
      </c>
      <c r="T997">
        <f>YEAR(V997)</f>
        <v>2014</v>
      </c>
      <c r="U997" s="13">
        <f t="shared" si="79"/>
        <v>25</v>
      </c>
      <c r="V997" s="10">
        <f>(((J997/60)/60)/24)+DATE(1970,1,1)</f>
        <v>41947.940740740742</v>
      </c>
      <c r="W997" s="10">
        <f>(((I997/60)/60)/24)+DATE(1970,1,1)</f>
        <v>41972.666666666672</v>
      </c>
    </row>
    <row r="998" spans="1:23"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75"/>
        <v>1.6250000000000001E-2</v>
      </c>
      <c r="P998" s="6">
        <f t="shared" si="76"/>
        <v>13</v>
      </c>
      <c r="Q998" t="s">
        <v>8318</v>
      </c>
      <c r="R998" t="str">
        <f t="shared" si="77"/>
        <v>technology</v>
      </c>
      <c r="S998" t="str">
        <f t="shared" si="78"/>
        <v>wearables</v>
      </c>
      <c r="T998">
        <f>YEAR(V998)</f>
        <v>2014</v>
      </c>
      <c r="U998" s="13">
        <f t="shared" si="79"/>
        <v>30</v>
      </c>
      <c r="V998" s="10">
        <f>(((J998/60)/60)/24)+DATE(1970,1,1)</f>
        <v>41817.866435185184</v>
      </c>
      <c r="W998" s="10">
        <f>(((I998/60)/60)/24)+DATE(1970,1,1)</f>
        <v>41847.643750000003</v>
      </c>
    </row>
    <row r="999" spans="1:23"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75"/>
        <v>1.2999999999999999E-2</v>
      </c>
      <c r="P999" s="6">
        <f t="shared" si="76"/>
        <v>8.125</v>
      </c>
      <c r="Q999" t="s">
        <v>8318</v>
      </c>
      <c r="R999" t="str">
        <f t="shared" si="77"/>
        <v>technology</v>
      </c>
      <c r="S999" t="str">
        <f t="shared" si="78"/>
        <v>wearables</v>
      </c>
      <c r="T999">
        <f>YEAR(V999)</f>
        <v>2014</v>
      </c>
      <c r="U999" s="13">
        <f t="shared" si="79"/>
        <v>30</v>
      </c>
      <c r="V999" s="10">
        <f>(((J999/60)/60)/24)+DATE(1970,1,1)</f>
        <v>41941.10297453704</v>
      </c>
      <c r="W999" s="10">
        <f>(((I999/60)/60)/24)+DATE(1970,1,1)</f>
        <v>41971.144641203704</v>
      </c>
    </row>
    <row r="1000" spans="1:23"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75"/>
        <v>0.58558333333333334</v>
      </c>
      <c r="P1000" s="6">
        <f t="shared" si="76"/>
        <v>153.42794759825327</v>
      </c>
      <c r="Q1000" t="s">
        <v>8318</v>
      </c>
      <c r="R1000" t="str">
        <f t="shared" si="77"/>
        <v>technology</v>
      </c>
      <c r="S1000" t="str">
        <f t="shared" si="78"/>
        <v>wearables</v>
      </c>
      <c r="T1000">
        <f>YEAR(V1000)</f>
        <v>2015</v>
      </c>
      <c r="U1000" s="13">
        <f t="shared" si="79"/>
        <v>45</v>
      </c>
      <c r="V1000" s="10">
        <f>(((J1000/60)/60)/24)+DATE(1970,1,1)</f>
        <v>42282.168993055559</v>
      </c>
      <c r="W1000" s="10">
        <f>(((I1000/60)/60)/24)+DATE(1970,1,1)</f>
        <v>42327.210659722223</v>
      </c>
    </row>
    <row r="1001" spans="1:23"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75"/>
        <v>7.7886666666666673E-2</v>
      </c>
      <c r="P1001" s="6">
        <f t="shared" si="76"/>
        <v>292.07499999999999</v>
      </c>
      <c r="Q1001" t="s">
        <v>8318</v>
      </c>
      <c r="R1001" t="str">
        <f t="shared" si="77"/>
        <v>technology</v>
      </c>
      <c r="S1001" t="str">
        <f t="shared" si="78"/>
        <v>wearables</v>
      </c>
      <c r="T1001">
        <f>YEAR(V1001)</f>
        <v>2014</v>
      </c>
      <c r="U1001" s="13">
        <f t="shared" si="79"/>
        <v>30</v>
      </c>
      <c r="V1001" s="10">
        <f>(((J1001/60)/60)/24)+DATE(1970,1,1)</f>
        <v>41926.29965277778</v>
      </c>
      <c r="W1001" s="10">
        <f>(((I1001/60)/60)/24)+DATE(1970,1,1)</f>
        <v>41956.334722222222</v>
      </c>
    </row>
    <row r="1002" spans="1:23"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75"/>
        <v>2.2157147647256063E-2</v>
      </c>
      <c r="P1002" s="6">
        <f t="shared" si="76"/>
        <v>3304</v>
      </c>
      <c r="Q1002" t="s">
        <v>8318</v>
      </c>
      <c r="R1002" t="str">
        <f t="shared" si="77"/>
        <v>technology</v>
      </c>
      <c r="S1002" t="str">
        <f t="shared" si="78"/>
        <v>wearables</v>
      </c>
      <c r="T1002">
        <f>YEAR(V1002)</f>
        <v>2017</v>
      </c>
      <c r="U1002" s="13">
        <f t="shared" si="79"/>
        <v>60</v>
      </c>
      <c r="V1002" s="10">
        <f>(((J1002/60)/60)/24)+DATE(1970,1,1)</f>
        <v>42749.059722222228</v>
      </c>
      <c r="W1002" s="10">
        <f>(((I1002/60)/60)/24)+DATE(1970,1,1)</f>
        <v>42809.018055555556</v>
      </c>
    </row>
    <row r="1003" spans="1:23"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75"/>
        <v>1.04</v>
      </c>
      <c r="P1003" s="6">
        <f t="shared" si="76"/>
        <v>1300</v>
      </c>
      <c r="Q1003" t="s">
        <v>8318</v>
      </c>
      <c r="R1003" t="str">
        <f t="shared" si="77"/>
        <v>technology</v>
      </c>
      <c r="S1003" t="str">
        <f t="shared" si="78"/>
        <v>wearables</v>
      </c>
      <c r="T1003">
        <f>YEAR(V1003)</f>
        <v>2016</v>
      </c>
      <c r="U1003" s="13">
        <f t="shared" si="79"/>
        <v>45</v>
      </c>
      <c r="V1003" s="10">
        <f>(((J1003/60)/60)/24)+DATE(1970,1,1)</f>
        <v>42720.720057870371</v>
      </c>
      <c r="W1003" s="10">
        <f>(((I1003/60)/60)/24)+DATE(1970,1,1)</f>
        <v>42765.720057870371</v>
      </c>
    </row>
    <row r="1004" spans="1:23"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75"/>
        <v>0.29602960296029601</v>
      </c>
      <c r="P1004" s="6">
        <f t="shared" si="76"/>
        <v>134.54545454545453</v>
      </c>
      <c r="Q1004" t="s">
        <v>8318</v>
      </c>
      <c r="R1004" t="str">
        <f t="shared" si="77"/>
        <v>technology</v>
      </c>
      <c r="S1004" t="str">
        <f t="shared" si="78"/>
        <v>wearables</v>
      </c>
      <c r="T1004">
        <f>YEAR(V1004)</f>
        <v>2015</v>
      </c>
      <c r="U1004" s="13">
        <f t="shared" si="79"/>
        <v>30</v>
      </c>
      <c r="V1004" s="10">
        <f>(((J1004/60)/60)/24)+DATE(1970,1,1)</f>
        <v>42325.684189814812</v>
      </c>
      <c r="W1004" s="10">
        <f>(((I1004/60)/60)/24)+DATE(1970,1,1)</f>
        <v>42355.249305555553</v>
      </c>
    </row>
    <row r="1005" spans="1:23"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75"/>
        <v>0.16055</v>
      </c>
      <c r="P1005" s="6">
        <f t="shared" si="76"/>
        <v>214.06666666666666</v>
      </c>
      <c r="Q1005" t="s">
        <v>8318</v>
      </c>
      <c r="R1005" t="str">
        <f t="shared" si="77"/>
        <v>technology</v>
      </c>
      <c r="S1005" t="str">
        <f t="shared" si="78"/>
        <v>wearables</v>
      </c>
      <c r="T1005">
        <f>YEAR(V1005)</f>
        <v>2017</v>
      </c>
      <c r="U1005" s="13">
        <f t="shared" si="79"/>
        <v>30</v>
      </c>
      <c r="V1005" s="10">
        <f>(((J1005/60)/60)/24)+DATE(1970,1,1)</f>
        <v>42780.709039351852</v>
      </c>
      <c r="W1005" s="10">
        <f>(((I1005/60)/60)/24)+DATE(1970,1,1)</f>
        <v>42810.667372685188</v>
      </c>
    </row>
    <row r="1006" spans="1:23"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75"/>
        <v>0.82208000000000003</v>
      </c>
      <c r="P1006" s="6">
        <f t="shared" si="76"/>
        <v>216.33684210526314</v>
      </c>
      <c r="Q1006" t="s">
        <v>8318</v>
      </c>
      <c r="R1006" t="str">
        <f t="shared" si="77"/>
        <v>technology</v>
      </c>
      <c r="S1006" t="str">
        <f t="shared" si="78"/>
        <v>wearables</v>
      </c>
      <c r="T1006">
        <f>YEAR(V1006)</f>
        <v>2016</v>
      </c>
      <c r="U1006" s="13">
        <f t="shared" si="79"/>
        <v>30</v>
      </c>
      <c r="V1006" s="10">
        <f>(((J1006/60)/60)/24)+DATE(1970,1,1)</f>
        <v>42388.708645833336</v>
      </c>
      <c r="W1006" s="10">
        <f>(((I1006/60)/60)/24)+DATE(1970,1,1)</f>
        <v>42418.708645833336</v>
      </c>
    </row>
    <row r="1007" spans="1:23"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75"/>
        <v>0.75051000000000001</v>
      </c>
      <c r="P1007" s="6">
        <f t="shared" si="76"/>
        <v>932.31055900621118</v>
      </c>
      <c r="Q1007" t="s">
        <v>8318</v>
      </c>
      <c r="R1007" t="str">
        <f t="shared" si="77"/>
        <v>technology</v>
      </c>
      <c r="S1007" t="str">
        <f t="shared" si="78"/>
        <v>wearables</v>
      </c>
      <c r="T1007">
        <f>YEAR(V1007)</f>
        <v>2015</v>
      </c>
      <c r="U1007" s="13">
        <f t="shared" si="79"/>
        <v>31</v>
      </c>
      <c r="V1007" s="10">
        <f>(((J1007/60)/60)/24)+DATE(1970,1,1)</f>
        <v>42276.624803240738</v>
      </c>
      <c r="W1007" s="10">
        <f>(((I1007/60)/60)/24)+DATE(1970,1,1)</f>
        <v>42307.624803240738</v>
      </c>
    </row>
    <row r="1008" spans="1:23"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75"/>
        <v>5.8500000000000003E-2</v>
      </c>
      <c r="P1008" s="6">
        <f t="shared" si="76"/>
        <v>29.25</v>
      </c>
      <c r="Q1008" t="s">
        <v>8318</v>
      </c>
      <c r="R1008" t="str">
        <f t="shared" si="77"/>
        <v>technology</v>
      </c>
      <c r="S1008" t="str">
        <f t="shared" si="78"/>
        <v>wearables</v>
      </c>
      <c r="T1008">
        <f>YEAR(V1008)</f>
        <v>2014</v>
      </c>
      <c r="U1008" s="13">
        <f t="shared" si="79"/>
        <v>8</v>
      </c>
      <c r="V1008" s="10">
        <f>(((J1008/60)/60)/24)+DATE(1970,1,1)</f>
        <v>41977.040185185186</v>
      </c>
      <c r="W1008" s="10">
        <f>(((I1008/60)/60)/24)+DATE(1970,1,1)</f>
        <v>41985.299305555556</v>
      </c>
    </row>
    <row r="1009" spans="1:23"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75"/>
        <v>0.44319999999999998</v>
      </c>
      <c r="P1009" s="6">
        <f t="shared" si="76"/>
        <v>174.94736842105263</v>
      </c>
      <c r="Q1009" t="s">
        <v>8318</v>
      </c>
      <c r="R1009" t="str">
        <f t="shared" si="77"/>
        <v>technology</v>
      </c>
      <c r="S1009" t="str">
        <f t="shared" si="78"/>
        <v>wearables</v>
      </c>
      <c r="T1009">
        <f>YEAR(V1009)</f>
        <v>2016</v>
      </c>
      <c r="U1009" s="13">
        <f t="shared" si="79"/>
        <v>42</v>
      </c>
      <c r="V1009" s="10">
        <f>(((J1009/60)/60)/24)+DATE(1970,1,1)</f>
        <v>42676.583599537036</v>
      </c>
      <c r="W1009" s="10">
        <f>(((I1009/60)/60)/24)+DATE(1970,1,1)</f>
        <v>42718.6252662037</v>
      </c>
    </row>
    <row r="1010" spans="1:23"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75"/>
        <v>2.6737967914438501E-3</v>
      </c>
      <c r="P1010" s="6">
        <f t="shared" si="76"/>
        <v>250</v>
      </c>
      <c r="Q1010" t="s">
        <v>8318</v>
      </c>
      <c r="R1010" t="str">
        <f t="shared" si="77"/>
        <v>technology</v>
      </c>
      <c r="S1010" t="str">
        <f t="shared" si="78"/>
        <v>wearables</v>
      </c>
      <c r="T1010">
        <f>YEAR(V1010)</f>
        <v>2016</v>
      </c>
      <c r="U1010" s="13">
        <f t="shared" si="79"/>
        <v>30</v>
      </c>
      <c r="V1010" s="10">
        <f>(((J1010/60)/60)/24)+DATE(1970,1,1)</f>
        <v>42702.809201388889</v>
      </c>
      <c r="W1010" s="10">
        <f>(((I1010/60)/60)/24)+DATE(1970,1,1)</f>
        <v>42732.809201388889</v>
      </c>
    </row>
    <row r="1011" spans="1:23"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75"/>
        <v>0.1313</v>
      </c>
      <c r="P1011" s="6">
        <f t="shared" si="76"/>
        <v>65</v>
      </c>
      <c r="Q1011" t="s">
        <v>8318</v>
      </c>
      <c r="R1011" t="str">
        <f t="shared" si="77"/>
        <v>technology</v>
      </c>
      <c r="S1011" t="str">
        <f t="shared" si="78"/>
        <v>wearables</v>
      </c>
      <c r="T1011">
        <f>YEAR(V1011)</f>
        <v>2016</v>
      </c>
      <c r="U1011" s="13">
        <f t="shared" si="79"/>
        <v>30</v>
      </c>
      <c r="V1011" s="10">
        <f>(((J1011/60)/60)/24)+DATE(1970,1,1)</f>
        <v>42510.604699074072</v>
      </c>
      <c r="W1011" s="10">
        <f>(((I1011/60)/60)/24)+DATE(1970,1,1)</f>
        <v>42540.604699074072</v>
      </c>
    </row>
    <row r="1012" spans="1:23"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75"/>
        <v>1.9088937093275488E-3</v>
      </c>
      <c r="P1012" s="6">
        <f t="shared" si="76"/>
        <v>55</v>
      </c>
      <c r="Q1012" t="s">
        <v>8318</v>
      </c>
      <c r="R1012" t="str">
        <f t="shared" si="77"/>
        <v>technology</v>
      </c>
      <c r="S1012" t="str">
        <f t="shared" si="78"/>
        <v>wearables</v>
      </c>
      <c r="T1012">
        <f>YEAR(V1012)</f>
        <v>2016</v>
      </c>
      <c r="U1012" s="13">
        <f t="shared" si="79"/>
        <v>56</v>
      </c>
      <c r="V1012" s="10">
        <f>(((J1012/60)/60)/24)+DATE(1970,1,1)</f>
        <v>42561.829421296294</v>
      </c>
      <c r="W1012" s="10">
        <f>(((I1012/60)/60)/24)+DATE(1970,1,1)</f>
        <v>42618.124305555553</v>
      </c>
    </row>
    <row r="1013" spans="1:23"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75"/>
        <v>3.7499999999999999E-3</v>
      </c>
      <c r="P1013" s="6">
        <f t="shared" si="76"/>
        <v>75</v>
      </c>
      <c r="Q1013" t="s">
        <v>8318</v>
      </c>
      <c r="R1013" t="str">
        <f t="shared" si="77"/>
        <v>technology</v>
      </c>
      <c r="S1013" t="str">
        <f t="shared" si="78"/>
        <v>wearables</v>
      </c>
      <c r="T1013">
        <f>YEAR(V1013)</f>
        <v>2014</v>
      </c>
      <c r="U1013" s="13">
        <f t="shared" si="79"/>
        <v>45</v>
      </c>
      <c r="V1013" s="10">
        <f>(((J1013/60)/60)/24)+DATE(1970,1,1)</f>
        <v>41946.898090277777</v>
      </c>
      <c r="W1013" s="10">
        <f>(((I1013/60)/60)/24)+DATE(1970,1,1)</f>
        <v>41991.898090277777</v>
      </c>
    </row>
    <row r="1014" spans="1:23"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75"/>
        <v>215.35021</v>
      </c>
      <c r="P1014" s="6">
        <f t="shared" si="76"/>
        <v>1389.3561935483872</v>
      </c>
      <c r="Q1014" t="s">
        <v>8318</v>
      </c>
      <c r="R1014" t="str">
        <f t="shared" si="77"/>
        <v>technology</v>
      </c>
      <c r="S1014" t="str">
        <f t="shared" si="78"/>
        <v>wearables</v>
      </c>
      <c r="T1014">
        <f>YEAR(V1014)</f>
        <v>2016</v>
      </c>
      <c r="U1014" s="13">
        <f t="shared" si="79"/>
        <v>45</v>
      </c>
      <c r="V1014" s="10">
        <f>(((J1014/60)/60)/24)+DATE(1970,1,1)</f>
        <v>42714.440416666665</v>
      </c>
      <c r="W1014" s="10">
        <f>(((I1014/60)/60)/24)+DATE(1970,1,1)</f>
        <v>42759.440416666665</v>
      </c>
    </row>
    <row r="1015" spans="1:23"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75"/>
        <v>0.34527999999999998</v>
      </c>
      <c r="P1015" s="6">
        <f t="shared" si="76"/>
        <v>95.911111111111111</v>
      </c>
      <c r="Q1015" t="s">
        <v>8318</v>
      </c>
      <c r="R1015" t="str">
        <f t="shared" si="77"/>
        <v>technology</v>
      </c>
      <c r="S1015" t="str">
        <f t="shared" si="78"/>
        <v>wearables</v>
      </c>
      <c r="T1015">
        <f>YEAR(V1015)</f>
        <v>2015</v>
      </c>
      <c r="U1015" s="13">
        <f t="shared" si="79"/>
        <v>28</v>
      </c>
      <c r="V1015" s="10">
        <f>(((J1015/60)/60)/24)+DATE(1970,1,1)</f>
        <v>42339.833981481483</v>
      </c>
      <c r="W1015" s="10">
        <f>(((I1015/60)/60)/24)+DATE(1970,1,1)</f>
        <v>42367.833333333328</v>
      </c>
    </row>
    <row r="1016" spans="1:23"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75"/>
        <v>0.30599999999999999</v>
      </c>
      <c r="P1016" s="6">
        <f t="shared" si="76"/>
        <v>191.25</v>
      </c>
      <c r="Q1016" t="s">
        <v>8318</v>
      </c>
      <c r="R1016" t="str">
        <f t="shared" si="77"/>
        <v>technology</v>
      </c>
      <c r="S1016" t="str">
        <f t="shared" si="78"/>
        <v>wearables</v>
      </c>
      <c r="T1016">
        <f>YEAR(V1016)</f>
        <v>2014</v>
      </c>
      <c r="U1016" s="13">
        <f t="shared" si="79"/>
        <v>50</v>
      </c>
      <c r="V1016" s="10">
        <f>(((J1016/60)/60)/24)+DATE(1970,1,1)</f>
        <v>41955.002488425926</v>
      </c>
      <c r="W1016" s="10">
        <f>(((I1016/60)/60)/24)+DATE(1970,1,1)</f>
        <v>42005.002488425926</v>
      </c>
    </row>
    <row r="1017" spans="1:23"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75"/>
        <v>2.6666666666666668E-2</v>
      </c>
      <c r="P1017" s="6">
        <f t="shared" si="76"/>
        <v>40</v>
      </c>
      <c r="Q1017" t="s">
        <v>8318</v>
      </c>
      <c r="R1017" t="str">
        <f t="shared" si="77"/>
        <v>technology</v>
      </c>
      <c r="S1017" t="str">
        <f t="shared" si="78"/>
        <v>wearables</v>
      </c>
      <c r="T1017">
        <f>YEAR(V1017)</f>
        <v>2015</v>
      </c>
      <c r="U1017" s="13">
        <f t="shared" si="79"/>
        <v>30</v>
      </c>
      <c r="V1017" s="10">
        <f>(((J1017/60)/60)/24)+DATE(1970,1,1)</f>
        <v>42303.878414351857</v>
      </c>
      <c r="W1017" s="10">
        <f>(((I1017/60)/60)/24)+DATE(1970,1,1)</f>
        <v>42333.920081018514</v>
      </c>
    </row>
    <row r="1018" spans="1:23"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75"/>
        <v>2.8420000000000001E-2</v>
      </c>
      <c r="P1018" s="6">
        <f t="shared" si="76"/>
        <v>74.78947368421052</v>
      </c>
      <c r="Q1018" t="s">
        <v>8318</v>
      </c>
      <c r="R1018" t="str">
        <f t="shared" si="77"/>
        <v>technology</v>
      </c>
      <c r="S1018" t="str">
        <f t="shared" si="78"/>
        <v>wearables</v>
      </c>
      <c r="T1018">
        <f>YEAR(V1018)</f>
        <v>2016</v>
      </c>
      <c r="U1018" s="13">
        <f t="shared" si="79"/>
        <v>45</v>
      </c>
      <c r="V1018" s="10">
        <f>(((J1018/60)/60)/24)+DATE(1970,1,1)</f>
        <v>42422.107129629629</v>
      </c>
      <c r="W1018" s="10">
        <f>(((I1018/60)/60)/24)+DATE(1970,1,1)</f>
        <v>42467.065462962957</v>
      </c>
    </row>
    <row r="1019" spans="1:23"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75"/>
        <v>0.22878799999999999</v>
      </c>
      <c r="P1019" s="6">
        <f t="shared" si="76"/>
        <v>161.11830985915492</v>
      </c>
      <c r="Q1019" t="s">
        <v>8318</v>
      </c>
      <c r="R1019" t="str">
        <f t="shared" si="77"/>
        <v>technology</v>
      </c>
      <c r="S1019" t="str">
        <f t="shared" si="78"/>
        <v>wearables</v>
      </c>
      <c r="T1019">
        <f>YEAR(V1019)</f>
        <v>2015</v>
      </c>
      <c r="U1019" s="13">
        <f t="shared" si="79"/>
        <v>40</v>
      </c>
      <c r="V1019" s="10">
        <f>(((J1019/60)/60)/24)+DATE(1970,1,1)</f>
        <v>42289.675173611111</v>
      </c>
      <c r="W1019" s="10">
        <f>(((I1019/60)/60)/24)+DATE(1970,1,1)</f>
        <v>42329.716840277775</v>
      </c>
    </row>
    <row r="1020" spans="1:23"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75"/>
        <v>3.1050000000000001E-2</v>
      </c>
      <c r="P1020" s="6">
        <f t="shared" si="76"/>
        <v>88.714285714285708</v>
      </c>
      <c r="Q1020" t="s">
        <v>8318</v>
      </c>
      <c r="R1020" t="str">
        <f t="shared" si="77"/>
        <v>technology</v>
      </c>
      <c r="S1020" t="str">
        <f t="shared" si="78"/>
        <v>wearables</v>
      </c>
      <c r="T1020">
        <f>YEAR(V1020)</f>
        <v>2016</v>
      </c>
      <c r="U1020" s="13">
        <f t="shared" si="79"/>
        <v>30</v>
      </c>
      <c r="V1020" s="10">
        <f>(((J1020/60)/60)/24)+DATE(1970,1,1)</f>
        <v>42535.492280092592</v>
      </c>
      <c r="W1020" s="10">
        <f>(((I1020/60)/60)/24)+DATE(1970,1,1)</f>
        <v>42565.492280092592</v>
      </c>
    </row>
    <row r="1021" spans="1:23"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75"/>
        <v>0.47333333333333333</v>
      </c>
      <c r="P1021" s="6">
        <f t="shared" si="76"/>
        <v>53.25</v>
      </c>
      <c r="Q1021" t="s">
        <v>8318</v>
      </c>
      <c r="R1021" t="str">
        <f t="shared" si="77"/>
        <v>technology</v>
      </c>
      <c r="S1021" t="str">
        <f t="shared" si="78"/>
        <v>wearables</v>
      </c>
      <c r="T1021">
        <f>YEAR(V1021)</f>
        <v>2015</v>
      </c>
      <c r="U1021" s="13">
        <f t="shared" si="79"/>
        <v>30</v>
      </c>
      <c r="V1021" s="10">
        <f>(((J1021/60)/60)/24)+DATE(1970,1,1)</f>
        <v>42009.973946759259</v>
      </c>
      <c r="W1021" s="10">
        <f>(((I1021/60)/60)/24)+DATE(1970,1,1)</f>
        <v>42039.973946759259</v>
      </c>
    </row>
    <row r="1022" spans="1:23"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75"/>
        <v>2.0554838709677421</v>
      </c>
      <c r="P1022" s="6">
        <f t="shared" si="76"/>
        <v>106.2</v>
      </c>
      <c r="Q1022" t="s">
        <v>8315</v>
      </c>
      <c r="R1022" t="str">
        <f t="shared" si="77"/>
        <v>music</v>
      </c>
      <c r="S1022" t="str">
        <f t="shared" si="78"/>
        <v>electronic music</v>
      </c>
      <c r="T1022">
        <f>YEAR(V1022)</f>
        <v>2015</v>
      </c>
      <c r="U1022" s="13">
        <f t="shared" si="79"/>
        <v>30</v>
      </c>
      <c r="V1022" s="10">
        <f>(((J1022/60)/60)/24)+DATE(1970,1,1)</f>
        <v>42127.069548611107</v>
      </c>
      <c r="W1022" s="10">
        <f>(((I1022/60)/60)/24)+DATE(1970,1,1)</f>
        <v>42157.032638888893</v>
      </c>
    </row>
    <row r="1023" spans="1:23"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75"/>
        <v>3.5180366666666667</v>
      </c>
      <c r="P1023" s="6">
        <f t="shared" si="76"/>
        <v>22.079728033472804</v>
      </c>
      <c r="Q1023" t="s">
        <v>8315</v>
      </c>
      <c r="R1023" t="str">
        <f t="shared" si="77"/>
        <v>music</v>
      </c>
      <c r="S1023" t="str">
        <f t="shared" si="78"/>
        <v>electronic music</v>
      </c>
      <c r="T1023">
        <f>YEAR(V1023)</f>
        <v>2015</v>
      </c>
      <c r="U1023" s="13">
        <f t="shared" si="79"/>
        <v>23</v>
      </c>
      <c r="V1023" s="10">
        <f>(((J1023/60)/60)/24)+DATE(1970,1,1)</f>
        <v>42271.251979166671</v>
      </c>
      <c r="W1023" s="10">
        <f>(((I1023/60)/60)/24)+DATE(1970,1,1)</f>
        <v>42294.166666666672</v>
      </c>
    </row>
    <row r="1024" spans="1:23"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75"/>
        <v>1.149</v>
      </c>
      <c r="P1024" s="6">
        <f t="shared" si="76"/>
        <v>31.054054054054053</v>
      </c>
      <c r="Q1024" t="s">
        <v>8315</v>
      </c>
      <c r="R1024" t="str">
        <f t="shared" si="77"/>
        <v>music</v>
      </c>
      <c r="S1024" t="str">
        <f t="shared" si="78"/>
        <v>electronic music</v>
      </c>
      <c r="T1024">
        <f>YEAR(V1024)</f>
        <v>2015</v>
      </c>
      <c r="U1024" s="13">
        <f t="shared" si="79"/>
        <v>30</v>
      </c>
      <c r="V1024" s="10">
        <f>(((J1024/60)/60)/24)+DATE(1970,1,1)</f>
        <v>42111.646724537044</v>
      </c>
      <c r="W1024" s="10">
        <f>(((I1024/60)/60)/24)+DATE(1970,1,1)</f>
        <v>42141.646724537044</v>
      </c>
    </row>
    <row r="1025" spans="1:23"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75"/>
        <v>2.3715000000000002</v>
      </c>
      <c r="P1025" s="6">
        <f t="shared" si="76"/>
        <v>36.206106870229007</v>
      </c>
      <c r="Q1025" t="s">
        <v>8315</v>
      </c>
      <c r="R1025" t="str">
        <f t="shared" si="77"/>
        <v>music</v>
      </c>
      <c r="S1025" t="str">
        <f t="shared" si="78"/>
        <v>electronic music</v>
      </c>
      <c r="T1025">
        <f>YEAR(V1025)</f>
        <v>2015</v>
      </c>
      <c r="U1025" s="13">
        <f t="shared" si="79"/>
        <v>30</v>
      </c>
      <c r="V1025" s="10">
        <f>(((J1025/60)/60)/24)+DATE(1970,1,1)</f>
        <v>42145.919687500005</v>
      </c>
      <c r="W1025" s="10">
        <f>(((I1025/60)/60)/24)+DATE(1970,1,1)</f>
        <v>42175.919687500005</v>
      </c>
    </row>
    <row r="1026" spans="1:23"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75"/>
        <v>1.1863774999999999</v>
      </c>
      <c r="P1026" s="6">
        <f t="shared" si="76"/>
        <v>388.9762295081967</v>
      </c>
      <c r="Q1026" t="s">
        <v>8315</v>
      </c>
      <c r="R1026" t="str">
        <f t="shared" si="77"/>
        <v>music</v>
      </c>
      <c r="S1026" t="str">
        <f t="shared" si="78"/>
        <v>electronic music</v>
      </c>
      <c r="T1026">
        <f>YEAR(V1026)</f>
        <v>2016</v>
      </c>
      <c r="U1026" s="13">
        <f t="shared" si="79"/>
        <v>30</v>
      </c>
      <c r="V1026" s="10">
        <f>(((J1026/60)/60)/24)+DATE(1970,1,1)</f>
        <v>42370.580590277779</v>
      </c>
      <c r="W1026" s="10">
        <f>(((I1026/60)/60)/24)+DATE(1970,1,1)</f>
        <v>42400.580590277779</v>
      </c>
    </row>
    <row r="1027" spans="1:23"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80">E1027/D1027</f>
        <v>1.099283142857143</v>
      </c>
      <c r="P1027" s="6">
        <f t="shared" ref="P1027:P1090" si="81">E1027/L1027</f>
        <v>71.848571428571432</v>
      </c>
      <c r="Q1027" t="s">
        <v>8315</v>
      </c>
      <c r="R1027" t="str">
        <f t="shared" ref="R1027:R1090" si="82">LEFT(N1027,SEARCH("/",N1027,1)-1)</f>
        <v>music</v>
      </c>
      <c r="S1027" t="str">
        <f t="shared" ref="S1027:S1090" si="83">RIGHT(N1027,LEN(N1027)-FIND("/",N1027,1))</f>
        <v>electronic music</v>
      </c>
      <c r="T1027">
        <f>YEAR(V1027)</f>
        <v>2015</v>
      </c>
      <c r="U1027" s="13">
        <f t="shared" ref="U1027:U1090" si="84">ROUND(W1027-V1027,0)</f>
        <v>30</v>
      </c>
      <c r="V1027" s="10">
        <f>(((J1027/60)/60)/24)+DATE(1970,1,1)</f>
        <v>42049.833761574075</v>
      </c>
      <c r="W1027" s="10">
        <f>(((I1027/60)/60)/24)+DATE(1970,1,1)</f>
        <v>42079.792094907403</v>
      </c>
    </row>
    <row r="1028" spans="1:23"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80"/>
        <v>1.0000828571428571</v>
      </c>
      <c r="P1028" s="6">
        <f t="shared" si="81"/>
        <v>57.381803278688523</v>
      </c>
      <c r="Q1028" t="s">
        <v>8315</v>
      </c>
      <c r="R1028" t="str">
        <f t="shared" si="82"/>
        <v>music</v>
      </c>
      <c r="S1028" t="str">
        <f t="shared" si="83"/>
        <v>electronic music</v>
      </c>
      <c r="T1028">
        <f>YEAR(V1028)</f>
        <v>2016</v>
      </c>
      <c r="U1028" s="13">
        <f t="shared" si="84"/>
        <v>34</v>
      </c>
      <c r="V1028" s="10">
        <f>(((J1028/60)/60)/24)+DATE(1970,1,1)</f>
        <v>42426.407592592594</v>
      </c>
      <c r="W1028" s="10">
        <f>(((I1028/60)/60)/24)+DATE(1970,1,1)</f>
        <v>42460.365925925929</v>
      </c>
    </row>
    <row r="1029" spans="1:23"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80"/>
        <v>1.0309292094387414</v>
      </c>
      <c r="P1029" s="6">
        <f t="shared" si="81"/>
        <v>69.666666666666671</v>
      </c>
      <c r="Q1029" t="s">
        <v>8315</v>
      </c>
      <c r="R1029" t="str">
        <f t="shared" si="82"/>
        <v>music</v>
      </c>
      <c r="S1029" t="str">
        <f t="shared" si="83"/>
        <v>electronic music</v>
      </c>
      <c r="T1029">
        <f>YEAR(V1029)</f>
        <v>2014</v>
      </c>
      <c r="U1029" s="13">
        <f t="shared" si="84"/>
        <v>30</v>
      </c>
      <c r="V1029" s="10">
        <f>(((J1029/60)/60)/24)+DATE(1970,1,1)</f>
        <v>41905.034108796295</v>
      </c>
      <c r="W1029" s="10">
        <f>(((I1029/60)/60)/24)+DATE(1970,1,1)</f>
        <v>41935.034108796295</v>
      </c>
    </row>
    <row r="1030" spans="1:23"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80"/>
        <v>1.1727000000000001</v>
      </c>
      <c r="P1030" s="6">
        <f t="shared" si="81"/>
        <v>45.988235294117644</v>
      </c>
      <c r="Q1030" t="s">
        <v>8315</v>
      </c>
      <c r="R1030" t="str">
        <f t="shared" si="82"/>
        <v>music</v>
      </c>
      <c r="S1030" t="str">
        <f t="shared" si="83"/>
        <v>electronic music</v>
      </c>
      <c r="T1030">
        <f>YEAR(V1030)</f>
        <v>2017</v>
      </c>
      <c r="U1030" s="13">
        <f t="shared" si="84"/>
        <v>45</v>
      </c>
      <c r="V1030" s="10">
        <f>(((J1030/60)/60)/24)+DATE(1970,1,1)</f>
        <v>42755.627372685187</v>
      </c>
      <c r="W1030" s="10">
        <f>(((I1030/60)/60)/24)+DATE(1970,1,1)</f>
        <v>42800.833333333328</v>
      </c>
    </row>
    <row r="1031" spans="1:23"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80"/>
        <v>1.1175999999999999</v>
      </c>
      <c r="P1031" s="6">
        <f t="shared" si="81"/>
        <v>79.262411347517727</v>
      </c>
      <c r="Q1031" t="s">
        <v>8315</v>
      </c>
      <c r="R1031" t="str">
        <f t="shared" si="82"/>
        <v>music</v>
      </c>
      <c r="S1031" t="str">
        <f t="shared" si="83"/>
        <v>electronic music</v>
      </c>
      <c r="T1031">
        <f>YEAR(V1031)</f>
        <v>2015</v>
      </c>
      <c r="U1031" s="13">
        <f t="shared" si="84"/>
        <v>54</v>
      </c>
      <c r="V1031" s="10">
        <f>(((J1031/60)/60)/24)+DATE(1970,1,1)</f>
        <v>42044.711886574078</v>
      </c>
      <c r="W1031" s="10">
        <f>(((I1031/60)/60)/24)+DATE(1970,1,1)</f>
        <v>42098.915972222225</v>
      </c>
    </row>
    <row r="1032" spans="1:23"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80"/>
        <v>3.4209999999999998</v>
      </c>
      <c r="P1032" s="6">
        <f t="shared" si="81"/>
        <v>43.031446540880502</v>
      </c>
      <c r="Q1032" t="s">
        <v>8315</v>
      </c>
      <c r="R1032" t="str">
        <f t="shared" si="82"/>
        <v>music</v>
      </c>
      <c r="S1032" t="str">
        <f t="shared" si="83"/>
        <v>electronic music</v>
      </c>
      <c r="T1032">
        <f>YEAR(V1032)</f>
        <v>2016</v>
      </c>
      <c r="U1032" s="13">
        <f t="shared" si="84"/>
        <v>14</v>
      </c>
      <c r="V1032" s="10">
        <f>(((J1032/60)/60)/24)+DATE(1970,1,1)</f>
        <v>42611.483206018514</v>
      </c>
      <c r="W1032" s="10">
        <f>(((I1032/60)/60)/24)+DATE(1970,1,1)</f>
        <v>42625.483206018514</v>
      </c>
    </row>
    <row r="1033" spans="1:23"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80"/>
        <v>1.0740000000000001</v>
      </c>
      <c r="P1033" s="6">
        <f t="shared" si="81"/>
        <v>108.48484848484848</v>
      </c>
      <c r="Q1033" t="s">
        <v>8315</v>
      </c>
      <c r="R1033" t="str">
        <f t="shared" si="82"/>
        <v>music</v>
      </c>
      <c r="S1033" t="str">
        <f t="shared" si="83"/>
        <v>electronic music</v>
      </c>
      <c r="T1033">
        <f>YEAR(V1033)</f>
        <v>2015</v>
      </c>
      <c r="U1033" s="13">
        <f t="shared" si="84"/>
        <v>30</v>
      </c>
      <c r="V1033" s="10">
        <f>(((J1033/60)/60)/24)+DATE(1970,1,1)</f>
        <v>42324.764004629629</v>
      </c>
      <c r="W1033" s="10">
        <f>(((I1033/60)/60)/24)+DATE(1970,1,1)</f>
        <v>42354.764004629629</v>
      </c>
    </row>
    <row r="1034" spans="1:23"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80"/>
        <v>1.0849703703703704</v>
      </c>
      <c r="P1034" s="6">
        <f t="shared" si="81"/>
        <v>61.029583333333335</v>
      </c>
      <c r="Q1034" t="s">
        <v>8315</v>
      </c>
      <c r="R1034" t="str">
        <f t="shared" si="82"/>
        <v>music</v>
      </c>
      <c r="S1034" t="str">
        <f t="shared" si="83"/>
        <v>electronic music</v>
      </c>
      <c r="T1034">
        <f>YEAR(V1034)</f>
        <v>2016</v>
      </c>
      <c r="U1034" s="13">
        <f t="shared" si="84"/>
        <v>30</v>
      </c>
      <c r="V1034" s="10">
        <f>(((J1034/60)/60)/24)+DATE(1970,1,1)</f>
        <v>42514.666956018518</v>
      </c>
      <c r="W1034" s="10">
        <f>(((I1034/60)/60)/24)+DATE(1970,1,1)</f>
        <v>42544.666956018518</v>
      </c>
    </row>
    <row r="1035" spans="1:23"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80"/>
        <v>1.0286144578313252</v>
      </c>
      <c r="P1035" s="6">
        <f t="shared" si="81"/>
        <v>50.592592592592595</v>
      </c>
      <c r="Q1035" t="s">
        <v>8315</v>
      </c>
      <c r="R1035" t="str">
        <f t="shared" si="82"/>
        <v>music</v>
      </c>
      <c r="S1035" t="str">
        <f t="shared" si="83"/>
        <v>electronic music</v>
      </c>
      <c r="T1035">
        <f>YEAR(V1035)</f>
        <v>2016</v>
      </c>
      <c r="U1035" s="13">
        <f t="shared" si="84"/>
        <v>28</v>
      </c>
      <c r="V1035" s="10">
        <f>(((J1035/60)/60)/24)+DATE(1970,1,1)</f>
        <v>42688.732407407413</v>
      </c>
      <c r="W1035" s="10">
        <f>(((I1035/60)/60)/24)+DATE(1970,1,1)</f>
        <v>42716.732407407413</v>
      </c>
    </row>
    <row r="1036" spans="1:23"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80"/>
        <v>1.3000180000000001</v>
      </c>
      <c r="P1036" s="6">
        <f t="shared" si="81"/>
        <v>39.157168674698795</v>
      </c>
      <c r="Q1036" t="s">
        <v>8315</v>
      </c>
      <c r="R1036" t="str">
        <f t="shared" si="82"/>
        <v>music</v>
      </c>
      <c r="S1036" t="str">
        <f t="shared" si="83"/>
        <v>electronic music</v>
      </c>
      <c r="T1036">
        <f>YEAR(V1036)</f>
        <v>2016</v>
      </c>
      <c r="U1036" s="13">
        <f t="shared" si="84"/>
        <v>32</v>
      </c>
      <c r="V1036" s="10">
        <f>(((J1036/60)/60)/24)+DATE(1970,1,1)</f>
        <v>42555.166712962964</v>
      </c>
      <c r="W1036" s="10">
        <f>(((I1036/60)/60)/24)+DATE(1970,1,1)</f>
        <v>42587.165972222225</v>
      </c>
    </row>
    <row r="1037" spans="1:23"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80"/>
        <v>1.0765217391304347</v>
      </c>
      <c r="P1037" s="6">
        <f t="shared" si="81"/>
        <v>65.15789473684211</v>
      </c>
      <c r="Q1037" t="s">
        <v>8315</v>
      </c>
      <c r="R1037" t="str">
        <f t="shared" si="82"/>
        <v>music</v>
      </c>
      <c r="S1037" t="str">
        <f t="shared" si="83"/>
        <v>electronic music</v>
      </c>
      <c r="T1037">
        <f>YEAR(V1037)</f>
        <v>2015</v>
      </c>
      <c r="U1037" s="13">
        <f t="shared" si="84"/>
        <v>30</v>
      </c>
      <c r="V1037" s="10">
        <f>(((J1037/60)/60)/24)+DATE(1970,1,1)</f>
        <v>42016.641435185185</v>
      </c>
      <c r="W1037" s="10">
        <f>(((I1037/60)/60)/24)+DATE(1970,1,1)</f>
        <v>42046.641435185185</v>
      </c>
    </row>
    <row r="1038" spans="1:23"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80"/>
        <v>1.1236044444444444</v>
      </c>
      <c r="P1038" s="6">
        <f t="shared" si="81"/>
        <v>23.963127962085309</v>
      </c>
      <c r="Q1038" t="s">
        <v>8315</v>
      </c>
      <c r="R1038" t="str">
        <f t="shared" si="82"/>
        <v>music</v>
      </c>
      <c r="S1038" t="str">
        <f t="shared" si="83"/>
        <v>electronic music</v>
      </c>
      <c r="T1038">
        <f>YEAR(V1038)</f>
        <v>2012</v>
      </c>
      <c r="U1038" s="13">
        <f t="shared" si="84"/>
        <v>32</v>
      </c>
      <c r="V1038" s="10">
        <f>(((J1038/60)/60)/24)+DATE(1970,1,1)</f>
        <v>41249.448958333334</v>
      </c>
      <c r="W1038" s="10">
        <f>(((I1038/60)/60)/24)+DATE(1970,1,1)</f>
        <v>41281.333333333336</v>
      </c>
    </row>
    <row r="1039" spans="1:23"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80"/>
        <v>1.0209999999999999</v>
      </c>
      <c r="P1039" s="6">
        <f t="shared" si="81"/>
        <v>48.61904761904762</v>
      </c>
      <c r="Q1039" t="s">
        <v>8315</v>
      </c>
      <c r="R1039" t="str">
        <f t="shared" si="82"/>
        <v>music</v>
      </c>
      <c r="S1039" t="str">
        <f t="shared" si="83"/>
        <v>electronic music</v>
      </c>
      <c r="T1039">
        <f>YEAR(V1039)</f>
        <v>2015</v>
      </c>
      <c r="U1039" s="13">
        <f t="shared" si="84"/>
        <v>22</v>
      </c>
      <c r="V1039" s="10">
        <f>(((J1039/60)/60)/24)+DATE(1970,1,1)</f>
        <v>42119.822476851856</v>
      </c>
      <c r="W1039" s="10">
        <f>(((I1039/60)/60)/24)+DATE(1970,1,1)</f>
        <v>42142.208333333328</v>
      </c>
    </row>
    <row r="1040" spans="1:23"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80"/>
        <v>1.4533333333333334</v>
      </c>
      <c r="P1040" s="6">
        <f t="shared" si="81"/>
        <v>35.73770491803279</v>
      </c>
      <c r="Q1040" t="s">
        <v>8315</v>
      </c>
      <c r="R1040" t="str">
        <f t="shared" si="82"/>
        <v>music</v>
      </c>
      <c r="S1040" t="str">
        <f t="shared" si="83"/>
        <v>electronic music</v>
      </c>
      <c r="T1040">
        <f>YEAR(V1040)</f>
        <v>2016</v>
      </c>
      <c r="U1040" s="13">
        <f t="shared" si="84"/>
        <v>30</v>
      </c>
      <c r="V1040" s="10">
        <f>(((J1040/60)/60)/24)+DATE(1970,1,1)</f>
        <v>42418.231747685189</v>
      </c>
      <c r="W1040" s="10">
        <f>(((I1040/60)/60)/24)+DATE(1970,1,1)</f>
        <v>42448.190081018518</v>
      </c>
    </row>
    <row r="1041" spans="1:23"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80"/>
        <v>1.282</v>
      </c>
      <c r="P1041" s="6">
        <f t="shared" si="81"/>
        <v>21.366666666666667</v>
      </c>
      <c r="Q1041" t="s">
        <v>8315</v>
      </c>
      <c r="R1041" t="str">
        <f t="shared" si="82"/>
        <v>music</v>
      </c>
      <c r="S1041" t="str">
        <f t="shared" si="83"/>
        <v>electronic music</v>
      </c>
      <c r="T1041">
        <f>YEAR(V1041)</f>
        <v>2016</v>
      </c>
      <c r="U1041" s="13">
        <f t="shared" si="84"/>
        <v>25</v>
      </c>
      <c r="V1041" s="10">
        <f>(((J1041/60)/60)/24)+DATE(1970,1,1)</f>
        <v>42692.109328703707</v>
      </c>
      <c r="W1041" s="10">
        <f>(((I1041/60)/60)/24)+DATE(1970,1,1)</f>
        <v>42717.332638888889</v>
      </c>
    </row>
    <row r="1042" spans="1:23"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80"/>
        <v>2.9411764705882353E-3</v>
      </c>
      <c r="P1042" s="6">
        <f t="shared" si="81"/>
        <v>250</v>
      </c>
      <c r="Q1042" t="s">
        <v>8314</v>
      </c>
      <c r="R1042" t="str">
        <f t="shared" si="82"/>
        <v>journalism</v>
      </c>
      <c r="S1042" t="str">
        <f t="shared" si="83"/>
        <v>audio</v>
      </c>
      <c r="T1042">
        <f>YEAR(V1042)</f>
        <v>2016</v>
      </c>
      <c r="U1042" s="13">
        <f t="shared" si="84"/>
        <v>30</v>
      </c>
      <c r="V1042" s="10">
        <f>(((J1042/60)/60)/24)+DATE(1970,1,1)</f>
        <v>42579.708437499998</v>
      </c>
      <c r="W1042" s="10">
        <f>(((I1042/60)/60)/24)+DATE(1970,1,1)</f>
        <v>42609.708437499998</v>
      </c>
    </row>
    <row r="1043" spans="1:23"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80"/>
        <v>0</v>
      </c>
      <c r="P1043" s="6" t="e">
        <f t="shared" si="81"/>
        <v>#DIV/0!</v>
      </c>
      <c r="Q1043" t="s">
        <v>8314</v>
      </c>
      <c r="R1043" t="str">
        <f t="shared" si="82"/>
        <v>journalism</v>
      </c>
      <c r="S1043" t="str">
        <f t="shared" si="83"/>
        <v>audio</v>
      </c>
      <c r="T1043">
        <f>YEAR(V1043)</f>
        <v>2014</v>
      </c>
      <c r="U1043" s="13">
        <f t="shared" si="84"/>
        <v>20</v>
      </c>
      <c r="V1043" s="10">
        <f>(((J1043/60)/60)/24)+DATE(1970,1,1)</f>
        <v>41831.060092592597</v>
      </c>
      <c r="W1043" s="10">
        <f>(((I1043/60)/60)/24)+DATE(1970,1,1)</f>
        <v>41851.060092592597</v>
      </c>
    </row>
    <row r="1044" spans="1:23"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80"/>
        <v>1.5384615384615385E-2</v>
      </c>
      <c r="P1044" s="6">
        <f t="shared" si="81"/>
        <v>10</v>
      </c>
      <c r="Q1044" t="s">
        <v>8314</v>
      </c>
      <c r="R1044" t="str">
        <f t="shared" si="82"/>
        <v>journalism</v>
      </c>
      <c r="S1044" t="str">
        <f t="shared" si="83"/>
        <v>audio</v>
      </c>
      <c r="T1044">
        <f>YEAR(V1044)</f>
        <v>2014</v>
      </c>
      <c r="U1044" s="13">
        <f t="shared" si="84"/>
        <v>43</v>
      </c>
      <c r="V1044" s="10">
        <f>(((J1044/60)/60)/24)+DATE(1970,1,1)</f>
        <v>41851.696157407408</v>
      </c>
      <c r="W1044" s="10">
        <f>(((I1044/60)/60)/24)+DATE(1970,1,1)</f>
        <v>41894.416666666664</v>
      </c>
    </row>
    <row r="1045" spans="1:23"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80"/>
        <v>8.5370000000000001E-2</v>
      </c>
      <c r="P1045" s="6">
        <f t="shared" si="81"/>
        <v>29.236301369863014</v>
      </c>
      <c r="Q1045" t="s">
        <v>8314</v>
      </c>
      <c r="R1045" t="str">
        <f t="shared" si="82"/>
        <v>journalism</v>
      </c>
      <c r="S1045" t="str">
        <f t="shared" si="83"/>
        <v>audio</v>
      </c>
      <c r="T1045">
        <f>YEAR(V1045)</f>
        <v>2015</v>
      </c>
      <c r="U1045" s="13">
        <f t="shared" si="84"/>
        <v>30</v>
      </c>
      <c r="V1045" s="10">
        <f>(((J1045/60)/60)/24)+DATE(1970,1,1)</f>
        <v>42114.252951388888</v>
      </c>
      <c r="W1045" s="10">
        <f>(((I1045/60)/60)/24)+DATE(1970,1,1)</f>
        <v>42144.252951388888</v>
      </c>
    </row>
    <row r="1046" spans="1:23"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80"/>
        <v>8.571428571428571E-4</v>
      </c>
      <c r="P1046" s="6">
        <f t="shared" si="81"/>
        <v>3</v>
      </c>
      <c r="Q1046" t="s">
        <v>8314</v>
      </c>
      <c r="R1046" t="str">
        <f t="shared" si="82"/>
        <v>journalism</v>
      </c>
      <c r="S1046" t="str">
        <f t="shared" si="83"/>
        <v>audio</v>
      </c>
      <c r="T1046">
        <f>YEAR(V1046)</f>
        <v>2015</v>
      </c>
      <c r="U1046" s="13">
        <f t="shared" si="84"/>
        <v>57</v>
      </c>
      <c r="V1046" s="10">
        <f>(((J1046/60)/60)/24)+DATE(1970,1,1)</f>
        <v>42011.925937499997</v>
      </c>
      <c r="W1046" s="10">
        <f>(((I1046/60)/60)/24)+DATE(1970,1,1)</f>
        <v>42068.852083333331</v>
      </c>
    </row>
    <row r="1047" spans="1:23"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80"/>
        <v>2.6599999999999999E-2</v>
      </c>
      <c r="P1047" s="6">
        <f t="shared" si="81"/>
        <v>33.25</v>
      </c>
      <c r="Q1047" t="s">
        <v>8314</v>
      </c>
      <c r="R1047" t="str">
        <f t="shared" si="82"/>
        <v>journalism</v>
      </c>
      <c r="S1047" t="str">
        <f t="shared" si="83"/>
        <v>audio</v>
      </c>
      <c r="T1047">
        <f>YEAR(V1047)</f>
        <v>2014</v>
      </c>
      <c r="U1047" s="13">
        <f t="shared" si="84"/>
        <v>30</v>
      </c>
      <c r="V1047" s="10">
        <f>(((J1047/60)/60)/24)+DATE(1970,1,1)</f>
        <v>41844.874421296299</v>
      </c>
      <c r="W1047" s="10">
        <f>(((I1047/60)/60)/24)+DATE(1970,1,1)</f>
        <v>41874.874421296299</v>
      </c>
    </row>
    <row r="1048" spans="1:23"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80"/>
        <v>0</v>
      </c>
      <c r="P1048" s="6" t="e">
        <f t="shared" si="81"/>
        <v>#DIV/0!</v>
      </c>
      <c r="Q1048" t="s">
        <v>8314</v>
      </c>
      <c r="R1048" t="str">
        <f t="shared" si="82"/>
        <v>journalism</v>
      </c>
      <c r="S1048" t="str">
        <f t="shared" si="83"/>
        <v>audio</v>
      </c>
      <c r="T1048">
        <f>YEAR(V1048)</f>
        <v>2015</v>
      </c>
      <c r="U1048" s="13">
        <f t="shared" si="84"/>
        <v>45</v>
      </c>
      <c r="V1048" s="10">
        <f>(((J1048/60)/60)/24)+DATE(1970,1,1)</f>
        <v>42319.851388888885</v>
      </c>
      <c r="W1048" s="10">
        <f>(((I1048/60)/60)/24)+DATE(1970,1,1)</f>
        <v>42364.851388888885</v>
      </c>
    </row>
    <row r="1049" spans="1:23"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80"/>
        <v>5.0000000000000001E-4</v>
      </c>
      <c r="P1049" s="6">
        <f t="shared" si="81"/>
        <v>1</v>
      </c>
      <c r="Q1049" t="s">
        <v>8314</v>
      </c>
      <c r="R1049" t="str">
        <f t="shared" si="82"/>
        <v>journalism</v>
      </c>
      <c r="S1049" t="str">
        <f t="shared" si="83"/>
        <v>audio</v>
      </c>
      <c r="T1049">
        <f>YEAR(V1049)</f>
        <v>2014</v>
      </c>
      <c r="U1049" s="13">
        <f t="shared" si="84"/>
        <v>30</v>
      </c>
      <c r="V1049" s="10">
        <f>(((J1049/60)/60)/24)+DATE(1970,1,1)</f>
        <v>41918.818460648145</v>
      </c>
      <c r="W1049" s="10">
        <f>(((I1049/60)/60)/24)+DATE(1970,1,1)</f>
        <v>41948.860127314816</v>
      </c>
    </row>
    <row r="1050" spans="1:23"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80"/>
        <v>1.4133333333333333E-2</v>
      </c>
      <c r="P1050" s="6">
        <f t="shared" si="81"/>
        <v>53</v>
      </c>
      <c r="Q1050" t="s">
        <v>8314</v>
      </c>
      <c r="R1050" t="str">
        <f t="shared" si="82"/>
        <v>journalism</v>
      </c>
      <c r="S1050" t="str">
        <f t="shared" si="83"/>
        <v>audio</v>
      </c>
      <c r="T1050">
        <f>YEAR(V1050)</f>
        <v>2016</v>
      </c>
      <c r="U1050" s="13">
        <f t="shared" si="84"/>
        <v>40</v>
      </c>
      <c r="V1050" s="10">
        <f>(((J1050/60)/60)/24)+DATE(1970,1,1)</f>
        <v>42598.053113425922</v>
      </c>
      <c r="W1050" s="10">
        <f>(((I1050/60)/60)/24)+DATE(1970,1,1)</f>
        <v>42638.053113425922</v>
      </c>
    </row>
    <row r="1051" spans="1:23"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80"/>
        <v>0</v>
      </c>
      <c r="P1051" s="6" t="e">
        <f t="shared" si="81"/>
        <v>#DIV/0!</v>
      </c>
      <c r="Q1051" t="s">
        <v>8314</v>
      </c>
      <c r="R1051" t="str">
        <f t="shared" si="82"/>
        <v>journalism</v>
      </c>
      <c r="S1051" t="str">
        <f t="shared" si="83"/>
        <v>audio</v>
      </c>
      <c r="T1051">
        <f>YEAR(V1051)</f>
        <v>2016</v>
      </c>
      <c r="U1051" s="13">
        <f t="shared" si="84"/>
        <v>30</v>
      </c>
      <c r="V1051" s="10">
        <f>(((J1051/60)/60)/24)+DATE(1970,1,1)</f>
        <v>42382.431076388893</v>
      </c>
      <c r="W1051" s="10">
        <f>(((I1051/60)/60)/24)+DATE(1970,1,1)</f>
        <v>42412.431076388893</v>
      </c>
    </row>
    <row r="1052" spans="1:23"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80"/>
        <v>0</v>
      </c>
      <c r="P1052" s="6" t="e">
        <f t="shared" si="81"/>
        <v>#DIV/0!</v>
      </c>
      <c r="Q1052" t="s">
        <v>8314</v>
      </c>
      <c r="R1052" t="str">
        <f t="shared" si="82"/>
        <v>journalism</v>
      </c>
      <c r="S1052" t="str">
        <f t="shared" si="83"/>
        <v>audio</v>
      </c>
      <c r="T1052">
        <f>YEAR(V1052)</f>
        <v>2015</v>
      </c>
      <c r="U1052" s="13">
        <f t="shared" si="84"/>
        <v>30</v>
      </c>
      <c r="V1052" s="10">
        <f>(((J1052/60)/60)/24)+DATE(1970,1,1)</f>
        <v>42231.7971875</v>
      </c>
      <c r="W1052" s="10">
        <f>(((I1052/60)/60)/24)+DATE(1970,1,1)</f>
        <v>42261.7971875</v>
      </c>
    </row>
    <row r="1053" spans="1:23"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80"/>
        <v>0</v>
      </c>
      <c r="P1053" s="6" t="e">
        <f t="shared" si="81"/>
        <v>#DIV/0!</v>
      </c>
      <c r="Q1053" t="s">
        <v>8314</v>
      </c>
      <c r="R1053" t="str">
        <f t="shared" si="82"/>
        <v>journalism</v>
      </c>
      <c r="S1053" t="str">
        <f t="shared" si="83"/>
        <v>audio</v>
      </c>
      <c r="T1053">
        <f>YEAR(V1053)</f>
        <v>2014</v>
      </c>
      <c r="U1053" s="13">
        <f t="shared" si="84"/>
        <v>28</v>
      </c>
      <c r="V1053" s="10">
        <f>(((J1053/60)/60)/24)+DATE(1970,1,1)</f>
        <v>41850.014178240745</v>
      </c>
      <c r="W1053" s="10">
        <f>(((I1053/60)/60)/24)+DATE(1970,1,1)</f>
        <v>41878.014178240745</v>
      </c>
    </row>
    <row r="1054" spans="1:23"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80"/>
        <v>0</v>
      </c>
      <c r="P1054" s="6" t="e">
        <f t="shared" si="81"/>
        <v>#DIV/0!</v>
      </c>
      <c r="Q1054" t="s">
        <v>8314</v>
      </c>
      <c r="R1054" t="str">
        <f t="shared" si="82"/>
        <v>journalism</v>
      </c>
      <c r="S1054" t="str">
        <f t="shared" si="83"/>
        <v>audio</v>
      </c>
      <c r="T1054">
        <f>YEAR(V1054)</f>
        <v>2016</v>
      </c>
      <c r="U1054" s="13">
        <f t="shared" si="84"/>
        <v>44</v>
      </c>
      <c r="V1054" s="10">
        <f>(((J1054/60)/60)/24)+DATE(1970,1,1)</f>
        <v>42483.797395833331</v>
      </c>
      <c r="W1054" s="10">
        <f>(((I1054/60)/60)/24)+DATE(1970,1,1)</f>
        <v>42527.839583333334</v>
      </c>
    </row>
    <row r="1055" spans="1:23"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80"/>
        <v>0.01</v>
      </c>
      <c r="P1055" s="6">
        <f t="shared" si="81"/>
        <v>15</v>
      </c>
      <c r="Q1055" t="s">
        <v>8314</v>
      </c>
      <c r="R1055" t="str">
        <f t="shared" si="82"/>
        <v>journalism</v>
      </c>
      <c r="S1055" t="str">
        <f t="shared" si="83"/>
        <v>audio</v>
      </c>
      <c r="T1055">
        <f>YEAR(V1055)</f>
        <v>2017</v>
      </c>
      <c r="U1055" s="13">
        <f t="shared" si="84"/>
        <v>25</v>
      </c>
      <c r="V1055" s="10">
        <f>(((J1055/60)/60)/24)+DATE(1970,1,1)</f>
        <v>42775.172824074078</v>
      </c>
      <c r="W1055" s="10">
        <f>(((I1055/60)/60)/24)+DATE(1970,1,1)</f>
        <v>42800.172824074078</v>
      </c>
    </row>
    <row r="1056" spans="1:23"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80"/>
        <v>0</v>
      </c>
      <c r="P1056" s="6" t="e">
        <f t="shared" si="81"/>
        <v>#DIV/0!</v>
      </c>
      <c r="Q1056" t="s">
        <v>8314</v>
      </c>
      <c r="R1056" t="str">
        <f t="shared" si="82"/>
        <v>journalism</v>
      </c>
      <c r="S1056" t="str">
        <f t="shared" si="83"/>
        <v>audio</v>
      </c>
      <c r="T1056">
        <f>YEAR(V1056)</f>
        <v>2014</v>
      </c>
      <c r="U1056" s="13">
        <f t="shared" si="84"/>
        <v>30</v>
      </c>
      <c r="V1056" s="10">
        <f>(((J1056/60)/60)/24)+DATE(1970,1,1)</f>
        <v>41831.851840277777</v>
      </c>
      <c r="W1056" s="10">
        <f>(((I1056/60)/60)/24)+DATE(1970,1,1)</f>
        <v>41861.916666666664</v>
      </c>
    </row>
    <row r="1057" spans="1:23"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80"/>
        <v>0</v>
      </c>
      <c r="P1057" s="6" t="e">
        <f t="shared" si="81"/>
        <v>#DIV/0!</v>
      </c>
      <c r="Q1057" t="s">
        <v>8314</v>
      </c>
      <c r="R1057" t="str">
        <f t="shared" si="82"/>
        <v>journalism</v>
      </c>
      <c r="S1057" t="str">
        <f t="shared" si="83"/>
        <v>audio</v>
      </c>
      <c r="T1057">
        <f>YEAR(V1057)</f>
        <v>2016</v>
      </c>
      <c r="U1057" s="13">
        <f t="shared" si="84"/>
        <v>30</v>
      </c>
      <c r="V1057" s="10">
        <f>(((J1057/60)/60)/24)+DATE(1970,1,1)</f>
        <v>42406.992418981477</v>
      </c>
      <c r="W1057" s="10">
        <f>(((I1057/60)/60)/24)+DATE(1970,1,1)</f>
        <v>42436.992418981477</v>
      </c>
    </row>
    <row r="1058" spans="1:23"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80"/>
        <v>0</v>
      </c>
      <c r="P1058" s="6" t="e">
        <f t="shared" si="81"/>
        <v>#DIV/0!</v>
      </c>
      <c r="Q1058" t="s">
        <v>8314</v>
      </c>
      <c r="R1058" t="str">
        <f t="shared" si="82"/>
        <v>journalism</v>
      </c>
      <c r="S1058" t="str">
        <f t="shared" si="83"/>
        <v>audio</v>
      </c>
      <c r="T1058">
        <f>YEAR(V1058)</f>
        <v>2015</v>
      </c>
      <c r="U1058" s="13">
        <f t="shared" si="84"/>
        <v>60</v>
      </c>
      <c r="V1058" s="10">
        <f>(((J1058/60)/60)/24)+DATE(1970,1,1)</f>
        <v>42058.719641203701</v>
      </c>
      <c r="W1058" s="10">
        <f>(((I1058/60)/60)/24)+DATE(1970,1,1)</f>
        <v>42118.677974537044</v>
      </c>
    </row>
    <row r="1059" spans="1:23"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80"/>
        <v>0</v>
      </c>
      <c r="P1059" s="6" t="e">
        <f t="shared" si="81"/>
        <v>#DIV/0!</v>
      </c>
      <c r="Q1059" t="s">
        <v>8314</v>
      </c>
      <c r="R1059" t="str">
        <f t="shared" si="82"/>
        <v>journalism</v>
      </c>
      <c r="S1059" t="str">
        <f t="shared" si="83"/>
        <v>audio</v>
      </c>
      <c r="T1059">
        <f>YEAR(V1059)</f>
        <v>2016</v>
      </c>
      <c r="U1059" s="13">
        <f t="shared" si="84"/>
        <v>30</v>
      </c>
      <c r="V1059" s="10">
        <f>(((J1059/60)/60)/24)+DATE(1970,1,1)</f>
        <v>42678.871331018512</v>
      </c>
      <c r="W1059" s="10">
        <f>(((I1059/60)/60)/24)+DATE(1970,1,1)</f>
        <v>42708.912997685184</v>
      </c>
    </row>
    <row r="1060" spans="1:23"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80"/>
        <v>0</v>
      </c>
      <c r="P1060" s="6" t="e">
        <f t="shared" si="81"/>
        <v>#DIV/0!</v>
      </c>
      <c r="Q1060" t="s">
        <v>8314</v>
      </c>
      <c r="R1060" t="str">
        <f t="shared" si="82"/>
        <v>journalism</v>
      </c>
      <c r="S1060" t="str">
        <f t="shared" si="83"/>
        <v>audio</v>
      </c>
      <c r="T1060">
        <f>YEAR(V1060)</f>
        <v>2015</v>
      </c>
      <c r="U1060" s="13">
        <f t="shared" si="84"/>
        <v>41</v>
      </c>
      <c r="V1060" s="10">
        <f>(((J1060/60)/60)/24)+DATE(1970,1,1)</f>
        <v>42047.900960648149</v>
      </c>
      <c r="W1060" s="10">
        <f>(((I1060/60)/60)/24)+DATE(1970,1,1)</f>
        <v>42089</v>
      </c>
    </row>
    <row r="1061" spans="1:23"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80"/>
        <v>0</v>
      </c>
      <c r="P1061" s="6" t="e">
        <f t="shared" si="81"/>
        <v>#DIV/0!</v>
      </c>
      <c r="Q1061" t="s">
        <v>8314</v>
      </c>
      <c r="R1061" t="str">
        <f t="shared" si="82"/>
        <v>journalism</v>
      </c>
      <c r="S1061" t="str">
        <f t="shared" si="83"/>
        <v>audio</v>
      </c>
      <c r="T1061">
        <f>YEAR(V1061)</f>
        <v>2015</v>
      </c>
      <c r="U1061" s="13">
        <f t="shared" si="84"/>
        <v>30</v>
      </c>
      <c r="V1061" s="10">
        <f>(((J1061/60)/60)/24)+DATE(1970,1,1)</f>
        <v>42046.79</v>
      </c>
      <c r="W1061" s="10">
        <f>(((I1061/60)/60)/24)+DATE(1970,1,1)</f>
        <v>42076.748333333337</v>
      </c>
    </row>
    <row r="1062" spans="1:23"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80"/>
        <v>0.01</v>
      </c>
      <c r="P1062" s="6">
        <f t="shared" si="81"/>
        <v>50</v>
      </c>
      <c r="Q1062" t="s">
        <v>8314</v>
      </c>
      <c r="R1062" t="str">
        <f t="shared" si="82"/>
        <v>journalism</v>
      </c>
      <c r="S1062" t="str">
        <f t="shared" si="83"/>
        <v>audio</v>
      </c>
      <c r="T1062">
        <f>YEAR(V1062)</f>
        <v>2015</v>
      </c>
      <c r="U1062" s="13">
        <f t="shared" si="84"/>
        <v>30</v>
      </c>
      <c r="V1062" s="10">
        <f>(((J1062/60)/60)/24)+DATE(1970,1,1)</f>
        <v>42079.913113425922</v>
      </c>
      <c r="W1062" s="10">
        <f>(((I1062/60)/60)/24)+DATE(1970,1,1)</f>
        <v>42109.913113425922</v>
      </c>
    </row>
    <row r="1063" spans="1:23"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80"/>
        <v>0</v>
      </c>
      <c r="P1063" s="6" t="e">
        <f t="shared" si="81"/>
        <v>#DIV/0!</v>
      </c>
      <c r="Q1063" t="s">
        <v>8314</v>
      </c>
      <c r="R1063" t="str">
        <f t="shared" si="82"/>
        <v>journalism</v>
      </c>
      <c r="S1063" t="str">
        <f t="shared" si="83"/>
        <v>audio</v>
      </c>
      <c r="T1063">
        <f>YEAR(V1063)</f>
        <v>2016</v>
      </c>
      <c r="U1063" s="13">
        <f t="shared" si="84"/>
        <v>60</v>
      </c>
      <c r="V1063" s="10">
        <f>(((J1063/60)/60)/24)+DATE(1970,1,1)</f>
        <v>42432.276712962965</v>
      </c>
      <c r="W1063" s="10">
        <f>(((I1063/60)/60)/24)+DATE(1970,1,1)</f>
        <v>42492.041666666672</v>
      </c>
    </row>
    <row r="1064" spans="1:23"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80"/>
        <v>0.95477386934673369</v>
      </c>
      <c r="P1064" s="6">
        <f t="shared" si="81"/>
        <v>47.5</v>
      </c>
      <c r="Q1064" t="s">
        <v>8314</v>
      </c>
      <c r="R1064" t="str">
        <f t="shared" si="82"/>
        <v>journalism</v>
      </c>
      <c r="S1064" t="str">
        <f t="shared" si="83"/>
        <v>audio</v>
      </c>
      <c r="T1064">
        <f>YEAR(V1064)</f>
        <v>2016</v>
      </c>
      <c r="U1064" s="13">
        <f t="shared" si="84"/>
        <v>7</v>
      </c>
      <c r="V1064" s="10">
        <f>(((J1064/60)/60)/24)+DATE(1970,1,1)</f>
        <v>42556.807187500002</v>
      </c>
      <c r="W1064" s="10">
        <f>(((I1064/60)/60)/24)+DATE(1970,1,1)</f>
        <v>42563.807187500002</v>
      </c>
    </row>
    <row r="1065" spans="1:23"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80"/>
        <v>0</v>
      </c>
      <c r="P1065" s="6" t="e">
        <f t="shared" si="81"/>
        <v>#DIV/0!</v>
      </c>
      <c r="Q1065" t="s">
        <v>8314</v>
      </c>
      <c r="R1065" t="str">
        <f t="shared" si="82"/>
        <v>journalism</v>
      </c>
      <c r="S1065" t="str">
        <f t="shared" si="83"/>
        <v>audio</v>
      </c>
      <c r="T1065">
        <f>YEAR(V1065)</f>
        <v>2016</v>
      </c>
      <c r="U1065" s="13">
        <f t="shared" si="84"/>
        <v>30</v>
      </c>
      <c r="V1065" s="10">
        <f>(((J1065/60)/60)/24)+DATE(1970,1,1)</f>
        <v>42583.030810185184</v>
      </c>
      <c r="W1065" s="10">
        <f>(((I1065/60)/60)/24)+DATE(1970,1,1)</f>
        <v>42613.030810185184</v>
      </c>
    </row>
    <row r="1066" spans="1:23"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80"/>
        <v>8.9744444444444446E-2</v>
      </c>
      <c r="P1066" s="6">
        <f t="shared" si="81"/>
        <v>65.666666666666671</v>
      </c>
      <c r="Q1066" t="s">
        <v>8313</v>
      </c>
      <c r="R1066" t="str">
        <f t="shared" si="82"/>
        <v>games</v>
      </c>
      <c r="S1066" t="str">
        <f t="shared" si="83"/>
        <v>video games</v>
      </c>
      <c r="T1066">
        <f>YEAR(V1066)</f>
        <v>2013</v>
      </c>
      <c r="U1066" s="13">
        <f t="shared" si="84"/>
        <v>45</v>
      </c>
      <c r="V1066" s="10">
        <f>(((J1066/60)/60)/24)+DATE(1970,1,1)</f>
        <v>41417.228043981479</v>
      </c>
      <c r="W1066" s="10">
        <f>(((I1066/60)/60)/24)+DATE(1970,1,1)</f>
        <v>41462.228043981479</v>
      </c>
    </row>
    <row r="1067" spans="1:23"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80"/>
        <v>2.7E-2</v>
      </c>
      <c r="P1067" s="6">
        <f t="shared" si="81"/>
        <v>16.2</v>
      </c>
      <c r="Q1067" t="s">
        <v>8313</v>
      </c>
      <c r="R1067" t="str">
        <f t="shared" si="82"/>
        <v>games</v>
      </c>
      <c r="S1067" t="str">
        <f t="shared" si="83"/>
        <v>video games</v>
      </c>
      <c r="T1067">
        <f>YEAR(V1067)</f>
        <v>2014</v>
      </c>
      <c r="U1067" s="13">
        <f t="shared" si="84"/>
        <v>28</v>
      </c>
      <c r="V1067" s="10">
        <f>(((J1067/60)/60)/24)+DATE(1970,1,1)</f>
        <v>41661.381041666667</v>
      </c>
      <c r="W1067" s="10">
        <f>(((I1067/60)/60)/24)+DATE(1970,1,1)</f>
        <v>41689.381041666667</v>
      </c>
    </row>
    <row r="1068" spans="1:23"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80"/>
        <v>3.3673333333333333E-2</v>
      </c>
      <c r="P1068" s="6">
        <f t="shared" si="81"/>
        <v>34.128378378378379</v>
      </c>
      <c r="Q1068" t="s">
        <v>8313</v>
      </c>
      <c r="R1068" t="str">
        <f t="shared" si="82"/>
        <v>games</v>
      </c>
      <c r="S1068" t="str">
        <f t="shared" si="83"/>
        <v>video games</v>
      </c>
      <c r="T1068">
        <f>YEAR(V1068)</f>
        <v>2013</v>
      </c>
      <c r="U1068" s="13">
        <f t="shared" si="84"/>
        <v>45</v>
      </c>
      <c r="V1068" s="10">
        <f>(((J1068/60)/60)/24)+DATE(1970,1,1)</f>
        <v>41445.962754629632</v>
      </c>
      <c r="W1068" s="10">
        <f>(((I1068/60)/60)/24)+DATE(1970,1,1)</f>
        <v>41490.962754629632</v>
      </c>
    </row>
    <row r="1069" spans="1:23"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80"/>
        <v>0.26</v>
      </c>
      <c r="P1069" s="6">
        <f t="shared" si="81"/>
        <v>13</v>
      </c>
      <c r="Q1069" t="s">
        <v>8313</v>
      </c>
      <c r="R1069" t="str">
        <f t="shared" si="82"/>
        <v>games</v>
      </c>
      <c r="S1069" t="str">
        <f t="shared" si="83"/>
        <v>video games</v>
      </c>
      <c r="T1069">
        <f>YEAR(V1069)</f>
        <v>2013</v>
      </c>
      <c r="U1069" s="13">
        <f t="shared" si="84"/>
        <v>30</v>
      </c>
      <c r="V1069" s="10">
        <f>(((J1069/60)/60)/24)+DATE(1970,1,1)</f>
        <v>41599.855682870373</v>
      </c>
      <c r="W1069" s="10">
        <f>(((I1069/60)/60)/24)+DATE(1970,1,1)</f>
        <v>41629.855682870373</v>
      </c>
    </row>
    <row r="1070" spans="1:23"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80"/>
        <v>1.5E-3</v>
      </c>
      <c r="P1070" s="6">
        <f t="shared" si="81"/>
        <v>11.25</v>
      </c>
      <c r="Q1070" t="s">
        <v>8313</v>
      </c>
      <c r="R1070" t="str">
        <f t="shared" si="82"/>
        <v>games</v>
      </c>
      <c r="S1070" t="str">
        <f t="shared" si="83"/>
        <v>video games</v>
      </c>
      <c r="T1070">
        <f>YEAR(V1070)</f>
        <v>2016</v>
      </c>
      <c r="U1070" s="13">
        <f t="shared" si="84"/>
        <v>30</v>
      </c>
      <c r="V1070" s="10">
        <f>(((J1070/60)/60)/24)+DATE(1970,1,1)</f>
        <v>42440.371111111104</v>
      </c>
      <c r="W1070" s="10">
        <f>(((I1070/60)/60)/24)+DATE(1970,1,1)</f>
        <v>42470.329444444447</v>
      </c>
    </row>
    <row r="1071" spans="1:23"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80"/>
        <v>0.38636363636363635</v>
      </c>
      <c r="P1071" s="6">
        <f t="shared" si="81"/>
        <v>40.476190476190474</v>
      </c>
      <c r="Q1071" t="s">
        <v>8313</v>
      </c>
      <c r="R1071" t="str">
        <f t="shared" si="82"/>
        <v>games</v>
      </c>
      <c r="S1071" t="str">
        <f t="shared" si="83"/>
        <v>video games</v>
      </c>
      <c r="T1071">
        <f>YEAR(V1071)</f>
        <v>2013</v>
      </c>
      <c r="U1071" s="13">
        <f t="shared" si="84"/>
        <v>32</v>
      </c>
      <c r="V1071" s="10">
        <f>(((J1071/60)/60)/24)+DATE(1970,1,1)</f>
        <v>41572.229849537034</v>
      </c>
      <c r="W1071" s="10">
        <f>(((I1071/60)/60)/24)+DATE(1970,1,1)</f>
        <v>41604.271516203706</v>
      </c>
    </row>
    <row r="1072" spans="1:23"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80"/>
        <v>7.0000000000000001E-3</v>
      </c>
      <c r="P1072" s="6">
        <f t="shared" si="81"/>
        <v>35</v>
      </c>
      <c r="Q1072" t="s">
        <v>8313</v>
      </c>
      <c r="R1072" t="str">
        <f t="shared" si="82"/>
        <v>games</v>
      </c>
      <c r="S1072" t="str">
        <f t="shared" si="83"/>
        <v>video games</v>
      </c>
      <c r="T1072">
        <f>YEAR(V1072)</f>
        <v>2012</v>
      </c>
      <c r="U1072" s="13">
        <f t="shared" si="84"/>
        <v>20</v>
      </c>
      <c r="V1072" s="10">
        <f>(((J1072/60)/60)/24)+DATE(1970,1,1)</f>
        <v>41163.011828703704</v>
      </c>
      <c r="W1072" s="10">
        <f>(((I1072/60)/60)/24)+DATE(1970,1,1)</f>
        <v>41183.011828703704</v>
      </c>
    </row>
    <row r="1073" spans="1:23"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80"/>
        <v>0</v>
      </c>
      <c r="P1073" s="6" t="e">
        <f t="shared" si="81"/>
        <v>#DIV/0!</v>
      </c>
      <c r="Q1073" t="s">
        <v>8313</v>
      </c>
      <c r="R1073" t="str">
        <f t="shared" si="82"/>
        <v>games</v>
      </c>
      <c r="S1073" t="str">
        <f t="shared" si="83"/>
        <v>video games</v>
      </c>
      <c r="T1073">
        <f>YEAR(V1073)</f>
        <v>2015</v>
      </c>
      <c r="U1073" s="13">
        <f t="shared" si="84"/>
        <v>30</v>
      </c>
      <c r="V1073" s="10">
        <f>(((J1073/60)/60)/24)+DATE(1970,1,1)</f>
        <v>42295.753391203703</v>
      </c>
      <c r="W1073" s="10">
        <f>(((I1073/60)/60)/24)+DATE(1970,1,1)</f>
        <v>42325.795057870375</v>
      </c>
    </row>
    <row r="1074" spans="1:23"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80"/>
        <v>6.8000000000000005E-4</v>
      </c>
      <c r="P1074" s="6">
        <f t="shared" si="81"/>
        <v>12.75</v>
      </c>
      <c r="Q1074" t="s">
        <v>8313</v>
      </c>
      <c r="R1074" t="str">
        <f t="shared" si="82"/>
        <v>games</v>
      </c>
      <c r="S1074" t="str">
        <f t="shared" si="83"/>
        <v>video games</v>
      </c>
      <c r="T1074">
        <f>YEAR(V1074)</f>
        <v>2014</v>
      </c>
      <c r="U1074" s="13">
        <f t="shared" si="84"/>
        <v>30</v>
      </c>
      <c r="V1074" s="10">
        <f>(((J1074/60)/60)/24)+DATE(1970,1,1)</f>
        <v>41645.832141203704</v>
      </c>
      <c r="W1074" s="10">
        <f>(((I1074/60)/60)/24)+DATE(1970,1,1)</f>
        <v>41675.832141203704</v>
      </c>
    </row>
    <row r="1075" spans="1:23"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80"/>
        <v>1.3333333333333334E-2</v>
      </c>
      <c r="P1075" s="6">
        <f t="shared" si="81"/>
        <v>10</v>
      </c>
      <c r="Q1075" t="s">
        <v>8313</v>
      </c>
      <c r="R1075" t="str">
        <f t="shared" si="82"/>
        <v>games</v>
      </c>
      <c r="S1075" t="str">
        <f t="shared" si="83"/>
        <v>video games</v>
      </c>
      <c r="T1075">
        <f>YEAR(V1075)</f>
        <v>2011</v>
      </c>
      <c r="U1075" s="13">
        <f t="shared" si="84"/>
        <v>30</v>
      </c>
      <c r="V1075" s="10">
        <f>(((J1075/60)/60)/24)+DATE(1970,1,1)</f>
        <v>40802.964594907404</v>
      </c>
      <c r="W1075" s="10">
        <f>(((I1075/60)/60)/24)+DATE(1970,1,1)</f>
        <v>40832.964594907404</v>
      </c>
    </row>
    <row r="1076" spans="1:23"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80"/>
        <v>6.3092592592592589E-2</v>
      </c>
      <c r="P1076" s="6">
        <f t="shared" si="81"/>
        <v>113.56666666666666</v>
      </c>
      <c r="Q1076" t="s">
        <v>8313</v>
      </c>
      <c r="R1076" t="str">
        <f t="shared" si="82"/>
        <v>games</v>
      </c>
      <c r="S1076" t="str">
        <f t="shared" si="83"/>
        <v>video games</v>
      </c>
      <c r="T1076">
        <f>YEAR(V1076)</f>
        <v>2013</v>
      </c>
      <c r="U1076" s="13">
        <f t="shared" si="84"/>
        <v>30</v>
      </c>
      <c r="V1076" s="10">
        <f>(((J1076/60)/60)/24)+DATE(1970,1,1)</f>
        <v>41613.172974537039</v>
      </c>
      <c r="W1076" s="10">
        <f>(((I1076/60)/60)/24)+DATE(1970,1,1)</f>
        <v>41643.172974537039</v>
      </c>
    </row>
    <row r="1077" spans="1:23"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80"/>
        <v>4.4999999999999998E-2</v>
      </c>
      <c r="P1077" s="6">
        <f t="shared" si="81"/>
        <v>15</v>
      </c>
      <c r="Q1077" t="s">
        <v>8313</v>
      </c>
      <c r="R1077" t="str">
        <f t="shared" si="82"/>
        <v>games</v>
      </c>
      <c r="S1077" t="str">
        <f t="shared" si="83"/>
        <v>video games</v>
      </c>
      <c r="T1077">
        <f>YEAR(V1077)</f>
        <v>2012</v>
      </c>
      <c r="U1077" s="13">
        <f t="shared" si="84"/>
        <v>30</v>
      </c>
      <c r="V1077" s="10">
        <f>(((J1077/60)/60)/24)+DATE(1970,1,1)</f>
        <v>41005.904120370367</v>
      </c>
      <c r="W1077" s="10">
        <f>(((I1077/60)/60)/24)+DATE(1970,1,1)</f>
        <v>41035.904120370367</v>
      </c>
    </row>
    <row r="1078" spans="1:23"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80"/>
        <v>0.62765333333333329</v>
      </c>
      <c r="P1078" s="6">
        <f t="shared" si="81"/>
        <v>48.281025641025643</v>
      </c>
      <c r="Q1078" t="s">
        <v>8313</v>
      </c>
      <c r="R1078" t="str">
        <f t="shared" si="82"/>
        <v>games</v>
      </c>
      <c r="S1078" t="str">
        <f t="shared" si="83"/>
        <v>video games</v>
      </c>
      <c r="T1078">
        <f>YEAR(V1078)</f>
        <v>2014</v>
      </c>
      <c r="U1078" s="13">
        <f t="shared" si="84"/>
        <v>55</v>
      </c>
      <c r="V1078" s="10">
        <f>(((J1078/60)/60)/24)+DATE(1970,1,1)</f>
        <v>41838.377893518518</v>
      </c>
      <c r="W1078" s="10">
        <f>(((I1078/60)/60)/24)+DATE(1970,1,1)</f>
        <v>41893.377893518518</v>
      </c>
    </row>
    <row r="1079" spans="1:23"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80"/>
        <v>0.29376000000000002</v>
      </c>
      <c r="P1079" s="6">
        <f t="shared" si="81"/>
        <v>43.976047904191617</v>
      </c>
      <c r="Q1079" t="s">
        <v>8313</v>
      </c>
      <c r="R1079" t="str">
        <f t="shared" si="82"/>
        <v>games</v>
      </c>
      <c r="S1079" t="str">
        <f t="shared" si="83"/>
        <v>video games</v>
      </c>
      <c r="T1079">
        <f>YEAR(V1079)</f>
        <v>2015</v>
      </c>
      <c r="U1079" s="13">
        <f t="shared" si="84"/>
        <v>30</v>
      </c>
      <c r="V1079" s="10">
        <f>(((J1079/60)/60)/24)+DATE(1970,1,1)</f>
        <v>42353.16679398148</v>
      </c>
      <c r="W1079" s="10">
        <f>(((I1079/60)/60)/24)+DATE(1970,1,1)</f>
        <v>42383.16679398148</v>
      </c>
    </row>
    <row r="1080" spans="1:23"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80"/>
        <v>7.4999999999999997E-2</v>
      </c>
      <c r="P1080" s="6">
        <f t="shared" si="81"/>
        <v>9</v>
      </c>
      <c r="Q1080" t="s">
        <v>8313</v>
      </c>
      <c r="R1080" t="str">
        <f t="shared" si="82"/>
        <v>games</v>
      </c>
      <c r="S1080" t="str">
        <f t="shared" si="83"/>
        <v>video games</v>
      </c>
      <c r="T1080">
        <f>YEAR(V1080)</f>
        <v>2011</v>
      </c>
      <c r="U1080" s="13">
        <f t="shared" si="84"/>
        <v>45</v>
      </c>
      <c r="V1080" s="10">
        <f>(((J1080/60)/60)/24)+DATE(1970,1,1)</f>
        <v>40701.195844907408</v>
      </c>
      <c r="W1080" s="10">
        <f>(((I1080/60)/60)/24)+DATE(1970,1,1)</f>
        <v>40746.195844907408</v>
      </c>
    </row>
    <row r="1081" spans="1:23"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80"/>
        <v>2.6076923076923077E-2</v>
      </c>
      <c r="P1081" s="6">
        <f t="shared" si="81"/>
        <v>37.666666666666664</v>
      </c>
      <c r="Q1081" t="s">
        <v>8313</v>
      </c>
      <c r="R1081" t="str">
        <f t="shared" si="82"/>
        <v>games</v>
      </c>
      <c r="S1081" t="str">
        <f t="shared" si="83"/>
        <v>video games</v>
      </c>
      <c r="T1081">
        <f>YEAR(V1081)</f>
        <v>2016</v>
      </c>
      <c r="U1081" s="13">
        <f t="shared" si="84"/>
        <v>25</v>
      </c>
      <c r="V1081" s="10">
        <f>(((J1081/60)/60)/24)+DATE(1970,1,1)</f>
        <v>42479.566388888896</v>
      </c>
      <c r="W1081" s="10">
        <f>(((I1081/60)/60)/24)+DATE(1970,1,1)</f>
        <v>42504.566388888896</v>
      </c>
    </row>
    <row r="1082" spans="1:23"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80"/>
        <v>9.1050000000000006E-2</v>
      </c>
      <c r="P1082" s="6">
        <f t="shared" si="81"/>
        <v>18.581632653061224</v>
      </c>
      <c r="Q1082" t="s">
        <v>8313</v>
      </c>
      <c r="R1082" t="str">
        <f t="shared" si="82"/>
        <v>games</v>
      </c>
      <c r="S1082" t="str">
        <f t="shared" si="83"/>
        <v>video games</v>
      </c>
      <c r="T1082">
        <f>YEAR(V1082)</f>
        <v>2014</v>
      </c>
      <c r="U1082" s="13">
        <f t="shared" si="84"/>
        <v>30</v>
      </c>
      <c r="V1082" s="10">
        <f>(((J1082/60)/60)/24)+DATE(1970,1,1)</f>
        <v>41740.138113425928</v>
      </c>
      <c r="W1082" s="10">
        <f>(((I1082/60)/60)/24)+DATE(1970,1,1)</f>
        <v>41770.138113425928</v>
      </c>
    </row>
    <row r="1083" spans="1:23"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80"/>
        <v>1.7647058823529413E-4</v>
      </c>
      <c r="P1083" s="6">
        <f t="shared" si="81"/>
        <v>3</v>
      </c>
      <c r="Q1083" t="s">
        <v>8313</v>
      </c>
      <c r="R1083" t="str">
        <f t="shared" si="82"/>
        <v>games</v>
      </c>
      <c r="S1083" t="str">
        <f t="shared" si="83"/>
        <v>video games</v>
      </c>
      <c r="T1083">
        <f>YEAR(V1083)</f>
        <v>2014</v>
      </c>
      <c r="U1083" s="13">
        <f t="shared" si="84"/>
        <v>30</v>
      </c>
      <c r="V1083" s="10">
        <f>(((J1083/60)/60)/24)+DATE(1970,1,1)</f>
        <v>42002.926990740743</v>
      </c>
      <c r="W1083" s="10">
        <f>(((I1083/60)/60)/24)+DATE(1970,1,1)</f>
        <v>42032.926990740743</v>
      </c>
    </row>
    <row r="1084" spans="1:23"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80"/>
        <v>5.5999999999999999E-3</v>
      </c>
      <c r="P1084" s="6">
        <f t="shared" si="81"/>
        <v>18.666666666666668</v>
      </c>
      <c r="Q1084" t="s">
        <v>8313</v>
      </c>
      <c r="R1084" t="str">
        <f t="shared" si="82"/>
        <v>games</v>
      </c>
      <c r="S1084" t="str">
        <f t="shared" si="83"/>
        <v>video games</v>
      </c>
      <c r="T1084">
        <f>YEAR(V1084)</f>
        <v>2012</v>
      </c>
      <c r="U1084" s="13">
        <f t="shared" si="84"/>
        <v>30</v>
      </c>
      <c r="V1084" s="10">
        <f>(((J1084/60)/60)/24)+DATE(1970,1,1)</f>
        <v>41101.906111111115</v>
      </c>
      <c r="W1084" s="10">
        <f>(((I1084/60)/60)/24)+DATE(1970,1,1)</f>
        <v>41131.906111111115</v>
      </c>
    </row>
    <row r="1085" spans="1:23"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80"/>
        <v>8.2000000000000007E-3</v>
      </c>
      <c r="P1085" s="6">
        <f t="shared" si="81"/>
        <v>410</v>
      </c>
      <c r="Q1085" t="s">
        <v>8313</v>
      </c>
      <c r="R1085" t="str">
        <f t="shared" si="82"/>
        <v>games</v>
      </c>
      <c r="S1085" t="str">
        <f t="shared" si="83"/>
        <v>video games</v>
      </c>
      <c r="T1085">
        <f>YEAR(V1085)</f>
        <v>2014</v>
      </c>
      <c r="U1085" s="13">
        <f t="shared" si="84"/>
        <v>60</v>
      </c>
      <c r="V1085" s="10">
        <f>(((J1085/60)/60)/24)+DATE(1970,1,1)</f>
        <v>41793.659525462965</v>
      </c>
      <c r="W1085" s="10">
        <f>(((I1085/60)/60)/24)+DATE(1970,1,1)</f>
        <v>41853.659525462965</v>
      </c>
    </row>
    <row r="1086" spans="1:23"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80"/>
        <v>0</v>
      </c>
      <c r="P1086" s="6" t="e">
        <f t="shared" si="81"/>
        <v>#DIV/0!</v>
      </c>
      <c r="Q1086" t="s">
        <v>8313</v>
      </c>
      <c r="R1086" t="str">
        <f t="shared" si="82"/>
        <v>games</v>
      </c>
      <c r="S1086" t="str">
        <f t="shared" si="83"/>
        <v>video games</v>
      </c>
      <c r="T1086">
        <f>YEAR(V1086)</f>
        <v>2014</v>
      </c>
      <c r="U1086" s="13">
        <f t="shared" si="84"/>
        <v>30</v>
      </c>
      <c r="V1086" s="10">
        <f>(((J1086/60)/60)/24)+DATE(1970,1,1)</f>
        <v>41829.912083333329</v>
      </c>
      <c r="W1086" s="10">
        <f>(((I1086/60)/60)/24)+DATE(1970,1,1)</f>
        <v>41859.912083333329</v>
      </c>
    </row>
    <row r="1087" spans="1:23"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80"/>
        <v>3.4200000000000001E-2</v>
      </c>
      <c r="P1087" s="6">
        <f t="shared" si="81"/>
        <v>114</v>
      </c>
      <c r="Q1087" t="s">
        <v>8313</v>
      </c>
      <c r="R1087" t="str">
        <f t="shared" si="82"/>
        <v>games</v>
      </c>
      <c r="S1087" t="str">
        <f t="shared" si="83"/>
        <v>video games</v>
      </c>
      <c r="T1087">
        <f>YEAR(V1087)</f>
        <v>2016</v>
      </c>
      <c r="U1087" s="13">
        <f t="shared" si="84"/>
        <v>30</v>
      </c>
      <c r="V1087" s="10">
        <f>(((J1087/60)/60)/24)+DATE(1970,1,1)</f>
        <v>42413.671006944445</v>
      </c>
      <c r="W1087" s="10">
        <f>(((I1087/60)/60)/24)+DATE(1970,1,1)</f>
        <v>42443.629340277781</v>
      </c>
    </row>
    <row r="1088" spans="1:23"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80"/>
        <v>8.3333333333333339E-4</v>
      </c>
      <c r="P1088" s="6">
        <f t="shared" si="81"/>
        <v>7.5</v>
      </c>
      <c r="Q1088" t="s">
        <v>8313</v>
      </c>
      <c r="R1088" t="str">
        <f t="shared" si="82"/>
        <v>games</v>
      </c>
      <c r="S1088" t="str">
        <f t="shared" si="83"/>
        <v>video games</v>
      </c>
      <c r="T1088">
        <f>YEAR(V1088)</f>
        <v>2014</v>
      </c>
      <c r="U1088" s="13">
        <f t="shared" si="84"/>
        <v>30</v>
      </c>
      <c r="V1088" s="10">
        <f>(((J1088/60)/60)/24)+DATE(1970,1,1)</f>
        <v>41845.866793981484</v>
      </c>
      <c r="W1088" s="10">
        <f>(((I1088/60)/60)/24)+DATE(1970,1,1)</f>
        <v>41875.866793981484</v>
      </c>
    </row>
    <row r="1089" spans="1:23"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80"/>
        <v>0</v>
      </c>
      <c r="P1089" s="6" t="e">
        <f t="shared" si="81"/>
        <v>#DIV/0!</v>
      </c>
      <c r="Q1089" t="s">
        <v>8313</v>
      </c>
      <c r="R1089" t="str">
        <f t="shared" si="82"/>
        <v>games</v>
      </c>
      <c r="S1089" t="str">
        <f t="shared" si="83"/>
        <v>video games</v>
      </c>
      <c r="T1089">
        <f>YEAR(V1089)</f>
        <v>2014</v>
      </c>
      <c r="U1089" s="13">
        <f t="shared" si="84"/>
        <v>30</v>
      </c>
      <c r="V1089" s="10">
        <f>(((J1089/60)/60)/24)+DATE(1970,1,1)</f>
        <v>41775.713969907411</v>
      </c>
      <c r="W1089" s="10">
        <f>(((I1089/60)/60)/24)+DATE(1970,1,1)</f>
        <v>41805.713969907411</v>
      </c>
    </row>
    <row r="1090" spans="1:23"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80"/>
        <v>0.14182977777777778</v>
      </c>
      <c r="P1090" s="6">
        <f t="shared" si="81"/>
        <v>43.41727891156463</v>
      </c>
      <c r="Q1090" t="s">
        <v>8313</v>
      </c>
      <c r="R1090" t="str">
        <f t="shared" si="82"/>
        <v>games</v>
      </c>
      <c r="S1090" t="str">
        <f t="shared" si="83"/>
        <v>video games</v>
      </c>
      <c r="T1090">
        <f>YEAR(V1090)</f>
        <v>2014</v>
      </c>
      <c r="U1090" s="13">
        <f t="shared" si="84"/>
        <v>30</v>
      </c>
      <c r="V1090" s="10">
        <f>(((J1090/60)/60)/24)+DATE(1970,1,1)</f>
        <v>41723.799386574072</v>
      </c>
      <c r="W1090" s="10">
        <f>(((I1090/60)/60)/24)+DATE(1970,1,1)</f>
        <v>41753.799386574072</v>
      </c>
    </row>
    <row r="1091" spans="1:23"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85">E1091/D1091</f>
        <v>7.8266666666666665E-2</v>
      </c>
      <c r="P1091" s="6">
        <f t="shared" ref="P1091:P1154" si="86">E1091/L1091</f>
        <v>23.959183673469386</v>
      </c>
      <c r="Q1091" t="s">
        <v>8313</v>
      </c>
      <c r="R1091" t="str">
        <f t="shared" ref="R1091:R1154" si="87">LEFT(N1091,SEARCH("/",N1091,1)-1)</f>
        <v>games</v>
      </c>
      <c r="S1091" t="str">
        <f t="shared" ref="S1091:S1154" si="88">RIGHT(N1091,LEN(N1091)-FIND("/",N1091,1))</f>
        <v>video games</v>
      </c>
      <c r="T1091">
        <f>YEAR(V1091)</f>
        <v>2015</v>
      </c>
      <c r="U1091" s="13">
        <f t="shared" ref="U1091:U1154" si="89">ROUND(W1091-V1091,0)</f>
        <v>30</v>
      </c>
      <c r="V1091" s="10">
        <f>(((J1091/60)/60)/24)+DATE(1970,1,1)</f>
        <v>42151.189525462964</v>
      </c>
      <c r="W1091" s="10">
        <f>(((I1091/60)/60)/24)+DATE(1970,1,1)</f>
        <v>42181.189525462964</v>
      </c>
    </row>
    <row r="1092" spans="1:23"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85"/>
        <v>3.8464497269020693E-4</v>
      </c>
      <c r="P1092" s="6">
        <f t="shared" si="86"/>
        <v>5</v>
      </c>
      <c r="Q1092" t="s">
        <v>8313</v>
      </c>
      <c r="R1092" t="str">
        <f t="shared" si="87"/>
        <v>games</v>
      </c>
      <c r="S1092" t="str">
        <f t="shared" si="88"/>
        <v>video games</v>
      </c>
      <c r="T1092">
        <f>YEAR(V1092)</f>
        <v>2015</v>
      </c>
      <c r="U1092" s="13">
        <f t="shared" si="89"/>
        <v>30</v>
      </c>
      <c r="V1092" s="10">
        <f>(((J1092/60)/60)/24)+DATE(1970,1,1)</f>
        <v>42123.185798611114</v>
      </c>
      <c r="W1092" s="10">
        <f>(((I1092/60)/60)/24)+DATE(1970,1,1)</f>
        <v>42153.185798611114</v>
      </c>
    </row>
    <row r="1093" spans="1:23"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85"/>
        <v>0.125</v>
      </c>
      <c r="P1093" s="6">
        <f t="shared" si="86"/>
        <v>12.5</v>
      </c>
      <c r="Q1093" t="s">
        <v>8313</v>
      </c>
      <c r="R1093" t="str">
        <f t="shared" si="87"/>
        <v>games</v>
      </c>
      <c r="S1093" t="str">
        <f t="shared" si="88"/>
        <v>video games</v>
      </c>
      <c r="T1093">
        <f>YEAR(V1093)</f>
        <v>2016</v>
      </c>
      <c r="U1093" s="13">
        <f t="shared" si="89"/>
        <v>30</v>
      </c>
      <c r="V1093" s="10">
        <f>(((J1093/60)/60)/24)+DATE(1970,1,1)</f>
        <v>42440.820277777777</v>
      </c>
      <c r="W1093" s="10">
        <f>(((I1093/60)/60)/24)+DATE(1970,1,1)</f>
        <v>42470.778611111105</v>
      </c>
    </row>
    <row r="1094" spans="1:23"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85"/>
        <v>1.0500000000000001E-2</v>
      </c>
      <c r="P1094" s="6">
        <f t="shared" si="86"/>
        <v>3</v>
      </c>
      <c r="Q1094" t="s">
        <v>8313</v>
      </c>
      <c r="R1094" t="str">
        <f t="shared" si="87"/>
        <v>games</v>
      </c>
      <c r="S1094" t="str">
        <f t="shared" si="88"/>
        <v>video games</v>
      </c>
      <c r="T1094">
        <f>YEAR(V1094)</f>
        <v>2012</v>
      </c>
      <c r="U1094" s="13">
        <f t="shared" si="89"/>
        <v>30</v>
      </c>
      <c r="V1094" s="10">
        <f>(((J1094/60)/60)/24)+DATE(1970,1,1)</f>
        <v>41250.025902777779</v>
      </c>
      <c r="W1094" s="10">
        <f>(((I1094/60)/60)/24)+DATE(1970,1,1)</f>
        <v>41280.025902777779</v>
      </c>
    </row>
    <row r="1095" spans="1:23"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85"/>
        <v>0.14083333333333334</v>
      </c>
      <c r="P1095" s="6">
        <f t="shared" si="86"/>
        <v>10.5625</v>
      </c>
      <c r="Q1095" t="s">
        <v>8313</v>
      </c>
      <c r="R1095" t="str">
        <f t="shared" si="87"/>
        <v>games</v>
      </c>
      <c r="S1095" t="str">
        <f t="shared" si="88"/>
        <v>video games</v>
      </c>
      <c r="T1095">
        <f>YEAR(V1095)</f>
        <v>2016</v>
      </c>
      <c r="U1095" s="13">
        <f t="shared" si="89"/>
        <v>15</v>
      </c>
      <c r="V1095" s="10">
        <f>(((J1095/60)/60)/24)+DATE(1970,1,1)</f>
        <v>42396.973807870367</v>
      </c>
      <c r="W1095" s="10">
        <f>(((I1095/60)/60)/24)+DATE(1970,1,1)</f>
        <v>42411.973807870367</v>
      </c>
    </row>
    <row r="1096" spans="1:23"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85"/>
        <v>0.18300055555555556</v>
      </c>
      <c r="P1096" s="6">
        <f t="shared" si="86"/>
        <v>122.00037037037038</v>
      </c>
      <c r="Q1096" t="s">
        <v>8313</v>
      </c>
      <c r="R1096" t="str">
        <f t="shared" si="87"/>
        <v>games</v>
      </c>
      <c r="S1096" t="str">
        <f t="shared" si="88"/>
        <v>video games</v>
      </c>
      <c r="T1096">
        <f>YEAR(V1096)</f>
        <v>2011</v>
      </c>
      <c r="U1096" s="13">
        <f t="shared" si="89"/>
        <v>30</v>
      </c>
      <c r="V1096" s="10">
        <f>(((J1096/60)/60)/24)+DATE(1970,1,1)</f>
        <v>40795.713344907403</v>
      </c>
      <c r="W1096" s="10">
        <f>(((I1096/60)/60)/24)+DATE(1970,1,1)</f>
        <v>40825.713344907403</v>
      </c>
    </row>
    <row r="1097" spans="1:23"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85"/>
        <v>5.0347999999999997E-2</v>
      </c>
      <c r="P1097" s="6">
        <f t="shared" si="86"/>
        <v>267.80851063829789</v>
      </c>
      <c r="Q1097" t="s">
        <v>8313</v>
      </c>
      <c r="R1097" t="str">
        <f t="shared" si="87"/>
        <v>games</v>
      </c>
      <c r="S1097" t="str">
        <f t="shared" si="88"/>
        <v>video games</v>
      </c>
      <c r="T1097">
        <f>YEAR(V1097)</f>
        <v>2013</v>
      </c>
      <c r="U1097" s="13">
        <f t="shared" si="89"/>
        <v>30</v>
      </c>
      <c r="V1097" s="10">
        <f>(((J1097/60)/60)/24)+DATE(1970,1,1)</f>
        <v>41486.537268518521</v>
      </c>
      <c r="W1097" s="10">
        <f>(((I1097/60)/60)/24)+DATE(1970,1,1)</f>
        <v>41516.537268518521</v>
      </c>
    </row>
    <row r="1098" spans="1:23"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85"/>
        <v>0.17933333333333334</v>
      </c>
      <c r="P1098" s="6">
        <f t="shared" si="86"/>
        <v>74.206896551724142</v>
      </c>
      <c r="Q1098" t="s">
        <v>8313</v>
      </c>
      <c r="R1098" t="str">
        <f t="shared" si="87"/>
        <v>games</v>
      </c>
      <c r="S1098" t="str">
        <f t="shared" si="88"/>
        <v>video games</v>
      </c>
      <c r="T1098">
        <f>YEAR(V1098)</f>
        <v>2014</v>
      </c>
      <c r="U1098" s="13">
        <f t="shared" si="89"/>
        <v>31</v>
      </c>
      <c r="V1098" s="10">
        <f>(((J1098/60)/60)/24)+DATE(1970,1,1)</f>
        <v>41885.51798611111</v>
      </c>
      <c r="W1098" s="10">
        <f>(((I1098/60)/60)/24)+DATE(1970,1,1)</f>
        <v>41916.145833333336</v>
      </c>
    </row>
    <row r="1099" spans="1:23"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85"/>
        <v>4.6999999999999999E-4</v>
      </c>
      <c r="P1099" s="6">
        <f t="shared" si="86"/>
        <v>6.7142857142857144</v>
      </c>
      <c r="Q1099" t="s">
        <v>8313</v>
      </c>
      <c r="R1099" t="str">
        <f t="shared" si="87"/>
        <v>games</v>
      </c>
      <c r="S1099" t="str">
        <f t="shared" si="88"/>
        <v>video games</v>
      </c>
      <c r="T1099">
        <f>YEAR(V1099)</f>
        <v>2014</v>
      </c>
      <c r="U1099" s="13">
        <f t="shared" si="89"/>
        <v>40</v>
      </c>
      <c r="V1099" s="10">
        <f>(((J1099/60)/60)/24)+DATE(1970,1,1)</f>
        <v>41660.792557870373</v>
      </c>
      <c r="W1099" s="10">
        <f>(((I1099/60)/60)/24)+DATE(1970,1,1)</f>
        <v>41700.792557870373</v>
      </c>
    </row>
    <row r="1100" spans="1:23"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85"/>
        <v>7.2120000000000004E-2</v>
      </c>
      <c r="P1100" s="6">
        <f t="shared" si="86"/>
        <v>81.954545454545453</v>
      </c>
      <c r="Q1100" t="s">
        <v>8313</v>
      </c>
      <c r="R1100" t="str">
        <f t="shared" si="87"/>
        <v>games</v>
      </c>
      <c r="S1100" t="str">
        <f t="shared" si="88"/>
        <v>video games</v>
      </c>
      <c r="T1100">
        <f>YEAR(V1100)</f>
        <v>2014</v>
      </c>
      <c r="U1100" s="13">
        <f t="shared" si="89"/>
        <v>30</v>
      </c>
      <c r="V1100" s="10">
        <f>(((J1100/60)/60)/24)+DATE(1970,1,1)</f>
        <v>41712.762673611112</v>
      </c>
      <c r="W1100" s="10">
        <f>(((I1100/60)/60)/24)+DATE(1970,1,1)</f>
        <v>41742.762673611112</v>
      </c>
    </row>
    <row r="1101" spans="1:23"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85"/>
        <v>5.0000000000000001E-3</v>
      </c>
      <c r="P1101" s="6">
        <f t="shared" si="86"/>
        <v>25</v>
      </c>
      <c r="Q1101" t="s">
        <v>8313</v>
      </c>
      <c r="R1101" t="str">
        <f t="shared" si="87"/>
        <v>games</v>
      </c>
      <c r="S1101" t="str">
        <f t="shared" si="88"/>
        <v>video games</v>
      </c>
      <c r="T1101">
        <f>YEAR(V1101)</f>
        <v>2015</v>
      </c>
      <c r="U1101" s="13">
        <f t="shared" si="89"/>
        <v>30</v>
      </c>
      <c r="V1101" s="10">
        <f>(((J1101/60)/60)/24)+DATE(1970,1,1)</f>
        <v>42107.836435185185</v>
      </c>
      <c r="W1101" s="10">
        <f>(((I1101/60)/60)/24)+DATE(1970,1,1)</f>
        <v>42137.836435185185</v>
      </c>
    </row>
    <row r="1102" spans="1:23"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85"/>
        <v>2.5000000000000001E-2</v>
      </c>
      <c r="P1102" s="6">
        <f t="shared" si="86"/>
        <v>10</v>
      </c>
      <c r="Q1102" t="s">
        <v>8313</v>
      </c>
      <c r="R1102" t="str">
        <f t="shared" si="87"/>
        <v>games</v>
      </c>
      <c r="S1102" t="str">
        <f t="shared" si="88"/>
        <v>video games</v>
      </c>
      <c r="T1102">
        <f>YEAR(V1102)</f>
        <v>2016</v>
      </c>
      <c r="U1102" s="13">
        <f t="shared" si="89"/>
        <v>30</v>
      </c>
      <c r="V1102" s="10">
        <f>(((J1102/60)/60)/24)+DATE(1970,1,1)</f>
        <v>42384.110775462963</v>
      </c>
      <c r="W1102" s="10">
        <f>(((I1102/60)/60)/24)+DATE(1970,1,1)</f>
        <v>42414.110775462963</v>
      </c>
    </row>
    <row r="1103" spans="1:23"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85"/>
        <v>4.0999999999999999E-4</v>
      </c>
      <c r="P1103" s="6">
        <f t="shared" si="86"/>
        <v>6.833333333333333</v>
      </c>
      <c r="Q1103" t="s">
        <v>8313</v>
      </c>
      <c r="R1103" t="str">
        <f t="shared" si="87"/>
        <v>games</v>
      </c>
      <c r="S1103" t="str">
        <f t="shared" si="88"/>
        <v>video games</v>
      </c>
      <c r="T1103">
        <f>YEAR(V1103)</f>
        <v>2016</v>
      </c>
      <c r="U1103" s="13">
        <f t="shared" si="89"/>
        <v>27</v>
      </c>
      <c r="V1103" s="10">
        <f>(((J1103/60)/60)/24)+DATE(1970,1,1)</f>
        <v>42538.77243055556</v>
      </c>
      <c r="W1103" s="10">
        <f>(((I1103/60)/60)/24)+DATE(1970,1,1)</f>
        <v>42565.758333333331</v>
      </c>
    </row>
    <row r="1104" spans="1:23"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85"/>
        <v>5.3124999999999999E-2</v>
      </c>
      <c r="P1104" s="6">
        <f t="shared" si="86"/>
        <v>17.708333333333332</v>
      </c>
      <c r="Q1104" t="s">
        <v>8313</v>
      </c>
      <c r="R1104" t="str">
        <f t="shared" si="87"/>
        <v>games</v>
      </c>
      <c r="S1104" t="str">
        <f t="shared" si="88"/>
        <v>video games</v>
      </c>
      <c r="T1104">
        <f>YEAR(V1104)</f>
        <v>2013</v>
      </c>
      <c r="U1104" s="13">
        <f t="shared" si="89"/>
        <v>40</v>
      </c>
      <c r="V1104" s="10">
        <f>(((J1104/60)/60)/24)+DATE(1970,1,1)</f>
        <v>41577.045428240745</v>
      </c>
      <c r="W1104" s="10">
        <f>(((I1104/60)/60)/24)+DATE(1970,1,1)</f>
        <v>41617.249305555553</v>
      </c>
    </row>
    <row r="1105" spans="1:23"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85"/>
        <v>1.6199999999999999E-2</v>
      </c>
      <c r="P1105" s="6">
        <f t="shared" si="86"/>
        <v>16.2</v>
      </c>
      <c r="Q1105" t="s">
        <v>8313</v>
      </c>
      <c r="R1105" t="str">
        <f t="shared" si="87"/>
        <v>games</v>
      </c>
      <c r="S1105" t="str">
        <f t="shared" si="88"/>
        <v>video games</v>
      </c>
      <c r="T1105">
        <f>YEAR(V1105)</f>
        <v>2016</v>
      </c>
      <c r="U1105" s="13">
        <f t="shared" si="89"/>
        <v>60</v>
      </c>
      <c r="V1105" s="10">
        <f>(((J1105/60)/60)/24)+DATE(1970,1,1)</f>
        <v>42479.22210648148</v>
      </c>
      <c r="W1105" s="10">
        <f>(((I1105/60)/60)/24)+DATE(1970,1,1)</f>
        <v>42539.22210648148</v>
      </c>
    </row>
    <row r="1106" spans="1:23"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85"/>
        <v>4.9516666666666667E-2</v>
      </c>
      <c r="P1106" s="6">
        <f t="shared" si="86"/>
        <v>80.297297297297291</v>
      </c>
      <c r="Q1106" t="s">
        <v>8313</v>
      </c>
      <c r="R1106" t="str">
        <f t="shared" si="87"/>
        <v>games</v>
      </c>
      <c r="S1106" t="str">
        <f t="shared" si="88"/>
        <v>video games</v>
      </c>
      <c r="T1106">
        <f>YEAR(V1106)</f>
        <v>2014</v>
      </c>
      <c r="U1106" s="13">
        <f t="shared" si="89"/>
        <v>30</v>
      </c>
      <c r="V1106" s="10">
        <f>(((J1106/60)/60)/24)+DATE(1970,1,1)</f>
        <v>41771.40996527778</v>
      </c>
      <c r="W1106" s="10">
        <f>(((I1106/60)/60)/24)+DATE(1970,1,1)</f>
        <v>41801.40996527778</v>
      </c>
    </row>
    <row r="1107" spans="1:23"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85"/>
        <v>1.5900000000000001E-3</v>
      </c>
      <c r="P1107" s="6">
        <f t="shared" si="86"/>
        <v>71.55</v>
      </c>
      <c r="Q1107" t="s">
        <v>8313</v>
      </c>
      <c r="R1107" t="str">
        <f t="shared" si="87"/>
        <v>games</v>
      </c>
      <c r="S1107" t="str">
        <f t="shared" si="88"/>
        <v>video games</v>
      </c>
      <c r="T1107">
        <f>YEAR(V1107)</f>
        <v>2014</v>
      </c>
      <c r="U1107" s="13">
        <f t="shared" si="89"/>
        <v>30</v>
      </c>
      <c r="V1107" s="10">
        <f>(((J1107/60)/60)/24)+DATE(1970,1,1)</f>
        <v>41692.135729166665</v>
      </c>
      <c r="W1107" s="10">
        <f>(((I1107/60)/60)/24)+DATE(1970,1,1)</f>
        <v>41722.0940625</v>
      </c>
    </row>
    <row r="1108" spans="1:23"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85"/>
        <v>0.41249999999999998</v>
      </c>
      <c r="P1108" s="6">
        <f t="shared" si="86"/>
        <v>23.571428571428573</v>
      </c>
      <c r="Q1108" t="s">
        <v>8313</v>
      </c>
      <c r="R1108" t="str">
        <f t="shared" si="87"/>
        <v>games</v>
      </c>
      <c r="S1108" t="str">
        <f t="shared" si="88"/>
        <v>video games</v>
      </c>
      <c r="T1108">
        <f>YEAR(V1108)</f>
        <v>2012</v>
      </c>
      <c r="U1108" s="13">
        <f t="shared" si="89"/>
        <v>30</v>
      </c>
      <c r="V1108" s="10">
        <f>(((J1108/60)/60)/24)+DATE(1970,1,1)</f>
        <v>40973.740451388891</v>
      </c>
      <c r="W1108" s="10">
        <f>(((I1108/60)/60)/24)+DATE(1970,1,1)</f>
        <v>41003.698784722219</v>
      </c>
    </row>
    <row r="1109" spans="1:23"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85"/>
        <v>0</v>
      </c>
      <c r="P1109" s="6" t="e">
        <f t="shared" si="86"/>
        <v>#DIV/0!</v>
      </c>
      <c r="Q1109" t="s">
        <v>8313</v>
      </c>
      <c r="R1109" t="str">
        <f t="shared" si="87"/>
        <v>games</v>
      </c>
      <c r="S1109" t="str">
        <f t="shared" si="88"/>
        <v>video games</v>
      </c>
      <c r="T1109">
        <f>YEAR(V1109)</f>
        <v>2014</v>
      </c>
      <c r="U1109" s="13">
        <f t="shared" si="89"/>
        <v>30</v>
      </c>
      <c r="V1109" s="10">
        <f>(((J1109/60)/60)/24)+DATE(1970,1,1)</f>
        <v>41813.861388888887</v>
      </c>
      <c r="W1109" s="10">
        <f>(((I1109/60)/60)/24)+DATE(1970,1,1)</f>
        <v>41843.861388888887</v>
      </c>
    </row>
    <row r="1110" spans="1:23"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85"/>
        <v>2.93E-2</v>
      </c>
      <c r="P1110" s="6">
        <f t="shared" si="86"/>
        <v>34.88095238095238</v>
      </c>
      <c r="Q1110" t="s">
        <v>8313</v>
      </c>
      <c r="R1110" t="str">
        <f t="shared" si="87"/>
        <v>games</v>
      </c>
      <c r="S1110" t="str">
        <f t="shared" si="88"/>
        <v>video games</v>
      </c>
      <c r="T1110">
        <f>YEAR(V1110)</f>
        <v>2012</v>
      </c>
      <c r="U1110" s="13">
        <f t="shared" si="89"/>
        <v>60</v>
      </c>
      <c r="V1110" s="10">
        <f>(((J1110/60)/60)/24)+DATE(1970,1,1)</f>
        <v>40952.636979166666</v>
      </c>
      <c r="W1110" s="10">
        <f>(((I1110/60)/60)/24)+DATE(1970,1,1)</f>
        <v>41012.595312500001</v>
      </c>
    </row>
    <row r="1111" spans="1:23"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85"/>
        <v>4.4999999999999997E-3</v>
      </c>
      <c r="P1111" s="6">
        <f t="shared" si="86"/>
        <v>15</v>
      </c>
      <c r="Q1111" t="s">
        <v>8313</v>
      </c>
      <c r="R1111" t="str">
        <f t="shared" si="87"/>
        <v>games</v>
      </c>
      <c r="S1111" t="str">
        <f t="shared" si="88"/>
        <v>video games</v>
      </c>
      <c r="T1111">
        <f>YEAR(V1111)</f>
        <v>2016</v>
      </c>
      <c r="U1111" s="13">
        <f t="shared" si="89"/>
        <v>30</v>
      </c>
      <c r="V1111" s="10">
        <f>(((J1111/60)/60)/24)+DATE(1970,1,1)</f>
        <v>42662.752199074079</v>
      </c>
      <c r="W1111" s="10">
        <f>(((I1111/60)/60)/24)+DATE(1970,1,1)</f>
        <v>42692.793865740736</v>
      </c>
    </row>
    <row r="1112" spans="1:23"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85"/>
        <v>5.1000000000000004E-3</v>
      </c>
      <c r="P1112" s="6">
        <f t="shared" si="86"/>
        <v>23.181818181818183</v>
      </c>
      <c r="Q1112" t="s">
        <v>8313</v>
      </c>
      <c r="R1112" t="str">
        <f t="shared" si="87"/>
        <v>games</v>
      </c>
      <c r="S1112" t="str">
        <f t="shared" si="88"/>
        <v>video games</v>
      </c>
      <c r="T1112">
        <f>YEAR(V1112)</f>
        <v>2012</v>
      </c>
      <c r="U1112" s="13">
        <f t="shared" si="89"/>
        <v>30</v>
      </c>
      <c r="V1112" s="10">
        <f>(((J1112/60)/60)/24)+DATE(1970,1,1)</f>
        <v>41220.933124999996</v>
      </c>
      <c r="W1112" s="10">
        <f>(((I1112/60)/60)/24)+DATE(1970,1,1)</f>
        <v>41250.933124999996</v>
      </c>
    </row>
    <row r="1113" spans="1:23"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85"/>
        <v>4.0000000000000002E-4</v>
      </c>
      <c r="P1113" s="6">
        <f t="shared" si="86"/>
        <v>1</v>
      </c>
      <c r="Q1113" t="s">
        <v>8313</v>
      </c>
      <c r="R1113" t="str">
        <f t="shared" si="87"/>
        <v>games</v>
      </c>
      <c r="S1113" t="str">
        <f t="shared" si="88"/>
        <v>video games</v>
      </c>
      <c r="T1113">
        <f>YEAR(V1113)</f>
        <v>2015</v>
      </c>
      <c r="U1113" s="13">
        <f t="shared" si="89"/>
        <v>30</v>
      </c>
      <c r="V1113" s="10">
        <f>(((J1113/60)/60)/24)+DATE(1970,1,1)</f>
        <v>42347.203587962969</v>
      </c>
      <c r="W1113" s="10">
        <f>(((I1113/60)/60)/24)+DATE(1970,1,1)</f>
        <v>42377.203587962969</v>
      </c>
    </row>
    <row r="1114" spans="1:23"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85"/>
        <v>0.35537409090909089</v>
      </c>
      <c r="P1114" s="6">
        <f t="shared" si="86"/>
        <v>100.23371794871794</v>
      </c>
      <c r="Q1114" t="s">
        <v>8313</v>
      </c>
      <c r="R1114" t="str">
        <f t="shared" si="87"/>
        <v>games</v>
      </c>
      <c r="S1114" t="str">
        <f t="shared" si="88"/>
        <v>video games</v>
      </c>
      <c r="T1114">
        <f>YEAR(V1114)</f>
        <v>2014</v>
      </c>
      <c r="U1114" s="13">
        <f t="shared" si="89"/>
        <v>60</v>
      </c>
      <c r="V1114" s="10">
        <f>(((J1114/60)/60)/24)+DATE(1970,1,1)</f>
        <v>41963.759386574078</v>
      </c>
      <c r="W1114" s="10">
        <f>(((I1114/60)/60)/24)+DATE(1970,1,1)</f>
        <v>42023.354166666672</v>
      </c>
    </row>
    <row r="1115" spans="1:23"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85"/>
        <v>5.0000000000000001E-3</v>
      </c>
      <c r="P1115" s="6">
        <f t="shared" si="86"/>
        <v>5</v>
      </c>
      <c r="Q1115" t="s">
        <v>8313</v>
      </c>
      <c r="R1115" t="str">
        <f t="shared" si="87"/>
        <v>games</v>
      </c>
      <c r="S1115" t="str">
        <f t="shared" si="88"/>
        <v>video games</v>
      </c>
      <c r="T1115">
        <f>YEAR(V1115)</f>
        <v>2014</v>
      </c>
      <c r="U1115" s="13">
        <f t="shared" si="89"/>
        <v>30</v>
      </c>
      <c r="V1115" s="10">
        <f>(((J1115/60)/60)/24)+DATE(1970,1,1)</f>
        <v>41835.977083333331</v>
      </c>
      <c r="W1115" s="10">
        <f>(((I1115/60)/60)/24)+DATE(1970,1,1)</f>
        <v>41865.977083333331</v>
      </c>
    </row>
    <row r="1116" spans="1:23"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85"/>
        <v>1.6666666666666668E-3</v>
      </c>
      <c r="P1116" s="6">
        <f t="shared" si="86"/>
        <v>3.3333333333333335</v>
      </c>
      <c r="Q1116" t="s">
        <v>8313</v>
      </c>
      <c r="R1116" t="str">
        <f t="shared" si="87"/>
        <v>games</v>
      </c>
      <c r="S1116" t="str">
        <f t="shared" si="88"/>
        <v>video games</v>
      </c>
      <c r="T1116">
        <f>YEAR(V1116)</f>
        <v>2013</v>
      </c>
      <c r="U1116" s="13">
        <f t="shared" si="89"/>
        <v>30</v>
      </c>
      <c r="V1116" s="10">
        <f>(((J1116/60)/60)/24)+DATE(1970,1,1)</f>
        <v>41526.345914351856</v>
      </c>
      <c r="W1116" s="10">
        <f>(((I1116/60)/60)/24)+DATE(1970,1,1)</f>
        <v>41556.345914351856</v>
      </c>
    </row>
    <row r="1117" spans="1:23"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85"/>
        <v>1.325E-3</v>
      </c>
      <c r="P1117" s="6">
        <f t="shared" si="86"/>
        <v>13.25</v>
      </c>
      <c r="Q1117" t="s">
        <v>8313</v>
      </c>
      <c r="R1117" t="str">
        <f t="shared" si="87"/>
        <v>games</v>
      </c>
      <c r="S1117" t="str">
        <f t="shared" si="88"/>
        <v>video games</v>
      </c>
      <c r="T1117">
        <f>YEAR(V1117)</f>
        <v>2016</v>
      </c>
      <c r="U1117" s="13">
        <f t="shared" si="89"/>
        <v>30</v>
      </c>
      <c r="V1117" s="10">
        <f>(((J1117/60)/60)/24)+DATE(1970,1,1)</f>
        <v>42429.695543981477</v>
      </c>
      <c r="W1117" s="10">
        <f>(((I1117/60)/60)/24)+DATE(1970,1,1)</f>
        <v>42459.653877314813</v>
      </c>
    </row>
    <row r="1118" spans="1:23"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85"/>
        <v>3.5704000000000004E-4</v>
      </c>
      <c r="P1118" s="6">
        <f t="shared" si="86"/>
        <v>17.852</v>
      </c>
      <c r="Q1118" t="s">
        <v>8313</v>
      </c>
      <c r="R1118" t="str">
        <f t="shared" si="87"/>
        <v>games</v>
      </c>
      <c r="S1118" t="str">
        <f t="shared" si="88"/>
        <v>video games</v>
      </c>
      <c r="T1118">
        <f>YEAR(V1118)</f>
        <v>2012</v>
      </c>
      <c r="U1118" s="13">
        <f t="shared" si="89"/>
        <v>60</v>
      </c>
      <c r="V1118" s="10">
        <f>(((J1118/60)/60)/24)+DATE(1970,1,1)</f>
        <v>41009.847314814811</v>
      </c>
      <c r="W1118" s="10">
        <f>(((I1118/60)/60)/24)+DATE(1970,1,1)</f>
        <v>41069.847314814811</v>
      </c>
    </row>
    <row r="1119" spans="1:23"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85"/>
        <v>8.3000000000000004E-2</v>
      </c>
      <c r="P1119" s="6">
        <f t="shared" si="86"/>
        <v>10.375</v>
      </c>
      <c r="Q1119" t="s">
        <v>8313</v>
      </c>
      <c r="R1119" t="str">
        <f t="shared" si="87"/>
        <v>games</v>
      </c>
      <c r="S1119" t="str">
        <f t="shared" si="88"/>
        <v>video games</v>
      </c>
      <c r="T1119">
        <f>YEAR(V1119)</f>
        <v>2015</v>
      </c>
      <c r="U1119" s="13">
        <f t="shared" si="89"/>
        <v>30</v>
      </c>
      <c r="V1119" s="10">
        <f>(((J1119/60)/60)/24)+DATE(1970,1,1)</f>
        <v>42333.598530092597</v>
      </c>
      <c r="W1119" s="10">
        <f>(((I1119/60)/60)/24)+DATE(1970,1,1)</f>
        <v>42363.598530092597</v>
      </c>
    </row>
    <row r="1120" spans="1:23"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85"/>
        <v>2.4222222222222221E-2</v>
      </c>
      <c r="P1120" s="6">
        <f t="shared" si="86"/>
        <v>36.333333333333336</v>
      </c>
      <c r="Q1120" t="s">
        <v>8313</v>
      </c>
      <c r="R1120" t="str">
        <f t="shared" si="87"/>
        <v>games</v>
      </c>
      <c r="S1120" t="str">
        <f t="shared" si="88"/>
        <v>video games</v>
      </c>
      <c r="T1120">
        <f>YEAR(V1120)</f>
        <v>2014</v>
      </c>
      <c r="U1120" s="13">
        <f t="shared" si="89"/>
        <v>30</v>
      </c>
      <c r="V1120" s="10">
        <f>(((J1120/60)/60)/24)+DATE(1970,1,1)</f>
        <v>41704.16642361111</v>
      </c>
      <c r="W1120" s="10">
        <f>(((I1120/60)/60)/24)+DATE(1970,1,1)</f>
        <v>41734.124756944446</v>
      </c>
    </row>
    <row r="1121" spans="1:23"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85"/>
        <v>2.3809523809523812E-3</v>
      </c>
      <c r="P1121" s="6">
        <f t="shared" si="86"/>
        <v>5</v>
      </c>
      <c r="Q1121" t="s">
        <v>8313</v>
      </c>
      <c r="R1121" t="str">
        <f t="shared" si="87"/>
        <v>games</v>
      </c>
      <c r="S1121" t="str">
        <f t="shared" si="88"/>
        <v>video games</v>
      </c>
      <c r="T1121">
        <f>YEAR(V1121)</f>
        <v>2014</v>
      </c>
      <c r="U1121" s="13">
        <f t="shared" si="89"/>
        <v>13</v>
      </c>
      <c r="V1121" s="10">
        <f>(((J1121/60)/60)/24)+DATE(1970,1,1)</f>
        <v>41722.792407407411</v>
      </c>
      <c r="W1121" s="10">
        <f>(((I1121/60)/60)/24)+DATE(1970,1,1)</f>
        <v>41735.792407407411</v>
      </c>
    </row>
    <row r="1122" spans="1:23"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85"/>
        <v>0</v>
      </c>
      <c r="P1122" s="6" t="e">
        <f t="shared" si="86"/>
        <v>#DIV/0!</v>
      </c>
      <c r="Q1122" t="s">
        <v>8313</v>
      </c>
      <c r="R1122" t="str">
        <f t="shared" si="87"/>
        <v>games</v>
      </c>
      <c r="S1122" t="str">
        <f t="shared" si="88"/>
        <v>video games</v>
      </c>
      <c r="T1122">
        <f>YEAR(V1122)</f>
        <v>2011</v>
      </c>
      <c r="U1122" s="13">
        <f t="shared" si="89"/>
        <v>45</v>
      </c>
      <c r="V1122" s="10">
        <f>(((J1122/60)/60)/24)+DATE(1970,1,1)</f>
        <v>40799.872685185182</v>
      </c>
      <c r="W1122" s="10">
        <f>(((I1122/60)/60)/24)+DATE(1970,1,1)</f>
        <v>40844.872685185182</v>
      </c>
    </row>
    <row r="1123" spans="1:23"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85"/>
        <v>1.16E-4</v>
      </c>
      <c r="P1123" s="6">
        <f t="shared" si="86"/>
        <v>5.8</v>
      </c>
      <c r="Q1123" t="s">
        <v>8313</v>
      </c>
      <c r="R1123" t="str">
        <f t="shared" si="87"/>
        <v>games</v>
      </c>
      <c r="S1123" t="str">
        <f t="shared" si="88"/>
        <v>video games</v>
      </c>
      <c r="T1123">
        <f>YEAR(V1123)</f>
        <v>2016</v>
      </c>
      <c r="U1123" s="13">
        <f t="shared" si="89"/>
        <v>30</v>
      </c>
      <c r="V1123" s="10">
        <f>(((J1123/60)/60)/24)+DATE(1970,1,1)</f>
        <v>42412.934212962966</v>
      </c>
      <c r="W1123" s="10">
        <f>(((I1123/60)/60)/24)+DATE(1970,1,1)</f>
        <v>42442.892546296294</v>
      </c>
    </row>
    <row r="1124" spans="1:23"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85"/>
        <v>0</v>
      </c>
      <c r="P1124" s="6" t="e">
        <f t="shared" si="86"/>
        <v>#DIV/0!</v>
      </c>
      <c r="Q1124" t="s">
        <v>8313</v>
      </c>
      <c r="R1124" t="str">
        <f t="shared" si="87"/>
        <v>games</v>
      </c>
      <c r="S1124" t="str">
        <f t="shared" si="88"/>
        <v>video games</v>
      </c>
      <c r="T1124">
        <f>YEAR(V1124)</f>
        <v>2013</v>
      </c>
      <c r="U1124" s="13">
        <f t="shared" si="89"/>
        <v>14</v>
      </c>
      <c r="V1124" s="10">
        <f>(((J1124/60)/60)/24)+DATE(1970,1,1)</f>
        <v>41410.703993055555</v>
      </c>
      <c r="W1124" s="10">
        <f>(((I1124/60)/60)/24)+DATE(1970,1,1)</f>
        <v>41424.703993055555</v>
      </c>
    </row>
    <row r="1125" spans="1:23"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85"/>
        <v>2.2000000000000001E-3</v>
      </c>
      <c r="P1125" s="6">
        <f t="shared" si="86"/>
        <v>3.6666666666666665</v>
      </c>
      <c r="Q1125" t="s">
        <v>8313</v>
      </c>
      <c r="R1125" t="str">
        <f t="shared" si="87"/>
        <v>games</v>
      </c>
      <c r="S1125" t="str">
        <f t="shared" si="88"/>
        <v>video games</v>
      </c>
      <c r="T1125">
        <f>YEAR(V1125)</f>
        <v>2014</v>
      </c>
      <c r="U1125" s="13">
        <f t="shared" si="89"/>
        <v>30</v>
      </c>
      <c r="V1125" s="10">
        <f>(((J1125/60)/60)/24)+DATE(1970,1,1)</f>
        <v>41718.5237037037</v>
      </c>
      <c r="W1125" s="10">
        <f>(((I1125/60)/60)/24)+DATE(1970,1,1)</f>
        <v>41748.5237037037</v>
      </c>
    </row>
    <row r="1126" spans="1:23"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85"/>
        <v>4.7222222222222223E-3</v>
      </c>
      <c r="P1126" s="6">
        <f t="shared" si="86"/>
        <v>60.714285714285715</v>
      </c>
      <c r="Q1126" t="s">
        <v>8313</v>
      </c>
      <c r="R1126" t="str">
        <f t="shared" si="87"/>
        <v>games</v>
      </c>
      <c r="S1126" t="str">
        <f t="shared" si="88"/>
        <v>mobile games</v>
      </c>
      <c r="T1126">
        <f>YEAR(V1126)</f>
        <v>2015</v>
      </c>
      <c r="U1126" s="13">
        <f t="shared" si="89"/>
        <v>30</v>
      </c>
      <c r="V1126" s="10">
        <f>(((J1126/60)/60)/24)+DATE(1970,1,1)</f>
        <v>42094.667256944449</v>
      </c>
      <c r="W1126" s="10">
        <f>(((I1126/60)/60)/24)+DATE(1970,1,1)</f>
        <v>42124.667256944449</v>
      </c>
    </row>
    <row r="1127" spans="1:23"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85"/>
        <v>0</v>
      </c>
      <c r="P1127" s="6" t="e">
        <f t="shared" si="86"/>
        <v>#DIV/0!</v>
      </c>
      <c r="Q1127" t="s">
        <v>8313</v>
      </c>
      <c r="R1127" t="str">
        <f t="shared" si="87"/>
        <v>games</v>
      </c>
      <c r="S1127" t="str">
        <f t="shared" si="88"/>
        <v>mobile games</v>
      </c>
      <c r="T1127">
        <f>YEAR(V1127)</f>
        <v>2015</v>
      </c>
      <c r="U1127" s="13">
        <f t="shared" si="89"/>
        <v>60</v>
      </c>
      <c r="V1127" s="10">
        <f>(((J1127/60)/60)/24)+DATE(1970,1,1)</f>
        <v>42212.624189814815</v>
      </c>
      <c r="W1127" s="10">
        <f>(((I1127/60)/60)/24)+DATE(1970,1,1)</f>
        <v>42272.624189814815</v>
      </c>
    </row>
    <row r="1128" spans="1:23"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85"/>
        <v>5.0000000000000001E-3</v>
      </c>
      <c r="P1128" s="6">
        <f t="shared" si="86"/>
        <v>5</v>
      </c>
      <c r="Q1128" t="s">
        <v>8313</v>
      </c>
      <c r="R1128" t="str">
        <f t="shared" si="87"/>
        <v>games</v>
      </c>
      <c r="S1128" t="str">
        <f t="shared" si="88"/>
        <v>mobile games</v>
      </c>
      <c r="T1128">
        <f>YEAR(V1128)</f>
        <v>2016</v>
      </c>
      <c r="U1128" s="13">
        <f t="shared" si="89"/>
        <v>30</v>
      </c>
      <c r="V1128" s="10">
        <f>(((J1128/60)/60)/24)+DATE(1970,1,1)</f>
        <v>42535.327476851846</v>
      </c>
      <c r="W1128" s="10">
        <f>(((I1128/60)/60)/24)+DATE(1970,1,1)</f>
        <v>42565.327476851846</v>
      </c>
    </row>
    <row r="1129" spans="1:23"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85"/>
        <v>1.6714285714285713E-2</v>
      </c>
      <c r="P1129" s="6">
        <f t="shared" si="86"/>
        <v>25.434782608695652</v>
      </c>
      <c r="Q1129" t="s">
        <v>8313</v>
      </c>
      <c r="R1129" t="str">
        <f t="shared" si="87"/>
        <v>games</v>
      </c>
      <c r="S1129" t="str">
        <f t="shared" si="88"/>
        <v>mobile games</v>
      </c>
      <c r="T1129">
        <f>YEAR(V1129)</f>
        <v>2014</v>
      </c>
      <c r="U1129" s="13">
        <f t="shared" si="89"/>
        <v>31</v>
      </c>
      <c r="V1129" s="10">
        <f>(((J1129/60)/60)/24)+DATE(1970,1,1)</f>
        <v>41926.854166666664</v>
      </c>
      <c r="W1129" s="10">
        <f>(((I1129/60)/60)/24)+DATE(1970,1,1)</f>
        <v>41957.895833333328</v>
      </c>
    </row>
    <row r="1130" spans="1:23"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85"/>
        <v>1E-3</v>
      </c>
      <c r="P1130" s="6">
        <f t="shared" si="86"/>
        <v>1</v>
      </c>
      <c r="Q1130" t="s">
        <v>8313</v>
      </c>
      <c r="R1130" t="str">
        <f t="shared" si="87"/>
        <v>games</v>
      </c>
      <c r="S1130" t="str">
        <f t="shared" si="88"/>
        <v>mobile games</v>
      </c>
      <c r="T1130">
        <f>YEAR(V1130)</f>
        <v>2014</v>
      </c>
      <c r="U1130" s="13">
        <f t="shared" si="89"/>
        <v>30</v>
      </c>
      <c r="V1130" s="10">
        <f>(((J1130/60)/60)/24)+DATE(1970,1,1)</f>
        <v>41828.649502314816</v>
      </c>
      <c r="W1130" s="10">
        <f>(((I1130/60)/60)/24)+DATE(1970,1,1)</f>
        <v>41858.649502314816</v>
      </c>
    </row>
    <row r="1131" spans="1:23"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85"/>
        <v>1.0499999999999999E-3</v>
      </c>
      <c r="P1131" s="6">
        <f t="shared" si="86"/>
        <v>10.5</v>
      </c>
      <c r="Q1131" t="s">
        <v>8313</v>
      </c>
      <c r="R1131" t="str">
        <f t="shared" si="87"/>
        <v>games</v>
      </c>
      <c r="S1131" t="str">
        <f t="shared" si="88"/>
        <v>mobile games</v>
      </c>
      <c r="T1131">
        <f>YEAR(V1131)</f>
        <v>2016</v>
      </c>
      <c r="U1131" s="13">
        <f t="shared" si="89"/>
        <v>30</v>
      </c>
      <c r="V1131" s="10">
        <f>(((J1131/60)/60)/24)+DATE(1970,1,1)</f>
        <v>42496.264965277776</v>
      </c>
      <c r="W1131" s="10">
        <f>(((I1131/60)/60)/24)+DATE(1970,1,1)</f>
        <v>42526.264965277776</v>
      </c>
    </row>
    <row r="1132" spans="1:23"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85"/>
        <v>2.2000000000000001E-3</v>
      </c>
      <c r="P1132" s="6">
        <f t="shared" si="86"/>
        <v>3.6666666666666665</v>
      </c>
      <c r="Q1132" t="s">
        <v>8313</v>
      </c>
      <c r="R1132" t="str">
        <f t="shared" si="87"/>
        <v>games</v>
      </c>
      <c r="S1132" t="str">
        <f t="shared" si="88"/>
        <v>mobile games</v>
      </c>
      <c r="T1132">
        <f>YEAR(V1132)</f>
        <v>2014</v>
      </c>
      <c r="U1132" s="13">
        <f t="shared" si="89"/>
        <v>60</v>
      </c>
      <c r="V1132" s="10">
        <f>(((J1132/60)/60)/24)+DATE(1970,1,1)</f>
        <v>41908.996527777781</v>
      </c>
      <c r="W1132" s="10">
        <f>(((I1132/60)/60)/24)+DATE(1970,1,1)</f>
        <v>41969.038194444445</v>
      </c>
    </row>
    <row r="1133" spans="1:23"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85"/>
        <v>0</v>
      </c>
      <c r="P1133" s="6" t="e">
        <f t="shared" si="86"/>
        <v>#DIV/0!</v>
      </c>
      <c r="Q1133" t="s">
        <v>8313</v>
      </c>
      <c r="R1133" t="str">
        <f t="shared" si="87"/>
        <v>games</v>
      </c>
      <c r="S1133" t="str">
        <f t="shared" si="88"/>
        <v>mobile games</v>
      </c>
      <c r="T1133">
        <f>YEAR(V1133)</f>
        <v>2015</v>
      </c>
      <c r="U1133" s="13">
        <f t="shared" si="89"/>
        <v>30</v>
      </c>
      <c r="V1133" s="10">
        <f>(((J1133/60)/60)/24)+DATE(1970,1,1)</f>
        <v>42332.908194444448</v>
      </c>
      <c r="W1133" s="10">
        <f>(((I1133/60)/60)/24)+DATE(1970,1,1)</f>
        <v>42362.908194444448</v>
      </c>
    </row>
    <row r="1134" spans="1:23"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85"/>
        <v>0.14380000000000001</v>
      </c>
      <c r="P1134" s="6">
        <f t="shared" si="86"/>
        <v>110.61538461538461</v>
      </c>
      <c r="Q1134" t="s">
        <v>8313</v>
      </c>
      <c r="R1134" t="str">
        <f t="shared" si="87"/>
        <v>games</v>
      </c>
      <c r="S1134" t="str">
        <f t="shared" si="88"/>
        <v>mobile games</v>
      </c>
      <c r="T1134">
        <f>YEAR(V1134)</f>
        <v>2016</v>
      </c>
      <c r="U1134" s="13">
        <f t="shared" si="89"/>
        <v>30</v>
      </c>
      <c r="V1134" s="10">
        <f>(((J1134/60)/60)/24)+DATE(1970,1,1)</f>
        <v>42706.115405092598</v>
      </c>
      <c r="W1134" s="10">
        <f>(((I1134/60)/60)/24)+DATE(1970,1,1)</f>
        <v>42736.115405092598</v>
      </c>
    </row>
    <row r="1135" spans="1:23"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85"/>
        <v>6.6666666666666671E-3</v>
      </c>
      <c r="P1135" s="6">
        <f t="shared" si="86"/>
        <v>20</v>
      </c>
      <c r="Q1135" t="s">
        <v>8313</v>
      </c>
      <c r="R1135" t="str">
        <f t="shared" si="87"/>
        <v>games</v>
      </c>
      <c r="S1135" t="str">
        <f t="shared" si="88"/>
        <v>mobile games</v>
      </c>
      <c r="T1135">
        <f>YEAR(V1135)</f>
        <v>2014</v>
      </c>
      <c r="U1135" s="13">
        <f t="shared" si="89"/>
        <v>30</v>
      </c>
      <c r="V1135" s="10">
        <f>(((J1135/60)/60)/24)+DATE(1970,1,1)</f>
        <v>41821.407187500001</v>
      </c>
      <c r="W1135" s="10">
        <f>(((I1135/60)/60)/24)+DATE(1970,1,1)</f>
        <v>41851.407187500001</v>
      </c>
    </row>
    <row r="1136" spans="1:23"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85"/>
        <v>4.0000000000000003E-5</v>
      </c>
      <c r="P1136" s="6">
        <f t="shared" si="86"/>
        <v>1</v>
      </c>
      <c r="Q1136" t="s">
        <v>8313</v>
      </c>
      <c r="R1136" t="str">
        <f t="shared" si="87"/>
        <v>games</v>
      </c>
      <c r="S1136" t="str">
        <f t="shared" si="88"/>
        <v>mobile games</v>
      </c>
      <c r="T1136">
        <f>YEAR(V1136)</f>
        <v>2014</v>
      </c>
      <c r="U1136" s="13">
        <f t="shared" si="89"/>
        <v>14</v>
      </c>
      <c r="V1136" s="10">
        <f>(((J1136/60)/60)/24)+DATE(1970,1,1)</f>
        <v>41958.285046296296</v>
      </c>
      <c r="W1136" s="10">
        <f>(((I1136/60)/60)/24)+DATE(1970,1,1)</f>
        <v>41972.189583333333</v>
      </c>
    </row>
    <row r="1137" spans="1:23"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85"/>
        <v>0.05</v>
      </c>
      <c r="P1137" s="6">
        <f t="shared" si="86"/>
        <v>50</v>
      </c>
      <c r="Q1137" t="s">
        <v>8313</v>
      </c>
      <c r="R1137" t="str">
        <f t="shared" si="87"/>
        <v>games</v>
      </c>
      <c r="S1137" t="str">
        <f t="shared" si="88"/>
        <v>mobile games</v>
      </c>
      <c r="T1137">
        <f>YEAR(V1137)</f>
        <v>2016</v>
      </c>
      <c r="U1137" s="13">
        <f t="shared" si="89"/>
        <v>30</v>
      </c>
      <c r="V1137" s="10">
        <f>(((J1137/60)/60)/24)+DATE(1970,1,1)</f>
        <v>42558.989513888882</v>
      </c>
      <c r="W1137" s="10">
        <f>(((I1137/60)/60)/24)+DATE(1970,1,1)</f>
        <v>42588.989513888882</v>
      </c>
    </row>
    <row r="1138" spans="1:23"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85"/>
        <v>6.4439140811455853E-2</v>
      </c>
      <c r="P1138" s="6">
        <f t="shared" si="86"/>
        <v>45</v>
      </c>
      <c r="Q1138" t="s">
        <v>8313</v>
      </c>
      <c r="R1138" t="str">
        <f t="shared" si="87"/>
        <v>games</v>
      </c>
      <c r="S1138" t="str">
        <f t="shared" si="88"/>
        <v>mobile games</v>
      </c>
      <c r="T1138">
        <f>YEAR(V1138)</f>
        <v>2015</v>
      </c>
      <c r="U1138" s="13">
        <f t="shared" si="89"/>
        <v>30</v>
      </c>
      <c r="V1138" s="10">
        <f>(((J1138/60)/60)/24)+DATE(1970,1,1)</f>
        <v>42327.671631944439</v>
      </c>
      <c r="W1138" s="10">
        <f>(((I1138/60)/60)/24)+DATE(1970,1,1)</f>
        <v>42357.671631944439</v>
      </c>
    </row>
    <row r="1139" spans="1:23"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85"/>
        <v>0.39500000000000002</v>
      </c>
      <c r="P1139" s="6">
        <f t="shared" si="86"/>
        <v>253.2051282051282</v>
      </c>
      <c r="Q1139" t="s">
        <v>8313</v>
      </c>
      <c r="R1139" t="str">
        <f t="shared" si="87"/>
        <v>games</v>
      </c>
      <c r="S1139" t="str">
        <f t="shared" si="88"/>
        <v>mobile games</v>
      </c>
      <c r="T1139">
        <f>YEAR(V1139)</f>
        <v>2016</v>
      </c>
      <c r="U1139" s="13">
        <f t="shared" si="89"/>
        <v>30</v>
      </c>
      <c r="V1139" s="10">
        <f>(((J1139/60)/60)/24)+DATE(1970,1,1)</f>
        <v>42453.819687499999</v>
      </c>
      <c r="W1139" s="10">
        <f>(((I1139/60)/60)/24)+DATE(1970,1,1)</f>
        <v>42483.819687499999</v>
      </c>
    </row>
    <row r="1140" spans="1:23"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85"/>
        <v>3.5714285714285713E-3</v>
      </c>
      <c r="P1140" s="6">
        <f t="shared" si="86"/>
        <v>31.25</v>
      </c>
      <c r="Q1140" t="s">
        <v>8313</v>
      </c>
      <c r="R1140" t="str">
        <f t="shared" si="87"/>
        <v>games</v>
      </c>
      <c r="S1140" t="str">
        <f t="shared" si="88"/>
        <v>mobile games</v>
      </c>
      <c r="T1140">
        <f>YEAR(V1140)</f>
        <v>2017</v>
      </c>
      <c r="U1140" s="13">
        <f t="shared" si="89"/>
        <v>20</v>
      </c>
      <c r="V1140" s="10">
        <f>(((J1140/60)/60)/24)+DATE(1970,1,1)</f>
        <v>42736.9066087963</v>
      </c>
      <c r="W1140" s="10">
        <f>(((I1140/60)/60)/24)+DATE(1970,1,1)</f>
        <v>42756.9066087963</v>
      </c>
    </row>
    <row r="1141" spans="1:23"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85"/>
        <v>6.2500000000000001E-4</v>
      </c>
      <c r="P1141" s="6">
        <f t="shared" si="86"/>
        <v>5</v>
      </c>
      <c r="Q1141" t="s">
        <v>8313</v>
      </c>
      <c r="R1141" t="str">
        <f t="shared" si="87"/>
        <v>games</v>
      </c>
      <c r="S1141" t="str">
        <f t="shared" si="88"/>
        <v>mobile games</v>
      </c>
      <c r="T1141">
        <f>YEAR(V1141)</f>
        <v>2014</v>
      </c>
      <c r="U1141" s="13">
        <f t="shared" si="89"/>
        <v>30</v>
      </c>
      <c r="V1141" s="10">
        <f>(((J1141/60)/60)/24)+DATE(1970,1,1)</f>
        <v>41975.347523148142</v>
      </c>
      <c r="W1141" s="10">
        <f>(((I1141/60)/60)/24)+DATE(1970,1,1)</f>
        <v>42005.347523148142</v>
      </c>
    </row>
    <row r="1142" spans="1:23"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85"/>
        <v>0</v>
      </c>
      <c r="P1142" s="6" t="e">
        <f t="shared" si="86"/>
        <v>#DIV/0!</v>
      </c>
      <c r="Q1142" t="s">
        <v>8313</v>
      </c>
      <c r="R1142" t="str">
        <f t="shared" si="87"/>
        <v>games</v>
      </c>
      <c r="S1142" t="str">
        <f t="shared" si="88"/>
        <v>mobile games</v>
      </c>
      <c r="T1142">
        <f>YEAR(V1142)</f>
        <v>2015</v>
      </c>
      <c r="U1142" s="13">
        <f t="shared" si="89"/>
        <v>30</v>
      </c>
      <c r="V1142" s="10">
        <f>(((J1142/60)/60)/24)+DATE(1970,1,1)</f>
        <v>42192.462048611109</v>
      </c>
      <c r="W1142" s="10">
        <f>(((I1142/60)/60)/24)+DATE(1970,1,1)</f>
        <v>42222.462048611109</v>
      </c>
    </row>
    <row r="1143" spans="1:23"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85"/>
        <v>0</v>
      </c>
      <c r="P1143" s="6" t="e">
        <f t="shared" si="86"/>
        <v>#DIV/0!</v>
      </c>
      <c r="Q1143" t="s">
        <v>8313</v>
      </c>
      <c r="R1143" t="str">
        <f t="shared" si="87"/>
        <v>games</v>
      </c>
      <c r="S1143" t="str">
        <f t="shared" si="88"/>
        <v>mobile games</v>
      </c>
      <c r="T1143">
        <f>YEAR(V1143)</f>
        <v>2015</v>
      </c>
      <c r="U1143" s="13">
        <f t="shared" si="89"/>
        <v>30</v>
      </c>
      <c r="V1143" s="10">
        <f>(((J1143/60)/60)/24)+DATE(1970,1,1)</f>
        <v>42164.699652777781</v>
      </c>
      <c r="W1143" s="10">
        <f>(((I1143/60)/60)/24)+DATE(1970,1,1)</f>
        <v>42194.699652777781</v>
      </c>
    </row>
    <row r="1144" spans="1:23"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85"/>
        <v>0</v>
      </c>
      <c r="P1144" s="6" t="e">
        <f t="shared" si="86"/>
        <v>#DIV/0!</v>
      </c>
      <c r="Q1144" t="s">
        <v>8313</v>
      </c>
      <c r="R1144" t="str">
        <f t="shared" si="87"/>
        <v>games</v>
      </c>
      <c r="S1144" t="str">
        <f t="shared" si="88"/>
        <v>mobile games</v>
      </c>
      <c r="T1144">
        <f>YEAR(V1144)</f>
        <v>2015</v>
      </c>
      <c r="U1144" s="13">
        <f t="shared" si="89"/>
        <v>30</v>
      </c>
      <c r="V1144" s="10">
        <f>(((J1144/60)/60)/24)+DATE(1970,1,1)</f>
        <v>42022.006099537044</v>
      </c>
      <c r="W1144" s="10">
        <f>(((I1144/60)/60)/24)+DATE(1970,1,1)</f>
        <v>42052.006099537044</v>
      </c>
    </row>
    <row r="1145" spans="1:23"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85"/>
        <v>4.1333333333333335E-3</v>
      </c>
      <c r="P1145" s="6">
        <f t="shared" si="86"/>
        <v>23.25</v>
      </c>
      <c r="Q1145" t="s">
        <v>8313</v>
      </c>
      <c r="R1145" t="str">
        <f t="shared" si="87"/>
        <v>games</v>
      </c>
      <c r="S1145" t="str">
        <f t="shared" si="88"/>
        <v>mobile games</v>
      </c>
      <c r="T1145">
        <f>YEAR(V1145)</f>
        <v>2015</v>
      </c>
      <c r="U1145" s="13">
        <f t="shared" si="89"/>
        <v>30</v>
      </c>
      <c r="V1145" s="10">
        <f>(((J1145/60)/60)/24)+DATE(1970,1,1)</f>
        <v>42325.19358796296</v>
      </c>
      <c r="W1145" s="10">
        <f>(((I1145/60)/60)/24)+DATE(1970,1,1)</f>
        <v>42355.19358796296</v>
      </c>
    </row>
    <row r="1146" spans="1:23"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85"/>
        <v>0</v>
      </c>
      <c r="P1146" s="6" t="e">
        <f t="shared" si="86"/>
        <v>#DIV/0!</v>
      </c>
      <c r="Q1146" t="s">
        <v>8312</v>
      </c>
      <c r="R1146" t="str">
        <f t="shared" si="87"/>
        <v>food</v>
      </c>
      <c r="S1146" t="str">
        <f t="shared" si="88"/>
        <v>food trucks</v>
      </c>
      <c r="T1146">
        <f>YEAR(V1146)</f>
        <v>2015</v>
      </c>
      <c r="U1146" s="13">
        <f t="shared" si="89"/>
        <v>30</v>
      </c>
      <c r="V1146" s="10">
        <f>(((J1146/60)/60)/24)+DATE(1970,1,1)</f>
        <v>42093.181944444441</v>
      </c>
      <c r="W1146" s="10">
        <f>(((I1146/60)/60)/24)+DATE(1970,1,1)</f>
        <v>42123.181944444441</v>
      </c>
    </row>
    <row r="1147" spans="1:23"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85"/>
        <v>1.25E-3</v>
      </c>
      <c r="P1147" s="6">
        <f t="shared" si="86"/>
        <v>100</v>
      </c>
      <c r="Q1147" t="s">
        <v>8312</v>
      </c>
      <c r="R1147" t="str">
        <f t="shared" si="87"/>
        <v>food</v>
      </c>
      <c r="S1147" t="str">
        <f t="shared" si="88"/>
        <v>food trucks</v>
      </c>
      <c r="T1147">
        <f>YEAR(V1147)</f>
        <v>2014</v>
      </c>
      <c r="U1147" s="13">
        <f t="shared" si="89"/>
        <v>60</v>
      </c>
      <c r="V1147" s="10">
        <f>(((J1147/60)/60)/24)+DATE(1970,1,1)</f>
        <v>41854.747592592597</v>
      </c>
      <c r="W1147" s="10">
        <f>(((I1147/60)/60)/24)+DATE(1970,1,1)</f>
        <v>41914.747592592597</v>
      </c>
    </row>
    <row r="1148" spans="1:23"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85"/>
        <v>8.8333333333333333E-2</v>
      </c>
      <c r="P1148" s="6">
        <f t="shared" si="86"/>
        <v>44.166666666666664</v>
      </c>
      <c r="Q1148" t="s">
        <v>8312</v>
      </c>
      <c r="R1148" t="str">
        <f t="shared" si="87"/>
        <v>food</v>
      </c>
      <c r="S1148" t="str">
        <f t="shared" si="88"/>
        <v>food trucks</v>
      </c>
      <c r="T1148">
        <f>YEAR(V1148)</f>
        <v>2014</v>
      </c>
      <c r="U1148" s="13">
        <f t="shared" si="89"/>
        <v>38</v>
      </c>
      <c r="V1148" s="10">
        <f>(((J1148/60)/60)/24)+DATE(1970,1,1)</f>
        <v>41723.9533912037</v>
      </c>
      <c r="W1148" s="10">
        <f>(((I1148/60)/60)/24)+DATE(1970,1,1)</f>
        <v>41761.9533912037</v>
      </c>
    </row>
    <row r="1149" spans="1:23"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85"/>
        <v>0</v>
      </c>
      <c r="P1149" s="6" t="e">
        <f t="shared" si="86"/>
        <v>#DIV/0!</v>
      </c>
      <c r="Q1149" t="s">
        <v>8312</v>
      </c>
      <c r="R1149" t="str">
        <f t="shared" si="87"/>
        <v>food</v>
      </c>
      <c r="S1149" t="str">
        <f t="shared" si="88"/>
        <v>food trucks</v>
      </c>
      <c r="T1149">
        <f>YEAR(V1149)</f>
        <v>2014</v>
      </c>
      <c r="U1149" s="13">
        <f t="shared" si="89"/>
        <v>60</v>
      </c>
      <c r="V1149" s="10">
        <f>(((J1149/60)/60)/24)+DATE(1970,1,1)</f>
        <v>41871.972025462965</v>
      </c>
      <c r="W1149" s="10">
        <f>(((I1149/60)/60)/24)+DATE(1970,1,1)</f>
        <v>41931.972025462965</v>
      </c>
    </row>
    <row r="1150" spans="1:23"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85"/>
        <v>4.8666666666666667E-3</v>
      </c>
      <c r="P1150" s="6">
        <f t="shared" si="86"/>
        <v>24.333333333333332</v>
      </c>
      <c r="Q1150" t="s">
        <v>8312</v>
      </c>
      <c r="R1150" t="str">
        <f t="shared" si="87"/>
        <v>food</v>
      </c>
      <c r="S1150" t="str">
        <f t="shared" si="88"/>
        <v>food trucks</v>
      </c>
      <c r="T1150">
        <f>YEAR(V1150)</f>
        <v>2016</v>
      </c>
      <c r="U1150" s="13">
        <f t="shared" si="89"/>
        <v>30</v>
      </c>
      <c r="V1150" s="10">
        <f>(((J1150/60)/60)/24)+DATE(1970,1,1)</f>
        <v>42675.171076388884</v>
      </c>
      <c r="W1150" s="10">
        <f>(((I1150/60)/60)/24)+DATE(1970,1,1)</f>
        <v>42705.212743055556</v>
      </c>
    </row>
    <row r="1151" spans="1:23"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85"/>
        <v>1.5E-3</v>
      </c>
      <c r="P1151" s="6">
        <f t="shared" si="86"/>
        <v>37.5</v>
      </c>
      <c r="Q1151" t="s">
        <v>8312</v>
      </c>
      <c r="R1151" t="str">
        <f t="shared" si="87"/>
        <v>food</v>
      </c>
      <c r="S1151" t="str">
        <f t="shared" si="88"/>
        <v>food trucks</v>
      </c>
      <c r="T1151">
        <f>YEAR(V1151)</f>
        <v>2016</v>
      </c>
      <c r="U1151" s="13">
        <f t="shared" si="89"/>
        <v>30</v>
      </c>
      <c r="V1151" s="10">
        <f>(((J1151/60)/60)/24)+DATE(1970,1,1)</f>
        <v>42507.71025462963</v>
      </c>
      <c r="W1151" s="10">
        <f>(((I1151/60)/60)/24)+DATE(1970,1,1)</f>
        <v>42537.71025462963</v>
      </c>
    </row>
    <row r="1152" spans="1:23"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85"/>
        <v>0.1008</v>
      </c>
      <c r="P1152" s="6">
        <f t="shared" si="86"/>
        <v>42</v>
      </c>
      <c r="Q1152" t="s">
        <v>8312</v>
      </c>
      <c r="R1152" t="str">
        <f t="shared" si="87"/>
        <v>food</v>
      </c>
      <c r="S1152" t="str">
        <f t="shared" si="88"/>
        <v>food trucks</v>
      </c>
      <c r="T1152">
        <f>YEAR(V1152)</f>
        <v>2015</v>
      </c>
      <c r="U1152" s="13">
        <f t="shared" si="89"/>
        <v>60</v>
      </c>
      <c r="V1152" s="10">
        <f>(((J1152/60)/60)/24)+DATE(1970,1,1)</f>
        <v>42317.954571759255</v>
      </c>
      <c r="W1152" s="10">
        <f>(((I1152/60)/60)/24)+DATE(1970,1,1)</f>
        <v>42377.954571759255</v>
      </c>
    </row>
    <row r="1153" spans="1:23"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85"/>
        <v>0</v>
      </c>
      <c r="P1153" s="6" t="e">
        <f t="shared" si="86"/>
        <v>#DIV/0!</v>
      </c>
      <c r="Q1153" t="s">
        <v>8312</v>
      </c>
      <c r="R1153" t="str">
        <f t="shared" si="87"/>
        <v>food</v>
      </c>
      <c r="S1153" t="str">
        <f t="shared" si="88"/>
        <v>food trucks</v>
      </c>
      <c r="T1153">
        <f>YEAR(V1153)</f>
        <v>2015</v>
      </c>
      <c r="U1153" s="13">
        <f t="shared" si="89"/>
        <v>30</v>
      </c>
      <c r="V1153" s="10">
        <f>(((J1153/60)/60)/24)+DATE(1970,1,1)</f>
        <v>42224.102581018517</v>
      </c>
      <c r="W1153" s="10">
        <f>(((I1153/60)/60)/24)+DATE(1970,1,1)</f>
        <v>42254.102581018517</v>
      </c>
    </row>
    <row r="1154" spans="1:23"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85"/>
        <v>5.6937500000000002E-2</v>
      </c>
      <c r="P1154" s="6">
        <f t="shared" si="86"/>
        <v>60.733333333333334</v>
      </c>
      <c r="Q1154" t="s">
        <v>8312</v>
      </c>
      <c r="R1154" t="str">
        <f t="shared" si="87"/>
        <v>food</v>
      </c>
      <c r="S1154" t="str">
        <f t="shared" si="88"/>
        <v>food trucks</v>
      </c>
      <c r="T1154">
        <f>YEAR(V1154)</f>
        <v>2015</v>
      </c>
      <c r="U1154" s="13">
        <f t="shared" si="89"/>
        <v>30</v>
      </c>
      <c r="V1154" s="10">
        <f>(((J1154/60)/60)/24)+DATE(1970,1,1)</f>
        <v>42109.709629629629</v>
      </c>
      <c r="W1154" s="10">
        <f>(((I1154/60)/60)/24)+DATE(1970,1,1)</f>
        <v>42139.709629629629</v>
      </c>
    </row>
    <row r="1155" spans="1:23"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90">E1155/D1155</f>
        <v>6.2500000000000003E-3</v>
      </c>
      <c r="P1155" s="6">
        <f t="shared" ref="P1155:P1218" si="91">E1155/L1155</f>
        <v>50</v>
      </c>
      <c r="Q1155" t="s">
        <v>8312</v>
      </c>
      <c r="R1155" t="str">
        <f t="shared" ref="R1155:R1218" si="92">LEFT(N1155,SEARCH("/",N1155,1)-1)</f>
        <v>food</v>
      </c>
      <c r="S1155" t="str">
        <f t="shared" ref="S1155:S1218" si="93">RIGHT(N1155,LEN(N1155)-FIND("/",N1155,1))</f>
        <v>food trucks</v>
      </c>
      <c r="T1155">
        <f>YEAR(V1155)</f>
        <v>2015</v>
      </c>
      <c r="U1155" s="13">
        <f t="shared" ref="U1155:U1218" si="94">ROUND(W1155-V1155,0)</f>
        <v>30</v>
      </c>
      <c r="V1155" s="10">
        <f>(((J1155/60)/60)/24)+DATE(1970,1,1)</f>
        <v>42143.714178240742</v>
      </c>
      <c r="W1155" s="10">
        <f>(((I1155/60)/60)/24)+DATE(1970,1,1)</f>
        <v>42173.714178240742</v>
      </c>
    </row>
    <row r="1156" spans="1:23"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90"/>
        <v>6.5000000000000002E-2</v>
      </c>
      <c r="P1156" s="6">
        <f t="shared" si="91"/>
        <v>108.33333333333333</v>
      </c>
      <c r="Q1156" t="s">
        <v>8312</v>
      </c>
      <c r="R1156" t="str">
        <f t="shared" si="92"/>
        <v>food</v>
      </c>
      <c r="S1156" t="str">
        <f t="shared" si="93"/>
        <v>food trucks</v>
      </c>
      <c r="T1156">
        <f>YEAR(V1156)</f>
        <v>2015</v>
      </c>
      <c r="U1156" s="13">
        <f t="shared" si="94"/>
        <v>30</v>
      </c>
      <c r="V1156" s="10">
        <f>(((J1156/60)/60)/24)+DATE(1970,1,1)</f>
        <v>42223.108865740738</v>
      </c>
      <c r="W1156" s="10">
        <f>(((I1156/60)/60)/24)+DATE(1970,1,1)</f>
        <v>42253.108865740738</v>
      </c>
    </row>
    <row r="1157" spans="1:23"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90"/>
        <v>7.5199999999999998E-3</v>
      </c>
      <c r="P1157" s="6">
        <f t="shared" si="91"/>
        <v>23.5</v>
      </c>
      <c r="Q1157" t="s">
        <v>8312</v>
      </c>
      <c r="R1157" t="str">
        <f t="shared" si="92"/>
        <v>food</v>
      </c>
      <c r="S1157" t="str">
        <f t="shared" si="93"/>
        <v>food trucks</v>
      </c>
      <c r="T1157">
        <f>YEAR(V1157)</f>
        <v>2014</v>
      </c>
      <c r="U1157" s="13">
        <f t="shared" si="94"/>
        <v>30</v>
      </c>
      <c r="V1157" s="10">
        <f>(((J1157/60)/60)/24)+DATE(1970,1,1)</f>
        <v>41835.763981481483</v>
      </c>
      <c r="W1157" s="10">
        <f>(((I1157/60)/60)/24)+DATE(1970,1,1)</f>
        <v>41865.763981481483</v>
      </c>
    </row>
    <row r="1158" spans="1:23"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90"/>
        <v>0</v>
      </c>
      <c r="P1158" s="6" t="e">
        <f t="shared" si="91"/>
        <v>#DIV/0!</v>
      </c>
      <c r="Q1158" t="s">
        <v>8312</v>
      </c>
      <c r="R1158" t="str">
        <f t="shared" si="92"/>
        <v>food</v>
      </c>
      <c r="S1158" t="str">
        <f t="shared" si="93"/>
        <v>food trucks</v>
      </c>
      <c r="T1158">
        <f>YEAR(V1158)</f>
        <v>2015</v>
      </c>
      <c r="U1158" s="13">
        <f t="shared" si="94"/>
        <v>30</v>
      </c>
      <c r="V1158" s="10">
        <f>(((J1158/60)/60)/24)+DATE(1970,1,1)</f>
        <v>42029.07131944444</v>
      </c>
      <c r="W1158" s="10">
        <f>(((I1158/60)/60)/24)+DATE(1970,1,1)</f>
        <v>42059.07131944444</v>
      </c>
    </row>
    <row r="1159" spans="1:23"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90"/>
        <v>1.5100000000000001E-2</v>
      </c>
      <c r="P1159" s="6">
        <f t="shared" si="91"/>
        <v>50.333333333333336</v>
      </c>
      <c r="Q1159" t="s">
        <v>8312</v>
      </c>
      <c r="R1159" t="str">
        <f t="shared" si="92"/>
        <v>food</v>
      </c>
      <c r="S1159" t="str">
        <f t="shared" si="93"/>
        <v>food trucks</v>
      </c>
      <c r="T1159">
        <f>YEAR(V1159)</f>
        <v>2014</v>
      </c>
      <c r="U1159" s="13">
        <f t="shared" si="94"/>
        <v>60</v>
      </c>
      <c r="V1159" s="10">
        <f>(((J1159/60)/60)/24)+DATE(1970,1,1)</f>
        <v>41918.628240740742</v>
      </c>
      <c r="W1159" s="10">
        <f>(((I1159/60)/60)/24)+DATE(1970,1,1)</f>
        <v>41978.669907407413</v>
      </c>
    </row>
    <row r="1160" spans="1:23"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90"/>
        <v>4.6666666666666671E-3</v>
      </c>
      <c r="P1160" s="6">
        <f t="shared" si="91"/>
        <v>11.666666666666666</v>
      </c>
      <c r="Q1160" t="s">
        <v>8312</v>
      </c>
      <c r="R1160" t="str">
        <f t="shared" si="92"/>
        <v>food</v>
      </c>
      <c r="S1160" t="str">
        <f t="shared" si="93"/>
        <v>food trucks</v>
      </c>
      <c r="T1160">
        <f>YEAR(V1160)</f>
        <v>2014</v>
      </c>
      <c r="U1160" s="13">
        <f t="shared" si="94"/>
        <v>30</v>
      </c>
      <c r="V1160" s="10">
        <f>(((J1160/60)/60)/24)+DATE(1970,1,1)</f>
        <v>41952.09175925926</v>
      </c>
      <c r="W1160" s="10">
        <f>(((I1160/60)/60)/24)+DATE(1970,1,1)</f>
        <v>41982.09175925926</v>
      </c>
    </row>
    <row r="1161" spans="1:23"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90"/>
        <v>0</v>
      </c>
      <c r="P1161" s="6" t="e">
        <f t="shared" si="91"/>
        <v>#DIV/0!</v>
      </c>
      <c r="Q1161" t="s">
        <v>8312</v>
      </c>
      <c r="R1161" t="str">
        <f t="shared" si="92"/>
        <v>food</v>
      </c>
      <c r="S1161" t="str">
        <f t="shared" si="93"/>
        <v>food trucks</v>
      </c>
      <c r="T1161">
        <f>YEAR(V1161)</f>
        <v>2015</v>
      </c>
      <c r="U1161" s="13">
        <f t="shared" si="94"/>
        <v>31</v>
      </c>
      <c r="V1161" s="10">
        <f>(((J1161/60)/60)/24)+DATE(1970,1,1)</f>
        <v>42154.726446759261</v>
      </c>
      <c r="W1161" s="10">
        <f>(((I1161/60)/60)/24)+DATE(1970,1,1)</f>
        <v>42185.65625</v>
      </c>
    </row>
    <row r="1162" spans="1:23"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90"/>
        <v>3.85E-2</v>
      </c>
      <c r="P1162" s="6">
        <f t="shared" si="91"/>
        <v>60.789473684210527</v>
      </c>
      <c r="Q1162" t="s">
        <v>8312</v>
      </c>
      <c r="R1162" t="str">
        <f t="shared" si="92"/>
        <v>food</v>
      </c>
      <c r="S1162" t="str">
        <f t="shared" si="93"/>
        <v>food trucks</v>
      </c>
      <c r="T1162">
        <f>YEAR(V1162)</f>
        <v>2015</v>
      </c>
      <c r="U1162" s="13">
        <f t="shared" si="94"/>
        <v>30</v>
      </c>
      <c r="V1162" s="10">
        <f>(((J1162/60)/60)/24)+DATE(1970,1,1)</f>
        <v>42061.154930555553</v>
      </c>
      <c r="W1162" s="10">
        <f>(((I1162/60)/60)/24)+DATE(1970,1,1)</f>
        <v>42091.113263888896</v>
      </c>
    </row>
    <row r="1163" spans="1:23"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90"/>
        <v>0</v>
      </c>
      <c r="P1163" s="6" t="e">
        <f t="shared" si="91"/>
        <v>#DIV/0!</v>
      </c>
      <c r="Q1163" t="s">
        <v>8312</v>
      </c>
      <c r="R1163" t="str">
        <f t="shared" si="92"/>
        <v>food</v>
      </c>
      <c r="S1163" t="str">
        <f t="shared" si="93"/>
        <v>food trucks</v>
      </c>
      <c r="T1163">
        <f>YEAR(V1163)</f>
        <v>2015</v>
      </c>
      <c r="U1163" s="13">
        <f t="shared" si="94"/>
        <v>21</v>
      </c>
      <c r="V1163" s="10">
        <f>(((J1163/60)/60)/24)+DATE(1970,1,1)</f>
        <v>42122.629502314812</v>
      </c>
      <c r="W1163" s="10">
        <f>(((I1163/60)/60)/24)+DATE(1970,1,1)</f>
        <v>42143.629502314812</v>
      </c>
    </row>
    <row r="1164" spans="1:23"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90"/>
        <v>5.8333333333333338E-4</v>
      </c>
      <c r="P1164" s="6">
        <f t="shared" si="91"/>
        <v>17.5</v>
      </c>
      <c r="Q1164" t="s">
        <v>8312</v>
      </c>
      <c r="R1164" t="str">
        <f t="shared" si="92"/>
        <v>food</v>
      </c>
      <c r="S1164" t="str">
        <f t="shared" si="93"/>
        <v>food trucks</v>
      </c>
      <c r="T1164">
        <f>YEAR(V1164)</f>
        <v>2014</v>
      </c>
      <c r="U1164" s="13">
        <f t="shared" si="94"/>
        <v>31</v>
      </c>
      <c r="V1164" s="10">
        <f>(((J1164/60)/60)/24)+DATE(1970,1,1)</f>
        <v>41876.683611111112</v>
      </c>
      <c r="W1164" s="10">
        <f>(((I1164/60)/60)/24)+DATE(1970,1,1)</f>
        <v>41907.683611111112</v>
      </c>
    </row>
    <row r="1165" spans="1:23"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90"/>
        <v>0</v>
      </c>
      <c r="P1165" s="6" t="e">
        <f t="shared" si="91"/>
        <v>#DIV/0!</v>
      </c>
      <c r="Q1165" t="s">
        <v>8312</v>
      </c>
      <c r="R1165" t="str">
        <f t="shared" si="92"/>
        <v>food</v>
      </c>
      <c r="S1165" t="str">
        <f t="shared" si="93"/>
        <v>food trucks</v>
      </c>
      <c r="T1165">
        <f>YEAR(V1165)</f>
        <v>2014</v>
      </c>
      <c r="U1165" s="13">
        <f t="shared" si="94"/>
        <v>30</v>
      </c>
      <c r="V1165" s="10">
        <f>(((J1165/60)/60)/24)+DATE(1970,1,1)</f>
        <v>41830.723611111112</v>
      </c>
      <c r="W1165" s="10">
        <f>(((I1165/60)/60)/24)+DATE(1970,1,1)</f>
        <v>41860.723611111112</v>
      </c>
    </row>
    <row r="1166" spans="1:23"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90"/>
        <v>0</v>
      </c>
      <c r="P1166" s="6" t="e">
        <f t="shared" si="91"/>
        <v>#DIV/0!</v>
      </c>
      <c r="Q1166" t="s">
        <v>8312</v>
      </c>
      <c r="R1166" t="str">
        <f t="shared" si="92"/>
        <v>food</v>
      </c>
      <c r="S1166" t="str">
        <f t="shared" si="93"/>
        <v>food trucks</v>
      </c>
      <c r="T1166">
        <f>YEAR(V1166)</f>
        <v>2016</v>
      </c>
      <c r="U1166" s="13">
        <f t="shared" si="94"/>
        <v>30</v>
      </c>
      <c r="V1166" s="10">
        <f>(((J1166/60)/60)/24)+DATE(1970,1,1)</f>
        <v>42509.724328703705</v>
      </c>
      <c r="W1166" s="10">
        <f>(((I1166/60)/60)/24)+DATE(1970,1,1)</f>
        <v>42539.724328703705</v>
      </c>
    </row>
    <row r="1167" spans="1:23"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90"/>
        <v>0.20705000000000001</v>
      </c>
      <c r="P1167" s="6">
        <f t="shared" si="91"/>
        <v>82.82</v>
      </c>
      <c r="Q1167" t="s">
        <v>8312</v>
      </c>
      <c r="R1167" t="str">
        <f t="shared" si="92"/>
        <v>food</v>
      </c>
      <c r="S1167" t="str">
        <f t="shared" si="93"/>
        <v>food trucks</v>
      </c>
      <c r="T1167">
        <f>YEAR(V1167)</f>
        <v>2014</v>
      </c>
      <c r="U1167" s="13">
        <f t="shared" si="94"/>
        <v>34</v>
      </c>
      <c r="V1167" s="10">
        <f>(((J1167/60)/60)/24)+DATE(1970,1,1)</f>
        <v>41792.214467592588</v>
      </c>
      <c r="W1167" s="10">
        <f>(((I1167/60)/60)/24)+DATE(1970,1,1)</f>
        <v>41826.214467592588</v>
      </c>
    </row>
    <row r="1168" spans="1:23"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90"/>
        <v>0.19139999999999999</v>
      </c>
      <c r="P1168" s="6">
        <f t="shared" si="91"/>
        <v>358.875</v>
      </c>
      <c r="Q1168" t="s">
        <v>8312</v>
      </c>
      <c r="R1168" t="str">
        <f t="shared" si="92"/>
        <v>food</v>
      </c>
      <c r="S1168" t="str">
        <f t="shared" si="93"/>
        <v>food trucks</v>
      </c>
      <c r="T1168">
        <f>YEAR(V1168)</f>
        <v>2015</v>
      </c>
      <c r="U1168" s="13">
        <f t="shared" si="94"/>
        <v>31</v>
      </c>
      <c r="V1168" s="10">
        <f>(((J1168/60)/60)/24)+DATE(1970,1,1)</f>
        <v>42150.485439814816</v>
      </c>
      <c r="W1168" s="10">
        <f>(((I1168/60)/60)/24)+DATE(1970,1,1)</f>
        <v>42181.166666666672</v>
      </c>
    </row>
    <row r="1169" spans="1:23"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90"/>
        <v>1.6316666666666667E-2</v>
      </c>
      <c r="P1169" s="6">
        <f t="shared" si="91"/>
        <v>61.1875</v>
      </c>
      <c r="Q1169" t="s">
        <v>8312</v>
      </c>
      <c r="R1169" t="str">
        <f t="shared" si="92"/>
        <v>food</v>
      </c>
      <c r="S1169" t="str">
        <f t="shared" si="93"/>
        <v>food trucks</v>
      </c>
      <c r="T1169">
        <f>YEAR(V1169)</f>
        <v>2014</v>
      </c>
      <c r="U1169" s="13">
        <f t="shared" si="94"/>
        <v>31</v>
      </c>
      <c r="V1169" s="10">
        <f>(((J1169/60)/60)/24)+DATE(1970,1,1)</f>
        <v>41863.734895833331</v>
      </c>
      <c r="W1169" s="10">
        <f>(((I1169/60)/60)/24)+DATE(1970,1,1)</f>
        <v>41894.734895833331</v>
      </c>
    </row>
    <row r="1170" spans="1:23"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90"/>
        <v>5.6666666666666664E-2</v>
      </c>
      <c r="P1170" s="6">
        <f t="shared" si="91"/>
        <v>340</v>
      </c>
      <c r="Q1170" t="s">
        <v>8312</v>
      </c>
      <c r="R1170" t="str">
        <f t="shared" si="92"/>
        <v>food</v>
      </c>
      <c r="S1170" t="str">
        <f t="shared" si="93"/>
        <v>food trucks</v>
      </c>
      <c r="T1170">
        <f>YEAR(V1170)</f>
        <v>2016</v>
      </c>
      <c r="U1170" s="13">
        <f t="shared" si="94"/>
        <v>30</v>
      </c>
      <c r="V1170" s="10">
        <f>(((J1170/60)/60)/24)+DATE(1970,1,1)</f>
        <v>42605.053993055553</v>
      </c>
      <c r="W1170" s="10">
        <f>(((I1170/60)/60)/24)+DATE(1970,1,1)</f>
        <v>42635.053993055553</v>
      </c>
    </row>
    <row r="1171" spans="1:23"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90"/>
        <v>1.6999999999999999E-3</v>
      </c>
      <c r="P1171" s="6">
        <f t="shared" si="91"/>
        <v>5.666666666666667</v>
      </c>
      <c r="Q1171" t="s">
        <v>8312</v>
      </c>
      <c r="R1171" t="str">
        <f t="shared" si="92"/>
        <v>food</v>
      </c>
      <c r="S1171" t="str">
        <f t="shared" si="93"/>
        <v>food trucks</v>
      </c>
      <c r="T1171">
        <f>YEAR(V1171)</f>
        <v>2015</v>
      </c>
      <c r="U1171" s="13">
        <f t="shared" si="94"/>
        <v>30</v>
      </c>
      <c r="V1171" s="10">
        <f>(((J1171/60)/60)/24)+DATE(1970,1,1)</f>
        <v>42027.353738425925</v>
      </c>
      <c r="W1171" s="10">
        <f>(((I1171/60)/60)/24)+DATE(1970,1,1)</f>
        <v>42057.353738425925</v>
      </c>
    </row>
    <row r="1172" spans="1:23"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90"/>
        <v>4.0000000000000001E-3</v>
      </c>
      <c r="P1172" s="6">
        <f t="shared" si="91"/>
        <v>50</v>
      </c>
      <c r="Q1172" t="s">
        <v>8312</v>
      </c>
      <c r="R1172" t="str">
        <f t="shared" si="92"/>
        <v>food</v>
      </c>
      <c r="S1172" t="str">
        <f t="shared" si="93"/>
        <v>food trucks</v>
      </c>
      <c r="T1172">
        <f>YEAR(V1172)</f>
        <v>2015</v>
      </c>
      <c r="U1172" s="13">
        <f t="shared" si="94"/>
        <v>30</v>
      </c>
      <c r="V1172" s="10">
        <f>(((J1172/60)/60)/24)+DATE(1970,1,1)</f>
        <v>42124.893182870372</v>
      </c>
      <c r="W1172" s="10">
        <f>(((I1172/60)/60)/24)+DATE(1970,1,1)</f>
        <v>42154.893182870372</v>
      </c>
    </row>
    <row r="1173" spans="1:23"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90"/>
        <v>1E-3</v>
      </c>
      <c r="P1173" s="6">
        <f t="shared" si="91"/>
        <v>25</v>
      </c>
      <c r="Q1173" t="s">
        <v>8312</v>
      </c>
      <c r="R1173" t="str">
        <f t="shared" si="92"/>
        <v>food</v>
      </c>
      <c r="S1173" t="str">
        <f t="shared" si="93"/>
        <v>food trucks</v>
      </c>
      <c r="T1173">
        <f>YEAR(V1173)</f>
        <v>2014</v>
      </c>
      <c r="U1173" s="13">
        <f t="shared" si="94"/>
        <v>18</v>
      </c>
      <c r="V1173" s="10">
        <f>(((J1173/60)/60)/24)+DATE(1970,1,1)</f>
        <v>41938.804710648146</v>
      </c>
      <c r="W1173" s="10">
        <f>(((I1173/60)/60)/24)+DATE(1970,1,1)</f>
        <v>41956.846377314811</v>
      </c>
    </row>
    <row r="1174" spans="1:23"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90"/>
        <v>0</v>
      </c>
      <c r="P1174" s="6" t="e">
        <f t="shared" si="91"/>
        <v>#DIV/0!</v>
      </c>
      <c r="Q1174" t="s">
        <v>8312</v>
      </c>
      <c r="R1174" t="str">
        <f t="shared" si="92"/>
        <v>food</v>
      </c>
      <c r="S1174" t="str">
        <f t="shared" si="93"/>
        <v>food trucks</v>
      </c>
      <c r="T1174">
        <f>YEAR(V1174)</f>
        <v>2014</v>
      </c>
      <c r="U1174" s="13">
        <f t="shared" si="94"/>
        <v>30</v>
      </c>
      <c r="V1174" s="10">
        <f>(((J1174/60)/60)/24)+DATE(1970,1,1)</f>
        <v>41841.682314814818</v>
      </c>
      <c r="W1174" s="10">
        <f>(((I1174/60)/60)/24)+DATE(1970,1,1)</f>
        <v>41871.682314814818</v>
      </c>
    </row>
    <row r="1175" spans="1:23"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90"/>
        <v>2.4000000000000001E-4</v>
      </c>
      <c r="P1175" s="6">
        <f t="shared" si="91"/>
        <v>30</v>
      </c>
      <c r="Q1175" t="s">
        <v>8312</v>
      </c>
      <c r="R1175" t="str">
        <f t="shared" si="92"/>
        <v>food</v>
      </c>
      <c r="S1175" t="str">
        <f t="shared" si="93"/>
        <v>food trucks</v>
      </c>
      <c r="T1175">
        <f>YEAR(V1175)</f>
        <v>2015</v>
      </c>
      <c r="U1175" s="13">
        <f t="shared" si="94"/>
        <v>35</v>
      </c>
      <c r="V1175" s="10">
        <f>(((J1175/60)/60)/24)+DATE(1970,1,1)</f>
        <v>42184.185844907406</v>
      </c>
      <c r="W1175" s="10">
        <f>(((I1175/60)/60)/24)+DATE(1970,1,1)</f>
        <v>42219.185844907406</v>
      </c>
    </row>
    <row r="1176" spans="1:23"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90"/>
        <v>5.906666666666667E-2</v>
      </c>
      <c r="P1176" s="6">
        <f t="shared" si="91"/>
        <v>46.631578947368418</v>
      </c>
      <c r="Q1176" t="s">
        <v>8312</v>
      </c>
      <c r="R1176" t="str">
        <f t="shared" si="92"/>
        <v>food</v>
      </c>
      <c r="S1176" t="str">
        <f t="shared" si="93"/>
        <v>food trucks</v>
      </c>
      <c r="T1176">
        <f>YEAR(V1176)</f>
        <v>2016</v>
      </c>
      <c r="U1176" s="13">
        <f t="shared" si="94"/>
        <v>30</v>
      </c>
      <c r="V1176" s="10">
        <f>(((J1176/60)/60)/24)+DATE(1970,1,1)</f>
        <v>42468.84174768519</v>
      </c>
      <c r="W1176" s="10">
        <f>(((I1176/60)/60)/24)+DATE(1970,1,1)</f>
        <v>42498.84174768519</v>
      </c>
    </row>
    <row r="1177" spans="1:23"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90"/>
        <v>2.9250000000000002E-2</v>
      </c>
      <c r="P1177" s="6">
        <f t="shared" si="91"/>
        <v>65</v>
      </c>
      <c r="Q1177" t="s">
        <v>8312</v>
      </c>
      <c r="R1177" t="str">
        <f t="shared" si="92"/>
        <v>food</v>
      </c>
      <c r="S1177" t="str">
        <f t="shared" si="93"/>
        <v>food trucks</v>
      </c>
      <c r="T1177">
        <f>YEAR(V1177)</f>
        <v>2015</v>
      </c>
      <c r="U1177" s="13">
        <f t="shared" si="94"/>
        <v>30</v>
      </c>
      <c r="V1177" s="10">
        <f>(((J1177/60)/60)/24)+DATE(1970,1,1)</f>
        <v>42170.728460648148</v>
      </c>
      <c r="W1177" s="10">
        <f>(((I1177/60)/60)/24)+DATE(1970,1,1)</f>
        <v>42200.728460648148</v>
      </c>
    </row>
    <row r="1178" spans="1:23"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90"/>
        <v>5.7142857142857142E-5</v>
      </c>
      <c r="P1178" s="6">
        <f t="shared" si="91"/>
        <v>10</v>
      </c>
      <c r="Q1178" t="s">
        <v>8312</v>
      </c>
      <c r="R1178" t="str">
        <f t="shared" si="92"/>
        <v>food</v>
      </c>
      <c r="S1178" t="str">
        <f t="shared" si="93"/>
        <v>food trucks</v>
      </c>
      <c r="T1178">
        <f>YEAR(V1178)</f>
        <v>2017</v>
      </c>
      <c r="U1178" s="13">
        <f t="shared" si="94"/>
        <v>55</v>
      </c>
      <c r="V1178" s="10">
        <f>(((J1178/60)/60)/24)+DATE(1970,1,1)</f>
        <v>42746.019652777773</v>
      </c>
      <c r="W1178" s="10">
        <f>(((I1178/60)/60)/24)+DATE(1970,1,1)</f>
        <v>42800.541666666672</v>
      </c>
    </row>
    <row r="1179" spans="1:23"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90"/>
        <v>0</v>
      </c>
      <c r="P1179" s="6" t="e">
        <f t="shared" si="91"/>
        <v>#DIV/0!</v>
      </c>
      <c r="Q1179" t="s">
        <v>8312</v>
      </c>
      <c r="R1179" t="str">
        <f t="shared" si="92"/>
        <v>food</v>
      </c>
      <c r="S1179" t="str">
        <f t="shared" si="93"/>
        <v>food trucks</v>
      </c>
      <c r="T1179">
        <f>YEAR(V1179)</f>
        <v>2014</v>
      </c>
      <c r="U1179" s="13">
        <f t="shared" si="94"/>
        <v>30</v>
      </c>
      <c r="V1179" s="10">
        <f>(((J1179/60)/60)/24)+DATE(1970,1,1)</f>
        <v>41897.660833333335</v>
      </c>
      <c r="W1179" s="10">
        <f>(((I1179/60)/60)/24)+DATE(1970,1,1)</f>
        <v>41927.660833333335</v>
      </c>
    </row>
    <row r="1180" spans="1:23"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90"/>
        <v>6.666666666666667E-5</v>
      </c>
      <c r="P1180" s="6">
        <f t="shared" si="91"/>
        <v>5</v>
      </c>
      <c r="Q1180" t="s">
        <v>8312</v>
      </c>
      <c r="R1180" t="str">
        <f t="shared" si="92"/>
        <v>food</v>
      </c>
      <c r="S1180" t="str">
        <f t="shared" si="93"/>
        <v>food trucks</v>
      </c>
      <c r="T1180">
        <f>YEAR(V1180)</f>
        <v>2014</v>
      </c>
      <c r="U1180" s="13">
        <f t="shared" si="94"/>
        <v>30</v>
      </c>
      <c r="V1180" s="10">
        <f>(((J1180/60)/60)/24)+DATE(1970,1,1)</f>
        <v>41837.905694444446</v>
      </c>
      <c r="W1180" s="10">
        <f>(((I1180/60)/60)/24)+DATE(1970,1,1)</f>
        <v>41867.905694444446</v>
      </c>
    </row>
    <row r="1181" spans="1:23"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90"/>
        <v>5.3333333333333337E-2</v>
      </c>
      <c r="P1181" s="6">
        <f t="shared" si="91"/>
        <v>640</v>
      </c>
      <c r="Q1181" t="s">
        <v>8312</v>
      </c>
      <c r="R1181" t="str">
        <f t="shared" si="92"/>
        <v>food</v>
      </c>
      <c r="S1181" t="str">
        <f t="shared" si="93"/>
        <v>food trucks</v>
      </c>
      <c r="T1181">
        <f>YEAR(V1181)</f>
        <v>2015</v>
      </c>
      <c r="U1181" s="13">
        <f t="shared" si="94"/>
        <v>30</v>
      </c>
      <c r="V1181" s="10">
        <f>(((J1181/60)/60)/24)+DATE(1970,1,1)</f>
        <v>42275.720219907409</v>
      </c>
      <c r="W1181" s="10">
        <f>(((I1181/60)/60)/24)+DATE(1970,1,1)</f>
        <v>42305.720219907409</v>
      </c>
    </row>
    <row r="1182" spans="1:23"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90"/>
        <v>0.11749999999999999</v>
      </c>
      <c r="P1182" s="6">
        <f t="shared" si="91"/>
        <v>69.117647058823536</v>
      </c>
      <c r="Q1182" t="s">
        <v>8312</v>
      </c>
      <c r="R1182" t="str">
        <f t="shared" si="92"/>
        <v>food</v>
      </c>
      <c r="S1182" t="str">
        <f t="shared" si="93"/>
        <v>food trucks</v>
      </c>
      <c r="T1182">
        <f>YEAR(V1182)</f>
        <v>2014</v>
      </c>
      <c r="U1182" s="13">
        <f t="shared" si="94"/>
        <v>37</v>
      </c>
      <c r="V1182" s="10">
        <f>(((J1182/60)/60)/24)+DATE(1970,1,1)</f>
        <v>41781.806875000002</v>
      </c>
      <c r="W1182" s="10">
        <f>(((I1182/60)/60)/24)+DATE(1970,1,1)</f>
        <v>41818.806875000002</v>
      </c>
    </row>
    <row r="1183" spans="1:23"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90"/>
        <v>8.0000000000000007E-5</v>
      </c>
      <c r="P1183" s="6">
        <f t="shared" si="91"/>
        <v>1.3333333333333333</v>
      </c>
      <c r="Q1183" t="s">
        <v>8312</v>
      </c>
      <c r="R1183" t="str">
        <f t="shared" si="92"/>
        <v>food</v>
      </c>
      <c r="S1183" t="str">
        <f t="shared" si="93"/>
        <v>food trucks</v>
      </c>
      <c r="T1183">
        <f>YEAR(V1183)</f>
        <v>2015</v>
      </c>
      <c r="U1183" s="13">
        <f t="shared" si="94"/>
        <v>30</v>
      </c>
      <c r="V1183" s="10">
        <f>(((J1183/60)/60)/24)+DATE(1970,1,1)</f>
        <v>42034.339363425926</v>
      </c>
      <c r="W1183" s="10">
        <f>(((I1183/60)/60)/24)+DATE(1970,1,1)</f>
        <v>42064.339363425926</v>
      </c>
    </row>
    <row r="1184" spans="1:23"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90"/>
        <v>4.2000000000000003E-2</v>
      </c>
      <c r="P1184" s="6">
        <f t="shared" si="91"/>
        <v>10.5</v>
      </c>
      <c r="Q1184" t="s">
        <v>8312</v>
      </c>
      <c r="R1184" t="str">
        <f t="shared" si="92"/>
        <v>food</v>
      </c>
      <c r="S1184" t="str">
        <f t="shared" si="93"/>
        <v>food trucks</v>
      </c>
      <c r="T1184">
        <f>YEAR(V1184)</f>
        <v>2016</v>
      </c>
      <c r="U1184" s="13">
        <f t="shared" si="94"/>
        <v>19</v>
      </c>
      <c r="V1184" s="10">
        <f>(((J1184/60)/60)/24)+DATE(1970,1,1)</f>
        <v>42728.827407407407</v>
      </c>
      <c r="W1184" s="10">
        <f>(((I1184/60)/60)/24)+DATE(1970,1,1)</f>
        <v>42747.695833333331</v>
      </c>
    </row>
    <row r="1185" spans="1:23"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90"/>
        <v>0.04</v>
      </c>
      <c r="P1185" s="6">
        <f t="shared" si="91"/>
        <v>33.333333333333336</v>
      </c>
      <c r="Q1185" t="s">
        <v>8312</v>
      </c>
      <c r="R1185" t="str">
        <f t="shared" si="92"/>
        <v>food</v>
      </c>
      <c r="S1185" t="str">
        <f t="shared" si="93"/>
        <v>food trucks</v>
      </c>
      <c r="T1185">
        <f>YEAR(V1185)</f>
        <v>2016</v>
      </c>
      <c r="U1185" s="13">
        <f t="shared" si="94"/>
        <v>19</v>
      </c>
      <c r="V1185" s="10">
        <f>(((J1185/60)/60)/24)+DATE(1970,1,1)</f>
        <v>42656.86137731481</v>
      </c>
      <c r="W1185" s="10">
        <f>(((I1185/60)/60)/24)+DATE(1970,1,1)</f>
        <v>42676.165972222225</v>
      </c>
    </row>
    <row r="1186" spans="1:23"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90"/>
        <v>1.0493636363636363</v>
      </c>
      <c r="P1186" s="6">
        <f t="shared" si="91"/>
        <v>61.562666666666665</v>
      </c>
      <c r="Q1186" t="s">
        <v>8316</v>
      </c>
      <c r="R1186" t="str">
        <f t="shared" si="92"/>
        <v>photography</v>
      </c>
      <c r="S1186" t="str">
        <f t="shared" si="93"/>
        <v>photobooks</v>
      </c>
      <c r="T1186">
        <f>YEAR(V1186)</f>
        <v>2017</v>
      </c>
      <c r="U1186" s="13">
        <f t="shared" si="94"/>
        <v>31</v>
      </c>
      <c r="V1186" s="10">
        <f>(((J1186/60)/60)/24)+DATE(1970,1,1)</f>
        <v>42741.599664351852</v>
      </c>
      <c r="W1186" s="10">
        <f>(((I1186/60)/60)/24)+DATE(1970,1,1)</f>
        <v>42772.599664351852</v>
      </c>
    </row>
    <row r="1187" spans="1:23"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90"/>
        <v>1.0544</v>
      </c>
      <c r="P1187" s="6">
        <f t="shared" si="91"/>
        <v>118.73873873873873</v>
      </c>
      <c r="Q1187" t="s">
        <v>8316</v>
      </c>
      <c r="R1187" t="str">
        <f t="shared" si="92"/>
        <v>photography</v>
      </c>
      <c r="S1187" t="str">
        <f t="shared" si="93"/>
        <v>photobooks</v>
      </c>
      <c r="T1187">
        <f>YEAR(V1187)</f>
        <v>2015</v>
      </c>
      <c r="U1187" s="13">
        <f t="shared" si="94"/>
        <v>32</v>
      </c>
      <c r="V1187" s="10">
        <f>(((J1187/60)/60)/24)+DATE(1970,1,1)</f>
        <v>42130.865150462967</v>
      </c>
      <c r="W1187" s="10">
        <f>(((I1187/60)/60)/24)+DATE(1970,1,1)</f>
        <v>42163.166666666672</v>
      </c>
    </row>
    <row r="1188" spans="1:23"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90"/>
        <v>1.0673333333333332</v>
      </c>
      <c r="P1188" s="6">
        <f t="shared" si="91"/>
        <v>65.081300813008127</v>
      </c>
      <c r="Q1188" t="s">
        <v>8316</v>
      </c>
      <c r="R1188" t="str">
        <f t="shared" si="92"/>
        <v>photography</v>
      </c>
      <c r="S1188" t="str">
        <f t="shared" si="93"/>
        <v>photobooks</v>
      </c>
      <c r="T1188">
        <f>YEAR(V1188)</f>
        <v>2015</v>
      </c>
      <c r="U1188" s="13">
        <f t="shared" si="94"/>
        <v>33</v>
      </c>
      <c r="V1188" s="10">
        <f>(((J1188/60)/60)/24)+DATE(1970,1,1)</f>
        <v>42123.86336805555</v>
      </c>
      <c r="W1188" s="10">
        <f>(((I1188/60)/60)/24)+DATE(1970,1,1)</f>
        <v>42156.945833333331</v>
      </c>
    </row>
    <row r="1189" spans="1:23"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90"/>
        <v>1.0412571428571429</v>
      </c>
      <c r="P1189" s="6">
        <f t="shared" si="91"/>
        <v>130.15714285714284</v>
      </c>
      <c r="Q1189" t="s">
        <v>8316</v>
      </c>
      <c r="R1189" t="str">
        <f t="shared" si="92"/>
        <v>photography</v>
      </c>
      <c r="S1189" t="str">
        <f t="shared" si="93"/>
        <v>photobooks</v>
      </c>
      <c r="T1189">
        <f>YEAR(V1189)</f>
        <v>2015</v>
      </c>
      <c r="U1189" s="13">
        <f t="shared" si="94"/>
        <v>32</v>
      </c>
      <c r="V1189" s="10">
        <f>(((J1189/60)/60)/24)+DATE(1970,1,1)</f>
        <v>42109.894942129627</v>
      </c>
      <c r="W1189" s="10">
        <f>(((I1189/60)/60)/24)+DATE(1970,1,1)</f>
        <v>42141.75</v>
      </c>
    </row>
    <row r="1190" spans="1:23"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90"/>
        <v>1.6054999999999999</v>
      </c>
      <c r="P1190" s="6">
        <f t="shared" si="91"/>
        <v>37.776470588235291</v>
      </c>
      <c r="Q1190" t="s">
        <v>8316</v>
      </c>
      <c r="R1190" t="str">
        <f t="shared" si="92"/>
        <v>photography</v>
      </c>
      <c r="S1190" t="str">
        <f t="shared" si="93"/>
        <v>photobooks</v>
      </c>
      <c r="T1190">
        <f>YEAR(V1190)</f>
        <v>2016</v>
      </c>
      <c r="U1190" s="13">
        <f t="shared" si="94"/>
        <v>21</v>
      </c>
      <c r="V1190" s="10">
        <f>(((J1190/60)/60)/24)+DATE(1970,1,1)</f>
        <v>42711.700694444444</v>
      </c>
      <c r="W1190" s="10">
        <f>(((I1190/60)/60)/24)+DATE(1970,1,1)</f>
        <v>42732.700694444444</v>
      </c>
    </row>
    <row r="1191" spans="1:23"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90"/>
        <v>1.0777777777777777</v>
      </c>
      <c r="P1191" s="6">
        <f t="shared" si="91"/>
        <v>112.79069767441861</v>
      </c>
      <c r="Q1191" t="s">
        <v>8316</v>
      </c>
      <c r="R1191" t="str">
        <f t="shared" si="92"/>
        <v>photography</v>
      </c>
      <c r="S1191" t="str">
        <f t="shared" si="93"/>
        <v>photobooks</v>
      </c>
      <c r="T1191">
        <f>YEAR(V1191)</f>
        <v>2016</v>
      </c>
      <c r="U1191" s="13">
        <f t="shared" si="94"/>
        <v>21</v>
      </c>
      <c r="V1191" s="10">
        <f>(((J1191/60)/60)/24)+DATE(1970,1,1)</f>
        <v>42529.979108796295</v>
      </c>
      <c r="W1191" s="10">
        <f>(((I1191/60)/60)/24)+DATE(1970,1,1)</f>
        <v>42550.979108796295</v>
      </c>
    </row>
    <row r="1192" spans="1:23"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90"/>
        <v>1.35</v>
      </c>
      <c r="P1192" s="6">
        <f t="shared" si="91"/>
        <v>51.92307692307692</v>
      </c>
      <c r="Q1192" t="s">
        <v>8316</v>
      </c>
      <c r="R1192" t="str">
        <f t="shared" si="92"/>
        <v>photography</v>
      </c>
      <c r="S1192" t="str">
        <f t="shared" si="93"/>
        <v>photobooks</v>
      </c>
      <c r="T1192">
        <f>YEAR(V1192)</f>
        <v>2014</v>
      </c>
      <c r="U1192" s="13">
        <f t="shared" si="94"/>
        <v>30</v>
      </c>
      <c r="V1192" s="10">
        <f>(((J1192/60)/60)/24)+DATE(1970,1,1)</f>
        <v>41852.665798611109</v>
      </c>
      <c r="W1192" s="10">
        <f>(((I1192/60)/60)/24)+DATE(1970,1,1)</f>
        <v>41882.665798611109</v>
      </c>
    </row>
    <row r="1193" spans="1:23"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90"/>
        <v>1.0907407407407408</v>
      </c>
      <c r="P1193" s="6">
        <f t="shared" si="91"/>
        <v>89.242424242424249</v>
      </c>
      <c r="Q1193" t="s">
        <v>8316</v>
      </c>
      <c r="R1193" t="str">
        <f t="shared" si="92"/>
        <v>photography</v>
      </c>
      <c r="S1193" t="str">
        <f t="shared" si="93"/>
        <v>photobooks</v>
      </c>
      <c r="T1193">
        <f>YEAR(V1193)</f>
        <v>2016</v>
      </c>
      <c r="U1193" s="13">
        <f t="shared" si="94"/>
        <v>30</v>
      </c>
      <c r="V1193" s="10">
        <f>(((J1193/60)/60)/24)+DATE(1970,1,1)</f>
        <v>42419.603703703702</v>
      </c>
      <c r="W1193" s="10">
        <f>(((I1193/60)/60)/24)+DATE(1970,1,1)</f>
        <v>42449.562037037031</v>
      </c>
    </row>
    <row r="1194" spans="1:23"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90"/>
        <v>2.9</v>
      </c>
      <c r="P1194" s="6">
        <f t="shared" si="91"/>
        <v>19.333333333333332</v>
      </c>
      <c r="Q1194" t="s">
        <v>8316</v>
      </c>
      <c r="R1194" t="str">
        <f t="shared" si="92"/>
        <v>photography</v>
      </c>
      <c r="S1194" t="str">
        <f t="shared" si="93"/>
        <v>photobooks</v>
      </c>
      <c r="T1194">
        <f>YEAR(V1194)</f>
        <v>2017</v>
      </c>
      <c r="U1194" s="13">
        <f t="shared" si="94"/>
        <v>30</v>
      </c>
      <c r="V1194" s="10">
        <f>(((J1194/60)/60)/24)+DATE(1970,1,1)</f>
        <v>42747.506689814814</v>
      </c>
      <c r="W1194" s="10">
        <f>(((I1194/60)/60)/24)+DATE(1970,1,1)</f>
        <v>42777.506689814814</v>
      </c>
    </row>
    <row r="1195" spans="1:23"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90"/>
        <v>1.0395714285714286</v>
      </c>
      <c r="P1195" s="6">
        <f t="shared" si="91"/>
        <v>79.967032967032964</v>
      </c>
      <c r="Q1195" t="s">
        <v>8316</v>
      </c>
      <c r="R1195" t="str">
        <f t="shared" si="92"/>
        <v>photography</v>
      </c>
      <c r="S1195" t="str">
        <f t="shared" si="93"/>
        <v>photobooks</v>
      </c>
      <c r="T1195">
        <f>YEAR(V1195)</f>
        <v>2016</v>
      </c>
      <c r="U1195" s="13">
        <f t="shared" si="94"/>
        <v>60</v>
      </c>
      <c r="V1195" s="10">
        <f>(((J1195/60)/60)/24)+DATE(1970,1,1)</f>
        <v>42409.776076388895</v>
      </c>
      <c r="W1195" s="10">
        <f>(((I1195/60)/60)/24)+DATE(1970,1,1)</f>
        <v>42469.734409722223</v>
      </c>
    </row>
    <row r="1196" spans="1:23"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90"/>
        <v>3.2223999999999999</v>
      </c>
      <c r="P1196" s="6">
        <f t="shared" si="91"/>
        <v>56.414565826330531</v>
      </c>
      <c r="Q1196" t="s">
        <v>8316</v>
      </c>
      <c r="R1196" t="str">
        <f t="shared" si="92"/>
        <v>photography</v>
      </c>
      <c r="S1196" t="str">
        <f t="shared" si="93"/>
        <v>photobooks</v>
      </c>
      <c r="T1196">
        <f>YEAR(V1196)</f>
        <v>2015</v>
      </c>
      <c r="U1196" s="13">
        <f t="shared" si="94"/>
        <v>30</v>
      </c>
      <c r="V1196" s="10">
        <f>(((J1196/60)/60)/24)+DATE(1970,1,1)</f>
        <v>42072.488182870366</v>
      </c>
      <c r="W1196" s="10">
        <f>(((I1196/60)/60)/24)+DATE(1970,1,1)</f>
        <v>42102.488182870366</v>
      </c>
    </row>
    <row r="1197" spans="1:23"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90"/>
        <v>1.35</v>
      </c>
      <c r="P1197" s="6">
        <f t="shared" si="91"/>
        <v>79.411764705882348</v>
      </c>
      <c r="Q1197" t="s">
        <v>8316</v>
      </c>
      <c r="R1197" t="str">
        <f t="shared" si="92"/>
        <v>photography</v>
      </c>
      <c r="S1197" t="str">
        <f t="shared" si="93"/>
        <v>photobooks</v>
      </c>
      <c r="T1197">
        <f>YEAR(V1197)</f>
        <v>2015</v>
      </c>
      <c r="U1197" s="13">
        <f t="shared" si="94"/>
        <v>60</v>
      </c>
      <c r="V1197" s="10">
        <f>(((J1197/60)/60)/24)+DATE(1970,1,1)</f>
        <v>42298.34783564815</v>
      </c>
      <c r="W1197" s="10">
        <f>(((I1197/60)/60)/24)+DATE(1970,1,1)</f>
        <v>42358.375</v>
      </c>
    </row>
    <row r="1198" spans="1:23"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90"/>
        <v>2.6991034482758622</v>
      </c>
      <c r="P1198" s="6">
        <f t="shared" si="91"/>
        <v>76.439453125</v>
      </c>
      <c r="Q1198" t="s">
        <v>8316</v>
      </c>
      <c r="R1198" t="str">
        <f t="shared" si="92"/>
        <v>photography</v>
      </c>
      <c r="S1198" t="str">
        <f t="shared" si="93"/>
        <v>photobooks</v>
      </c>
      <c r="T1198">
        <f>YEAR(V1198)</f>
        <v>2015</v>
      </c>
      <c r="U1198" s="13">
        <f t="shared" si="94"/>
        <v>30</v>
      </c>
      <c r="V1198" s="10">
        <f>(((J1198/60)/60)/24)+DATE(1970,1,1)</f>
        <v>42326.818738425922</v>
      </c>
      <c r="W1198" s="10">
        <f>(((I1198/60)/60)/24)+DATE(1970,1,1)</f>
        <v>42356.818738425922</v>
      </c>
    </row>
    <row r="1199" spans="1:23"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90"/>
        <v>2.5329333333333333</v>
      </c>
      <c r="P1199" s="6">
        <f t="shared" si="91"/>
        <v>121</v>
      </c>
      <c r="Q1199" t="s">
        <v>8316</v>
      </c>
      <c r="R1199" t="str">
        <f t="shared" si="92"/>
        <v>photography</v>
      </c>
      <c r="S1199" t="str">
        <f t="shared" si="93"/>
        <v>photobooks</v>
      </c>
      <c r="T1199">
        <f>YEAR(V1199)</f>
        <v>2016</v>
      </c>
      <c r="U1199" s="13">
        <f t="shared" si="94"/>
        <v>31</v>
      </c>
      <c r="V1199" s="10">
        <f>(((J1199/60)/60)/24)+DATE(1970,1,1)</f>
        <v>42503.66474537037</v>
      </c>
      <c r="W1199" s="10">
        <f>(((I1199/60)/60)/24)+DATE(1970,1,1)</f>
        <v>42534.249305555553</v>
      </c>
    </row>
    <row r="1200" spans="1:23"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90"/>
        <v>2.6059999999999999</v>
      </c>
      <c r="P1200" s="6">
        <f t="shared" si="91"/>
        <v>54.616766467065865</v>
      </c>
      <c r="Q1200" t="s">
        <v>8316</v>
      </c>
      <c r="R1200" t="str">
        <f t="shared" si="92"/>
        <v>photography</v>
      </c>
      <c r="S1200" t="str">
        <f t="shared" si="93"/>
        <v>photobooks</v>
      </c>
      <c r="T1200">
        <f>YEAR(V1200)</f>
        <v>2015</v>
      </c>
      <c r="U1200" s="13">
        <f t="shared" si="94"/>
        <v>36</v>
      </c>
      <c r="V1200" s="10">
        <f>(((J1200/60)/60)/24)+DATE(1970,1,1)</f>
        <v>42333.619050925925</v>
      </c>
      <c r="W1200" s="10">
        <f>(((I1200/60)/60)/24)+DATE(1970,1,1)</f>
        <v>42369.125</v>
      </c>
    </row>
    <row r="1201" spans="1:23"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90"/>
        <v>1.0131677953348381</v>
      </c>
      <c r="P1201" s="6">
        <f t="shared" si="91"/>
        <v>299.22222222222223</v>
      </c>
      <c r="Q1201" t="s">
        <v>8316</v>
      </c>
      <c r="R1201" t="str">
        <f t="shared" si="92"/>
        <v>photography</v>
      </c>
      <c r="S1201" t="str">
        <f t="shared" si="93"/>
        <v>photobooks</v>
      </c>
      <c r="T1201">
        <f>YEAR(V1201)</f>
        <v>2015</v>
      </c>
      <c r="U1201" s="13">
        <f t="shared" si="94"/>
        <v>32</v>
      </c>
      <c r="V1201" s="10">
        <f>(((J1201/60)/60)/24)+DATE(1970,1,1)</f>
        <v>42161.770833333328</v>
      </c>
      <c r="W1201" s="10">
        <f>(((I1201/60)/60)/24)+DATE(1970,1,1)</f>
        <v>42193.770833333328</v>
      </c>
    </row>
    <row r="1202" spans="1:23"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90"/>
        <v>1.2560416666666667</v>
      </c>
      <c r="P1202" s="6">
        <f t="shared" si="91"/>
        <v>58.533980582524272</v>
      </c>
      <c r="Q1202" t="s">
        <v>8316</v>
      </c>
      <c r="R1202" t="str">
        <f t="shared" si="92"/>
        <v>photography</v>
      </c>
      <c r="S1202" t="str">
        <f t="shared" si="93"/>
        <v>photobooks</v>
      </c>
      <c r="T1202">
        <f>YEAR(V1202)</f>
        <v>2015</v>
      </c>
      <c r="U1202" s="13">
        <f t="shared" si="94"/>
        <v>21</v>
      </c>
      <c r="V1202" s="10">
        <f>(((J1202/60)/60)/24)+DATE(1970,1,1)</f>
        <v>42089.477500000001</v>
      </c>
      <c r="W1202" s="10">
        <f>(((I1202/60)/60)/24)+DATE(1970,1,1)</f>
        <v>42110.477500000001</v>
      </c>
    </row>
    <row r="1203" spans="1:23"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90"/>
        <v>1.0243783333333334</v>
      </c>
      <c r="P1203" s="6">
        <f t="shared" si="91"/>
        <v>55.371801801801809</v>
      </c>
      <c r="Q1203" t="s">
        <v>8316</v>
      </c>
      <c r="R1203" t="str">
        <f t="shared" si="92"/>
        <v>photography</v>
      </c>
      <c r="S1203" t="str">
        <f t="shared" si="93"/>
        <v>photobooks</v>
      </c>
      <c r="T1203">
        <f>YEAR(V1203)</f>
        <v>2016</v>
      </c>
      <c r="U1203" s="13">
        <f t="shared" si="94"/>
        <v>30</v>
      </c>
      <c r="V1203" s="10">
        <f>(((J1203/60)/60)/24)+DATE(1970,1,1)</f>
        <v>42536.60701388889</v>
      </c>
      <c r="W1203" s="10">
        <f>(((I1203/60)/60)/24)+DATE(1970,1,1)</f>
        <v>42566.60701388889</v>
      </c>
    </row>
    <row r="1204" spans="1:23"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90"/>
        <v>1.99244</v>
      </c>
      <c r="P1204" s="6">
        <f t="shared" si="91"/>
        <v>183.80442804428046</v>
      </c>
      <c r="Q1204" t="s">
        <v>8316</v>
      </c>
      <c r="R1204" t="str">
        <f t="shared" si="92"/>
        <v>photography</v>
      </c>
      <c r="S1204" t="str">
        <f t="shared" si="93"/>
        <v>photobooks</v>
      </c>
      <c r="T1204">
        <f>YEAR(V1204)</f>
        <v>2015</v>
      </c>
      <c r="U1204" s="13">
        <f t="shared" si="94"/>
        <v>30</v>
      </c>
      <c r="V1204" s="10">
        <f>(((J1204/60)/60)/24)+DATE(1970,1,1)</f>
        <v>42152.288819444439</v>
      </c>
      <c r="W1204" s="10">
        <f>(((I1204/60)/60)/24)+DATE(1970,1,1)</f>
        <v>42182.288819444439</v>
      </c>
    </row>
    <row r="1205" spans="1:23"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90"/>
        <v>1.0245398773006136</v>
      </c>
      <c r="P1205" s="6">
        <f t="shared" si="91"/>
        <v>165.34653465346534</v>
      </c>
      <c r="Q1205" t="s">
        <v>8316</v>
      </c>
      <c r="R1205" t="str">
        <f t="shared" si="92"/>
        <v>photography</v>
      </c>
      <c r="S1205" t="str">
        <f t="shared" si="93"/>
        <v>photobooks</v>
      </c>
      <c r="T1205">
        <f>YEAR(V1205)</f>
        <v>2015</v>
      </c>
      <c r="U1205" s="13">
        <f t="shared" si="94"/>
        <v>30</v>
      </c>
      <c r="V1205" s="10">
        <f>(((J1205/60)/60)/24)+DATE(1970,1,1)</f>
        <v>42125.614895833336</v>
      </c>
      <c r="W1205" s="10">
        <f>(((I1205/60)/60)/24)+DATE(1970,1,1)</f>
        <v>42155.614895833336</v>
      </c>
    </row>
    <row r="1206" spans="1:23"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90"/>
        <v>1.0294615384615384</v>
      </c>
      <c r="P1206" s="6">
        <f t="shared" si="91"/>
        <v>234.78947368421052</v>
      </c>
      <c r="Q1206" t="s">
        <v>8316</v>
      </c>
      <c r="R1206" t="str">
        <f t="shared" si="92"/>
        <v>photography</v>
      </c>
      <c r="S1206" t="str">
        <f t="shared" si="93"/>
        <v>photobooks</v>
      </c>
      <c r="T1206">
        <f>YEAR(V1206)</f>
        <v>2015</v>
      </c>
      <c r="U1206" s="13">
        <f t="shared" si="94"/>
        <v>44</v>
      </c>
      <c r="V1206" s="10">
        <f>(((J1206/60)/60)/24)+DATE(1970,1,1)</f>
        <v>42297.748067129629</v>
      </c>
      <c r="W1206" s="10">
        <f>(((I1206/60)/60)/24)+DATE(1970,1,1)</f>
        <v>42342.208333333328</v>
      </c>
    </row>
    <row r="1207" spans="1:23"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90"/>
        <v>1.0086153846153847</v>
      </c>
      <c r="P1207" s="6">
        <f t="shared" si="91"/>
        <v>211.48387096774192</v>
      </c>
      <c r="Q1207" t="s">
        <v>8316</v>
      </c>
      <c r="R1207" t="str">
        <f t="shared" si="92"/>
        <v>photography</v>
      </c>
      <c r="S1207" t="str">
        <f t="shared" si="93"/>
        <v>photobooks</v>
      </c>
      <c r="T1207">
        <f>YEAR(V1207)</f>
        <v>2015</v>
      </c>
      <c r="U1207" s="13">
        <f t="shared" si="94"/>
        <v>30</v>
      </c>
      <c r="V1207" s="10">
        <f>(((J1207/60)/60)/24)+DATE(1970,1,1)</f>
        <v>42138.506377314814</v>
      </c>
      <c r="W1207" s="10">
        <f>(((I1207/60)/60)/24)+DATE(1970,1,1)</f>
        <v>42168.506377314814</v>
      </c>
    </row>
    <row r="1208" spans="1:23"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90"/>
        <v>1.1499999999999999</v>
      </c>
      <c r="P1208" s="6">
        <f t="shared" si="91"/>
        <v>32.34375</v>
      </c>
      <c r="Q1208" t="s">
        <v>8316</v>
      </c>
      <c r="R1208" t="str">
        <f t="shared" si="92"/>
        <v>photography</v>
      </c>
      <c r="S1208" t="str">
        <f t="shared" si="93"/>
        <v>photobooks</v>
      </c>
      <c r="T1208">
        <f>YEAR(V1208)</f>
        <v>2017</v>
      </c>
      <c r="U1208" s="13">
        <f t="shared" si="94"/>
        <v>33</v>
      </c>
      <c r="V1208" s="10">
        <f>(((J1208/60)/60)/24)+DATE(1970,1,1)</f>
        <v>42772.776076388895</v>
      </c>
      <c r="W1208" s="10">
        <f>(((I1208/60)/60)/24)+DATE(1970,1,1)</f>
        <v>42805.561805555553</v>
      </c>
    </row>
    <row r="1209" spans="1:23"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90"/>
        <v>1.0416766467065868</v>
      </c>
      <c r="P1209" s="6">
        <f t="shared" si="91"/>
        <v>123.37588652482269</v>
      </c>
      <c r="Q1209" t="s">
        <v>8316</v>
      </c>
      <c r="R1209" t="str">
        <f t="shared" si="92"/>
        <v>photography</v>
      </c>
      <c r="S1209" t="str">
        <f t="shared" si="93"/>
        <v>photobooks</v>
      </c>
      <c r="T1209">
        <f>YEAR(V1209)</f>
        <v>2016</v>
      </c>
      <c r="U1209" s="13">
        <f t="shared" si="94"/>
        <v>30</v>
      </c>
      <c r="V1209" s="10">
        <f>(((J1209/60)/60)/24)+DATE(1970,1,1)</f>
        <v>42430.430243055554</v>
      </c>
      <c r="W1209" s="10">
        <f>(((I1209/60)/60)/24)+DATE(1970,1,1)</f>
        <v>42460.416666666672</v>
      </c>
    </row>
    <row r="1210" spans="1:23"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90"/>
        <v>1.5529999999999999</v>
      </c>
      <c r="P1210" s="6">
        <f t="shared" si="91"/>
        <v>207.06666666666666</v>
      </c>
      <c r="Q1210" t="s">
        <v>8316</v>
      </c>
      <c r="R1210" t="str">
        <f t="shared" si="92"/>
        <v>photography</v>
      </c>
      <c r="S1210" t="str">
        <f t="shared" si="93"/>
        <v>photobooks</v>
      </c>
      <c r="T1210">
        <f>YEAR(V1210)</f>
        <v>2016</v>
      </c>
      <c r="U1210" s="13">
        <f t="shared" si="94"/>
        <v>30</v>
      </c>
      <c r="V1210" s="10">
        <f>(((J1210/60)/60)/24)+DATE(1970,1,1)</f>
        <v>42423.709074074075</v>
      </c>
      <c r="W1210" s="10">
        <f>(((I1210/60)/60)/24)+DATE(1970,1,1)</f>
        <v>42453.667407407411</v>
      </c>
    </row>
    <row r="1211" spans="1:23"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90"/>
        <v>1.06</v>
      </c>
      <c r="P1211" s="6">
        <f t="shared" si="91"/>
        <v>138.2608695652174</v>
      </c>
      <c r="Q1211" t="s">
        <v>8316</v>
      </c>
      <c r="R1211" t="str">
        <f t="shared" si="92"/>
        <v>photography</v>
      </c>
      <c r="S1211" t="str">
        <f t="shared" si="93"/>
        <v>photobooks</v>
      </c>
      <c r="T1211">
        <f>YEAR(V1211)</f>
        <v>2017</v>
      </c>
      <c r="U1211" s="13">
        <f t="shared" si="94"/>
        <v>30</v>
      </c>
      <c r="V1211" s="10">
        <f>(((J1211/60)/60)/24)+DATE(1970,1,1)</f>
        <v>42761.846122685187</v>
      </c>
      <c r="W1211" s="10">
        <f>(((I1211/60)/60)/24)+DATE(1970,1,1)</f>
        <v>42791.846122685187</v>
      </c>
    </row>
    <row r="1212" spans="1:23"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90"/>
        <v>2.5431499999999998</v>
      </c>
      <c r="P1212" s="6">
        <f t="shared" si="91"/>
        <v>493.81553398058253</v>
      </c>
      <c r="Q1212" t="s">
        <v>8316</v>
      </c>
      <c r="R1212" t="str">
        <f t="shared" si="92"/>
        <v>photography</v>
      </c>
      <c r="S1212" t="str">
        <f t="shared" si="93"/>
        <v>photobooks</v>
      </c>
      <c r="T1212">
        <f>YEAR(V1212)</f>
        <v>2015</v>
      </c>
      <c r="U1212" s="13">
        <f t="shared" si="94"/>
        <v>23</v>
      </c>
      <c r="V1212" s="10">
        <f>(((J1212/60)/60)/24)+DATE(1970,1,1)</f>
        <v>42132.941805555558</v>
      </c>
      <c r="W1212" s="10">
        <f>(((I1212/60)/60)/24)+DATE(1970,1,1)</f>
        <v>42155.875</v>
      </c>
    </row>
    <row r="1213" spans="1:23"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90"/>
        <v>1.0109999999999999</v>
      </c>
      <c r="P1213" s="6">
        <f t="shared" si="91"/>
        <v>168.5</v>
      </c>
      <c r="Q1213" t="s">
        <v>8316</v>
      </c>
      <c r="R1213" t="str">
        <f t="shared" si="92"/>
        <v>photography</v>
      </c>
      <c r="S1213" t="str">
        <f t="shared" si="93"/>
        <v>photobooks</v>
      </c>
      <c r="T1213">
        <f>YEAR(V1213)</f>
        <v>2016</v>
      </c>
      <c r="U1213" s="13">
        <f t="shared" si="94"/>
        <v>15</v>
      </c>
      <c r="V1213" s="10">
        <f>(((J1213/60)/60)/24)+DATE(1970,1,1)</f>
        <v>42515.866446759261</v>
      </c>
      <c r="W1213" s="10">
        <f>(((I1213/60)/60)/24)+DATE(1970,1,1)</f>
        <v>42530.866446759261</v>
      </c>
    </row>
    <row r="1214" spans="1:23"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90"/>
        <v>1.2904</v>
      </c>
      <c r="P1214" s="6">
        <f t="shared" si="91"/>
        <v>38.867469879518069</v>
      </c>
      <c r="Q1214" t="s">
        <v>8316</v>
      </c>
      <c r="R1214" t="str">
        <f t="shared" si="92"/>
        <v>photography</v>
      </c>
      <c r="S1214" t="str">
        <f t="shared" si="93"/>
        <v>photobooks</v>
      </c>
      <c r="T1214">
        <f>YEAR(V1214)</f>
        <v>2015</v>
      </c>
      <c r="U1214" s="13">
        <f t="shared" si="94"/>
        <v>16</v>
      </c>
      <c r="V1214" s="10">
        <f>(((J1214/60)/60)/24)+DATE(1970,1,1)</f>
        <v>42318.950173611112</v>
      </c>
      <c r="W1214" s="10">
        <f>(((I1214/60)/60)/24)+DATE(1970,1,1)</f>
        <v>42335.041666666672</v>
      </c>
    </row>
    <row r="1215" spans="1:23"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90"/>
        <v>1.0223076923076924</v>
      </c>
      <c r="P1215" s="6">
        <f t="shared" si="91"/>
        <v>61.527777777777779</v>
      </c>
      <c r="Q1215" t="s">
        <v>8316</v>
      </c>
      <c r="R1215" t="str">
        <f t="shared" si="92"/>
        <v>photography</v>
      </c>
      <c r="S1215" t="str">
        <f t="shared" si="93"/>
        <v>photobooks</v>
      </c>
      <c r="T1215">
        <f>YEAR(V1215)</f>
        <v>2016</v>
      </c>
      <c r="U1215" s="13">
        <f t="shared" si="94"/>
        <v>35</v>
      </c>
      <c r="V1215" s="10">
        <f>(((J1215/60)/60)/24)+DATE(1970,1,1)</f>
        <v>42731.755787037036</v>
      </c>
      <c r="W1215" s="10">
        <f>(((I1215/60)/60)/24)+DATE(1970,1,1)</f>
        <v>42766.755787037036</v>
      </c>
    </row>
    <row r="1216" spans="1:23"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90"/>
        <v>1.3180000000000001</v>
      </c>
      <c r="P1216" s="6">
        <f t="shared" si="91"/>
        <v>105.44</v>
      </c>
      <c r="Q1216" t="s">
        <v>8316</v>
      </c>
      <c r="R1216" t="str">
        <f t="shared" si="92"/>
        <v>photography</v>
      </c>
      <c r="S1216" t="str">
        <f t="shared" si="93"/>
        <v>photobooks</v>
      </c>
      <c r="T1216">
        <f>YEAR(V1216)</f>
        <v>2015</v>
      </c>
      <c r="U1216" s="13">
        <f t="shared" si="94"/>
        <v>60</v>
      </c>
      <c r="V1216" s="10">
        <f>(((J1216/60)/60)/24)+DATE(1970,1,1)</f>
        <v>42104.840335648143</v>
      </c>
      <c r="W1216" s="10">
        <f>(((I1216/60)/60)/24)+DATE(1970,1,1)</f>
        <v>42164.840335648143</v>
      </c>
    </row>
    <row r="1217" spans="1:23"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90"/>
        <v>7.8608020000000005</v>
      </c>
      <c r="P1217" s="6">
        <f t="shared" si="91"/>
        <v>71.592003642987251</v>
      </c>
      <c r="Q1217" t="s">
        <v>8316</v>
      </c>
      <c r="R1217" t="str">
        <f t="shared" si="92"/>
        <v>photography</v>
      </c>
      <c r="S1217" t="str">
        <f t="shared" si="93"/>
        <v>photobooks</v>
      </c>
      <c r="T1217">
        <f>YEAR(V1217)</f>
        <v>2014</v>
      </c>
      <c r="U1217" s="13">
        <f t="shared" si="94"/>
        <v>30</v>
      </c>
      <c r="V1217" s="10">
        <f>(((J1217/60)/60)/24)+DATE(1970,1,1)</f>
        <v>41759.923101851848</v>
      </c>
      <c r="W1217" s="10">
        <f>(((I1217/60)/60)/24)+DATE(1970,1,1)</f>
        <v>41789.923101851848</v>
      </c>
    </row>
    <row r="1218" spans="1:23"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90"/>
        <v>1.4570000000000001</v>
      </c>
      <c r="P1218" s="6">
        <f t="shared" si="91"/>
        <v>91.882882882882882</v>
      </c>
      <c r="Q1218" t="s">
        <v>8316</v>
      </c>
      <c r="R1218" t="str">
        <f t="shared" si="92"/>
        <v>photography</v>
      </c>
      <c r="S1218" t="str">
        <f t="shared" si="93"/>
        <v>photobooks</v>
      </c>
      <c r="T1218">
        <f>YEAR(V1218)</f>
        <v>2015</v>
      </c>
      <c r="U1218" s="13">
        <f t="shared" si="94"/>
        <v>32</v>
      </c>
      <c r="V1218" s="10">
        <f>(((J1218/60)/60)/24)+DATE(1970,1,1)</f>
        <v>42247.616400462968</v>
      </c>
      <c r="W1218" s="10">
        <f>(((I1218/60)/60)/24)+DATE(1970,1,1)</f>
        <v>42279.960416666669</v>
      </c>
    </row>
    <row r="1219" spans="1:23"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95">E1219/D1219</f>
        <v>1.026</v>
      </c>
      <c r="P1219" s="6">
        <f t="shared" ref="P1219:P1282" si="96">E1219/L1219</f>
        <v>148.57377049180329</v>
      </c>
      <c r="Q1219" t="s">
        <v>8316</v>
      </c>
      <c r="R1219" t="str">
        <f t="shared" ref="R1219:R1282" si="97">LEFT(N1219,SEARCH("/",N1219,1)-1)</f>
        <v>photography</v>
      </c>
      <c r="S1219" t="str">
        <f t="shared" ref="S1219:S1282" si="98">RIGHT(N1219,LEN(N1219)-FIND("/",N1219,1))</f>
        <v>photobooks</v>
      </c>
      <c r="T1219">
        <f>YEAR(V1219)</f>
        <v>2016</v>
      </c>
      <c r="U1219" s="13">
        <f t="shared" ref="U1219:U1282" si="99">ROUND(W1219-V1219,0)</f>
        <v>30</v>
      </c>
      <c r="V1219" s="10">
        <f>(((J1219/60)/60)/24)+DATE(1970,1,1)</f>
        <v>42535.809490740736</v>
      </c>
      <c r="W1219" s="10">
        <f>(((I1219/60)/60)/24)+DATE(1970,1,1)</f>
        <v>42565.809490740736</v>
      </c>
    </row>
    <row r="1220" spans="1:23"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95"/>
        <v>1.7227777777777777</v>
      </c>
      <c r="P1220" s="6">
        <f t="shared" si="96"/>
        <v>174.2134831460674</v>
      </c>
      <c r="Q1220" t="s">
        <v>8316</v>
      </c>
      <c r="R1220" t="str">
        <f t="shared" si="97"/>
        <v>photography</v>
      </c>
      <c r="S1220" t="str">
        <f t="shared" si="98"/>
        <v>photobooks</v>
      </c>
      <c r="T1220">
        <f>YEAR(V1220)</f>
        <v>2015</v>
      </c>
      <c r="U1220" s="13">
        <f t="shared" si="99"/>
        <v>30</v>
      </c>
      <c r="V1220" s="10">
        <f>(((J1220/60)/60)/24)+DATE(1970,1,1)</f>
        <v>42278.662037037036</v>
      </c>
      <c r="W1220" s="10">
        <f>(((I1220/60)/60)/24)+DATE(1970,1,1)</f>
        <v>42309.125</v>
      </c>
    </row>
    <row r="1221" spans="1:23"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95"/>
        <v>1.5916819571865444</v>
      </c>
      <c r="P1221" s="6">
        <f t="shared" si="96"/>
        <v>102.86166007905139</v>
      </c>
      <c r="Q1221" t="s">
        <v>8316</v>
      </c>
      <c r="R1221" t="str">
        <f t="shared" si="97"/>
        <v>photography</v>
      </c>
      <c r="S1221" t="str">
        <f t="shared" si="98"/>
        <v>photobooks</v>
      </c>
      <c r="T1221">
        <f>YEAR(V1221)</f>
        <v>2016</v>
      </c>
      <c r="U1221" s="13">
        <f t="shared" si="99"/>
        <v>30</v>
      </c>
      <c r="V1221" s="10">
        <f>(((J1221/60)/60)/24)+DATE(1970,1,1)</f>
        <v>42633.461956018517</v>
      </c>
      <c r="W1221" s="10">
        <f>(((I1221/60)/60)/24)+DATE(1970,1,1)</f>
        <v>42663.461956018517</v>
      </c>
    </row>
    <row r="1222" spans="1:23"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95"/>
        <v>1.0376666666666667</v>
      </c>
      <c r="P1222" s="6">
        <f t="shared" si="96"/>
        <v>111.17857142857143</v>
      </c>
      <c r="Q1222" t="s">
        <v>8316</v>
      </c>
      <c r="R1222" t="str">
        <f t="shared" si="97"/>
        <v>photography</v>
      </c>
      <c r="S1222" t="str">
        <f t="shared" si="98"/>
        <v>photobooks</v>
      </c>
      <c r="T1222">
        <f>YEAR(V1222)</f>
        <v>2015</v>
      </c>
      <c r="U1222" s="13">
        <f t="shared" si="99"/>
        <v>30</v>
      </c>
      <c r="V1222" s="10">
        <f>(((J1222/60)/60)/24)+DATE(1970,1,1)</f>
        <v>42211.628611111111</v>
      </c>
      <c r="W1222" s="10">
        <f>(((I1222/60)/60)/24)+DATE(1970,1,1)</f>
        <v>42241.628611111111</v>
      </c>
    </row>
    <row r="1223" spans="1:23"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95"/>
        <v>1.1140954545454547</v>
      </c>
      <c r="P1223" s="6">
        <f t="shared" si="96"/>
        <v>23.796213592233013</v>
      </c>
      <c r="Q1223" t="s">
        <v>8316</v>
      </c>
      <c r="R1223" t="str">
        <f t="shared" si="97"/>
        <v>photography</v>
      </c>
      <c r="S1223" t="str">
        <f t="shared" si="98"/>
        <v>photobooks</v>
      </c>
      <c r="T1223">
        <f>YEAR(V1223)</f>
        <v>2016</v>
      </c>
      <c r="U1223" s="13">
        <f t="shared" si="99"/>
        <v>28</v>
      </c>
      <c r="V1223" s="10">
        <f>(((J1223/60)/60)/24)+DATE(1970,1,1)</f>
        <v>42680.47555555556</v>
      </c>
      <c r="W1223" s="10">
        <f>(((I1223/60)/60)/24)+DATE(1970,1,1)</f>
        <v>42708</v>
      </c>
    </row>
    <row r="1224" spans="1:23"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95"/>
        <v>2.80375</v>
      </c>
      <c r="P1224" s="6">
        <f t="shared" si="96"/>
        <v>81.268115942028984</v>
      </c>
      <c r="Q1224" t="s">
        <v>8316</v>
      </c>
      <c r="R1224" t="str">
        <f t="shared" si="97"/>
        <v>photography</v>
      </c>
      <c r="S1224" t="str">
        <f t="shared" si="98"/>
        <v>photobooks</v>
      </c>
      <c r="T1224">
        <f>YEAR(V1224)</f>
        <v>2016</v>
      </c>
      <c r="U1224" s="13">
        <f t="shared" si="99"/>
        <v>30</v>
      </c>
      <c r="V1224" s="10">
        <f>(((J1224/60)/60)/24)+DATE(1970,1,1)</f>
        <v>42430.720451388886</v>
      </c>
      <c r="W1224" s="10">
        <f>(((I1224/60)/60)/24)+DATE(1970,1,1)</f>
        <v>42461.166666666672</v>
      </c>
    </row>
    <row r="1225" spans="1:23"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95"/>
        <v>1.1210606060606061</v>
      </c>
      <c r="P1225" s="6">
        <f t="shared" si="96"/>
        <v>116.21465968586388</v>
      </c>
      <c r="Q1225" t="s">
        <v>8316</v>
      </c>
      <c r="R1225" t="str">
        <f t="shared" si="97"/>
        <v>photography</v>
      </c>
      <c r="S1225" t="str">
        <f t="shared" si="98"/>
        <v>photobooks</v>
      </c>
      <c r="T1225">
        <f>YEAR(V1225)</f>
        <v>2016</v>
      </c>
      <c r="U1225" s="13">
        <f t="shared" si="99"/>
        <v>30</v>
      </c>
      <c r="V1225" s="10">
        <f>(((J1225/60)/60)/24)+DATE(1970,1,1)</f>
        <v>42654.177187499998</v>
      </c>
      <c r="W1225" s="10">
        <f>(((I1225/60)/60)/24)+DATE(1970,1,1)</f>
        <v>42684.218854166669</v>
      </c>
    </row>
    <row r="1226" spans="1:23"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95"/>
        <v>7.0666666666666669E-2</v>
      </c>
      <c r="P1226" s="6">
        <f t="shared" si="96"/>
        <v>58.888888888888886</v>
      </c>
      <c r="Q1226" t="s">
        <v>8315</v>
      </c>
      <c r="R1226" t="str">
        <f t="shared" si="97"/>
        <v>music</v>
      </c>
      <c r="S1226" t="str">
        <f t="shared" si="98"/>
        <v>world music</v>
      </c>
      <c r="T1226">
        <f>YEAR(V1226)</f>
        <v>2014</v>
      </c>
      <c r="U1226" s="13">
        <f t="shared" si="99"/>
        <v>60</v>
      </c>
      <c r="V1226" s="10">
        <f>(((J1226/60)/60)/24)+DATE(1970,1,1)</f>
        <v>41736.549791666665</v>
      </c>
      <c r="W1226" s="10">
        <f>(((I1226/60)/60)/24)+DATE(1970,1,1)</f>
        <v>41796.549791666665</v>
      </c>
    </row>
    <row r="1227" spans="1:23"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95"/>
        <v>4.3999999999999997E-2</v>
      </c>
      <c r="P1227" s="6">
        <f t="shared" si="96"/>
        <v>44</v>
      </c>
      <c r="Q1227" t="s">
        <v>8315</v>
      </c>
      <c r="R1227" t="str">
        <f t="shared" si="97"/>
        <v>music</v>
      </c>
      <c r="S1227" t="str">
        <f t="shared" si="98"/>
        <v>world music</v>
      </c>
      <c r="T1227">
        <f>YEAR(V1227)</f>
        <v>2013</v>
      </c>
      <c r="U1227" s="13">
        <f t="shared" si="99"/>
        <v>60</v>
      </c>
      <c r="V1227" s="10">
        <f>(((J1227/60)/60)/24)+DATE(1970,1,1)</f>
        <v>41509.905995370369</v>
      </c>
      <c r="W1227" s="10">
        <f>(((I1227/60)/60)/24)+DATE(1970,1,1)</f>
        <v>41569.905995370369</v>
      </c>
    </row>
    <row r="1228" spans="1:23"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95"/>
        <v>3.8739999999999997E-2</v>
      </c>
      <c r="P1228" s="6">
        <f t="shared" si="96"/>
        <v>48.424999999999997</v>
      </c>
      <c r="Q1228" t="s">
        <v>8315</v>
      </c>
      <c r="R1228" t="str">
        <f t="shared" si="97"/>
        <v>music</v>
      </c>
      <c r="S1228" t="str">
        <f t="shared" si="98"/>
        <v>world music</v>
      </c>
      <c r="T1228">
        <f>YEAR(V1228)</f>
        <v>2014</v>
      </c>
      <c r="U1228" s="13">
        <f t="shared" si="99"/>
        <v>34</v>
      </c>
      <c r="V1228" s="10">
        <f>(((J1228/60)/60)/24)+DATE(1970,1,1)</f>
        <v>41715.874780092592</v>
      </c>
      <c r="W1228" s="10">
        <f>(((I1228/60)/60)/24)+DATE(1970,1,1)</f>
        <v>41750.041666666664</v>
      </c>
    </row>
    <row r="1229" spans="1:23"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95"/>
        <v>0</v>
      </c>
      <c r="P1229" s="6" t="e">
        <f t="shared" si="96"/>
        <v>#DIV/0!</v>
      </c>
      <c r="Q1229" t="s">
        <v>8315</v>
      </c>
      <c r="R1229" t="str">
        <f t="shared" si="97"/>
        <v>music</v>
      </c>
      <c r="S1229" t="str">
        <f t="shared" si="98"/>
        <v>world music</v>
      </c>
      <c r="T1229">
        <f>YEAR(V1229)</f>
        <v>2014</v>
      </c>
      <c r="U1229" s="13">
        <f t="shared" si="99"/>
        <v>30</v>
      </c>
      <c r="V1229" s="10">
        <f>(((J1229/60)/60)/24)+DATE(1970,1,1)</f>
        <v>41827.919166666667</v>
      </c>
      <c r="W1229" s="10">
        <f>(((I1229/60)/60)/24)+DATE(1970,1,1)</f>
        <v>41858.291666666664</v>
      </c>
    </row>
    <row r="1230" spans="1:23"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95"/>
        <v>0.29299999999999998</v>
      </c>
      <c r="P1230" s="6">
        <f t="shared" si="96"/>
        <v>61.041666666666664</v>
      </c>
      <c r="Q1230" t="s">
        <v>8315</v>
      </c>
      <c r="R1230" t="str">
        <f t="shared" si="97"/>
        <v>music</v>
      </c>
      <c r="S1230" t="str">
        <f t="shared" si="98"/>
        <v>world music</v>
      </c>
      <c r="T1230">
        <f>YEAR(V1230)</f>
        <v>2011</v>
      </c>
      <c r="U1230" s="13">
        <f t="shared" si="99"/>
        <v>60</v>
      </c>
      <c r="V1230" s="10">
        <f>(((J1230/60)/60)/24)+DATE(1970,1,1)</f>
        <v>40754.729259259257</v>
      </c>
      <c r="W1230" s="10">
        <f>(((I1230/60)/60)/24)+DATE(1970,1,1)</f>
        <v>40814.729259259257</v>
      </c>
    </row>
    <row r="1231" spans="1:23"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95"/>
        <v>9.0909090909090905E-3</v>
      </c>
      <c r="P1231" s="6">
        <f t="shared" si="96"/>
        <v>25</v>
      </c>
      <c r="Q1231" t="s">
        <v>8315</v>
      </c>
      <c r="R1231" t="str">
        <f t="shared" si="97"/>
        <v>music</v>
      </c>
      <c r="S1231" t="str">
        <f t="shared" si="98"/>
        <v>world music</v>
      </c>
      <c r="T1231">
        <f>YEAR(V1231)</f>
        <v>2012</v>
      </c>
      <c r="U1231" s="13">
        <f t="shared" si="99"/>
        <v>30</v>
      </c>
      <c r="V1231" s="10">
        <f>(((J1231/60)/60)/24)+DATE(1970,1,1)</f>
        <v>40985.459803240738</v>
      </c>
      <c r="W1231" s="10">
        <f>(((I1231/60)/60)/24)+DATE(1970,1,1)</f>
        <v>41015.666666666664</v>
      </c>
    </row>
    <row r="1232" spans="1:23"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95"/>
        <v>0</v>
      </c>
      <c r="P1232" s="6" t="e">
        <f t="shared" si="96"/>
        <v>#DIV/0!</v>
      </c>
      <c r="Q1232" t="s">
        <v>8315</v>
      </c>
      <c r="R1232" t="str">
        <f t="shared" si="97"/>
        <v>music</v>
      </c>
      <c r="S1232" t="str">
        <f t="shared" si="98"/>
        <v>world music</v>
      </c>
      <c r="T1232">
        <f>YEAR(V1232)</f>
        <v>2011</v>
      </c>
      <c r="U1232" s="13">
        <f t="shared" si="99"/>
        <v>30</v>
      </c>
      <c r="V1232" s="10">
        <f>(((J1232/60)/60)/24)+DATE(1970,1,1)</f>
        <v>40568.972569444442</v>
      </c>
      <c r="W1232" s="10">
        <f>(((I1232/60)/60)/24)+DATE(1970,1,1)</f>
        <v>40598.972569444442</v>
      </c>
    </row>
    <row r="1233" spans="1:23"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95"/>
        <v>0</v>
      </c>
      <c r="P1233" s="6" t="e">
        <f t="shared" si="96"/>
        <v>#DIV/0!</v>
      </c>
      <c r="Q1233" t="s">
        <v>8315</v>
      </c>
      <c r="R1233" t="str">
        <f t="shared" si="97"/>
        <v>music</v>
      </c>
      <c r="S1233" t="str">
        <f t="shared" si="98"/>
        <v>world music</v>
      </c>
      <c r="T1233">
        <f>YEAR(V1233)</f>
        <v>2015</v>
      </c>
      <c r="U1233" s="13">
        <f t="shared" si="99"/>
        <v>50</v>
      </c>
      <c r="V1233" s="10">
        <f>(((J1233/60)/60)/24)+DATE(1970,1,1)</f>
        <v>42193.941759259258</v>
      </c>
      <c r="W1233" s="10">
        <f>(((I1233/60)/60)/24)+DATE(1970,1,1)</f>
        <v>42244.041666666672</v>
      </c>
    </row>
    <row r="1234" spans="1:23"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95"/>
        <v>8.0000000000000002E-3</v>
      </c>
      <c r="P1234" s="6">
        <f t="shared" si="96"/>
        <v>40</v>
      </c>
      <c r="Q1234" t="s">
        <v>8315</v>
      </c>
      <c r="R1234" t="str">
        <f t="shared" si="97"/>
        <v>music</v>
      </c>
      <c r="S1234" t="str">
        <f t="shared" si="98"/>
        <v>world music</v>
      </c>
      <c r="T1234">
        <f>YEAR(V1234)</f>
        <v>2013</v>
      </c>
      <c r="U1234" s="13">
        <f t="shared" si="99"/>
        <v>47</v>
      </c>
      <c r="V1234" s="10">
        <f>(((J1234/60)/60)/24)+DATE(1970,1,1)</f>
        <v>41506.848032407412</v>
      </c>
      <c r="W1234" s="10">
        <f>(((I1234/60)/60)/24)+DATE(1970,1,1)</f>
        <v>41553.848032407412</v>
      </c>
    </row>
    <row r="1235" spans="1:23"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95"/>
        <v>0.11600000000000001</v>
      </c>
      <c r="P1235" s="6">
        <f t="shared" si="96"/>
        <v>19.333333333333332</v>
      </c>
      <c r="Q1235" t="s">
        <v>8315</v>
      </c>
      <c r="R1235" t="str">
        <f t="shared" si="97"/>
        <v>music</v>
      </c>
      <c r="S1235" t="str">
        <f t="shared" si="98"/>
        <v>world music</v>
      </c>
      <c r="T1235">
        <f>YEAR(V1235)</f>
        <v>2012</v>
      </c>
      <c r="U1235" s="13">
        <f t="shared" si="99"/>
        <v>21</v>
      </c>
      <c r="V1235" s="10">
        <f>(((J1235/60)/60)/24)+DATE(1970,1,1)</f>
        <v>40939.948773148149</v>
      </c>
      <c r="W1235" s="10">
        <f>(((I1235/60)/60)/24)+DATE(1970,1,1)</f>
        <v>40960.948773148149</v>
      </c>
    </row>
    <row r="1236" spans="1:23"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95"/>
        <v>0</v>
      </c>
      <c r="P1236" s="6" t="e">
        <f t="shared" si="96"/>
        <v>#DIV/0!</v>
      </c>
      <c r="Q1236" t="s">
        <v>8315</v>
      </c>
      <c r="R1236" t="str">
        <f t="shared" si="97"/>
        <v>music</v>
      </c>
      <c r="S1236" t="str">
        <f t="shared" si="98"/>
        <v>world music</v>
      </c>
      <c r="T1236">
        <f>YEAR(V1236)</f>
        <v>2015</v>
      </c>
      <c r="U1236" s="13">
        <f t="shared" si="99"/>
        <v>30</v>
      </c>
      <c r="V1236" s="10">
        <f>(((J1236/60)/60)/24)+DATE(1970,1,1)</f>
        <v>42007.788680555561</v>
      </c>
      <c r="W1236" s="10">
        <f>(((I1236/60)/60)/24)+DATE(1970,1,1)</f>
        <v>42037.788680555561</v>
      </c>
    </row>
    <row r="1237" spans="1:23"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95"/>
        <v>2.787363950092912E-2</v>
      </c>
      <c r="P1237" s="6">
        <f t="shared" si="96"/>
        <v>35</v>
      </c>
      <c r="Q1237" t="s">
        <v>8315</v>
      </c>
      <c r="R1237" t="str">
        <f t="shared" si="97"/>
        <v>music</v>
      </c>
      <c r="S1237" t="str">
        <f t="shared" si="98"/>
        <v>world music</v>
      </c>
      <c r="T1237">
        <f>YEAR(V1237)</f>
        <v>2013</v>
      </c>
      <c r="U1237" s="13">
        <f t="shared" si="99"/>
        <v>40</v>
      </c>
      <c r="V1237" s="10">
        <f>(((J1237/60)/60)/24)+DATE(1970,1,1)</f>
        <v>41583.135405092595</v>
      </c>
      <c r="W1237" s="10">
        <f>(((I1237/60)/60)/24)+DATE(1970,1,1)</f>
        <v>41623.135405092595</v>
      </c>
    </row>
    <row r="1238" spans="1:23"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95"/>
        <v>0</v>
      </c>
      <c r="P1238" s="6" t="e">
        <f t="shared" si="96"/>
        <v>#DIV/0!</v>
      </c>
      <c r="Q1238" t="s">
        <v>8315</v>
      </c>
      <c r="R1238" t="str">
        <f t="shared" si="97"/>
        <v>music</v>
      </c>
      <c r="S1238" t="str">
        <f t="shared" si="98"/>
        <v>world music</v>
      </c>
      <c r="T1238">
        <f>YEAR(V1238)</f>
        <v>2012</v>
      </c>
      <c r="U1238" s="13">
        <f t="shared" si="99"/>
        <v>8</v>
      </c>
      <c r="V1238" s="10">
        <f>(((J1238/60)/60)/24)+DATE(1970,1,1)</f>
        <v>41110.680138888885</v>
      </c>
      <c r="W1238" s="10">
        <f>(((I1238/60)/60)/24)+DATE(1970,1,1)</f>
        <v>41118.666666666664</v>
      </c>
    </row>
    <row r="1239" spans="1:23"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95"/>
        <v>0</v>
      </c>
      <c r="P1239" s="6" t="e">
        <f t="shared" si="96"/>
        <v>#DIV/0!</v>
      </c>
      <c r="Q1239" t="s">
        <v>8315</v>
      </c>
      <c r="R1239" t="str">
        <f t="shared" si="97"/>
        <v>music</v>
      </c>
      <c r="S1239" t="str">
        <f t="shared" si="98"/>
        <v>world music</v>
      </c>
      <c r="T1239">
        <f>YEAR(V1239)</f>
        <v>2012</v>
      </c>
      <c r="U1239" s="13">
        <f t="shared" si="99"/>
        <v>20</v>
      </c>
      <c r="V1239" s="10">
        <f>(((J1239/60)/60)/24)+DATE(1970,1,1)</f>
        <v>41125.283159722225</v>
      </c>
      <c r="W1239" s="10">
        <f>(((I1239/60)/60)/24)+DATE(1970,1,1)</f>
        <v>41145.283159722225</v>
      </c>
    </row>
    <row r="1240" spans="1:23"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95"/>
        <v>0.17799999999999999</v>
      </c>
      <c r="P1240" s="6">
        <f t="shared" si="96"/>
        <v>59.333333333333336</v>
      </c>
      <c r="Q1240" t="s">
        <v>8315</v>
      </c>
      <c r="R1240" t="str">
        <f t="shared" si="97"/>
        <v>music</v>
      </c>
      <c r="S1240" t="str">
        <f t="shared" si="98"/>
        <v>world music</v>
      </c>
      <c r="T1240">
        <f>YEAR(V1240)</f>
        <v>2011</v>
      </c>
      <c r="U1240" s="13">
        <f t="shared" si="99"/>
        <v>30</v>
      </c>
      <c r="V1240" s="10">
        <f>(((J1240/60)/60)/24)+DATE(1970,1,1)</f>
        <v>40731.61037037037</v>
      </c>
      <c r="W1240" s="10">
        <f>(((I1240/60)/60)/24)+DATE(1970,1,1)</f>
        <v>40761.61037037037</v>
      </c>
    </row>
    <row r="1241" spans="1:23"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95"/>
        <v>0</v>
      </c>
      <c r="P1241" s="6" t="e">
        <f t="shared" si="96"/>
        <v>#DIV/0!</v>
      </c>
      <c r="Q1241" t="s">
        <v>8315</v>
      </c>
      <c r="R1241" t="str">
        <f t="shared" si="97"/>
        <v>music</v>
      </c>
      <c r="S1241" t="str">
        <f t="shared" si="98"/>
        <v>world music</v>
      </c>
      <c r="T1241">
        <f>YEAR(V1241)</f>
        <v>2011</v>
      </c>
      <c r="U1241" s="13">
        <f t="shared" si="99"/>
        <v>30</v>
      </c>
      <c r="V1241" s="10">
        <f>(((J1241/60)/60)/24)+DATE(1970,1,1)</f>
        <v>40883.962581018517</v>
      </c>
      <c r="W1241" s="10">
        <f>(((I1241/60)/60)/24)+DATE(1970,1,1)</f>
        <v>40913.962581018517</v>
      </c>
    </row>
    <row r="1242" spans="1:23"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95"/>
        <v>3.0124999999999999E-2</v>
      </c>
      <c r="P1242" s="6">
        <f t="shared" si="96"/>
        <v>30.125</v>
      </c>
      <c r="Q1242" t="s">
        <v>8315</v>
      </c>
      <c r="R1242" t="str">
        <f t="shared" si="97"/>
        <v>music</v>
      </c>
      <c r="S1242" t="str">
        <f t="shared" si="98"/>
        <v>world music</v>
      </c>
      <c r="T1242">
        <f>YEAR(V1242)</f>
        <v>2013</v>
      </c>
      <c r="U1242" s="13">
        <f t="shared" si="99"/>
        <v>59</v>
      </c>
      <c r="V1242" s="10">
        <f>(((J1242/60)/60)/24)+DATE(1970,1,1)</f>
        <v>41409.040011574078</v>
      </c>
      <c r="W1242" s="10">
        <f>(((I1242/60)/60)/24)+DATE(1970,1,1)</f>
        <v>41467.910416666666</v>
      </c>
    </row>
    <row r="1243" spans="1:23"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95"/>
        <v>0.50739999999999996</v>
      </c>
      <c r="P1243" s="6">
        <f t="shared" si="96"/>
        <v>74.617647058823536</v>
      </c>
      <c r="Q1243" t="s">
        <v>8315</v>
      </c>
      <c r="R1243" t="str">
        <f t="shared" si="97"/>
        <v>music</v>
      </c>
      <c r="S1243" t="str">
        <f t="shared" si="98"/>
        <v>world music</v>
      </c>
      <c r="T1243">
        <f>YEAR(V1243)</f>
        <v>2014</v>
      </c>
      <c r="U1243" s="13">
        <f t="shared" si="99"/>
        <v>22</v>
      </c>
      <c r="V1243" s="10">
        <f>(((J1243/60)/60)/24)+DATE(1970,1,1)</f>
        <v>41923.837731481479</v>
      </c>
      <c r="W1243" s="10">
        <f>(((I1243/60)/60)/24)+DATE(1970,1,1)</f>
        <v>41946.249305555553</v>
      </c>
    </row>
    <row r="1244" spans="1:23"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95"/>
        <v>5.4884742041712408E-3</v>
      </c>
      <c r="P1244" s="6">
        <f t="shared" si="96"/>
        <v>5</v>
      </c>
      <c r="Q1244" t="s">
        <v>8315</v>
      </c>
      <c r="R1244" t="str">
        <f t="shared" si="97"/>
        <v>music</v>
      </c>
      <c r="S1244" t="str">
        <f t="shared" si="98"/>
        <v>world music</v>
      </c>
      <c r="T1244">
        <f>YEAR(V1244)</f>
        <v>2011</v>
      </c>
      <c r="U1244" s="13">
        <f t="shared" si="99"/>
        <v>15</v>
      </c>
      <c r="V1244" s="10">
        <f>(((J1244/60)/60)/24)+DATE(1970,1,1)</f>
        <v>40782.165532407409</v>
      </c>
      <c r="W1244" s="10">
        <f>(((I1244/60)/60)/24)+DATE(1970,1,1)</f>
        <v>40797.554166666669</v>
      </c>
    </row>
    <row r="1245" spans="1:23"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95"/>
        <v>0.14091666666666666</v>
      </c>
      <c r="P1245" s="6">
        <f t="shared" si="96"/>
        <v>44.5</v>
      </c>
      <c r="Q1245" t="s">
        <v>8315</v>
      </c>
      <c r="R1245" t="str">
        <f t="shared" si="97"/>
        <v>music</v>
      </c>
      <c r="S1245" t="str">
        <f t="shared" si="98"/>
        <v>world music</v>
      </c>
      <c r="T1245">
        <f>YEAR(V1245)</f>
        <v>2011</v>
      </c>
      <c r="U1245" s="13">
        <f t="shared" si="99"/>
        <v>61</v>
      </c>
      <c r="V1245" s="10">
        <f>(((J1245/60)/60)/24)+DATE(1970,1,1)</f>
        <v>40671.879293981481</v>
      </c>
      <c r="W1245" s="10">
        <f>(((I1245/60)/60)/24)+DATE(1970,1,1)</f>
        <v>40732.875</v>
      </c>
    </row>
    <row r="1246" spans="1:23"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95"/>
        <v>1.038</v>
      </c>
      <c r="P1246" s="6">
        <f t="shared" si="96"/>
        <v>46.133333333333333</v>
      </c>
      <c r="Q1246" t="s">
        <v>8315</v>
      </c>
      <c r="R1246" t="str">
        <f t="shared" si="97"/>
        <v>music</v>
      </c>
      <c r="S1246" t="str">
        <f t="shared" si="98"/>
        <v>rock</v>
      </c>
      <c r="T1246">
        <f>YEAR(V1246)</f>
        <v>2013</v>
      </c>
      <c r="U1246" s="13">
        <f t="shared" si="99"/>
        <v>31</v>
      </c>
      <c r="V1246" s="10">
        <f>(((J1246/60)/60)/24)+DATE(1970,1,1)</f>
        <v>41355.825497685182</v>
      </c>
      <c r="W1246" s="10">
        <f>(((I1246/60)/60)/24)+DATE(1970,1,1)</f>
        <v>41386.875</v>
      </c>
    </row>
    <row r="1247" spans="1:23"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95"/>
        <v>1.2024999999999999</v>
      </c>
      <c r="P1247" s="6">
        <f t="shared" si="96"/>
        <v>141.47058823529412</v>
      </c>
      <c r="Q1247" t="s">
        <v>8315</v>
      </c>
      <c r="R1247" t="str">
        <f t="shared" si="97"/>
        <v>music</v>
      </c>
      <c r="S1247" t="str">
        <f t="shared" si="98"/>
        <v>rock</v>
      </c>
      <c r="T1247">
        <f>YEAR(V1247)</f>
        <v>2014</v>
      </c>
      <c r="U1247" s="13">
        <f t="shared" si="99"/>
        <v>30</v>
      </c>
      <c r="V1247" s="10">
        <f>(((J1247/60)/60)/24)+DATE(1970,1,1)</f>
        <v>41774.599930555552</v>
      </c>
      <c r="W1247" s="10">
        <f>(((I1247/60)/60)/24)+DATE(1970,1,1)</f>
        <v>41804.599930555552</v>
      </c>
    </row>
    <row r="1248" spans="1:23"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95"/>
        <v>1.17</v>
      </c>
      <c r="P1248" s="6">
        <f t="shared" si="96"/>
        <v>75.483870967741936</v>
      </c>
      <c r="Q1248" t="s">
        <v>8315</v>
      </c>
      <c r="R1248" t="str">
        <f t="shared" si="97"/>
        <v>music</v>
      </c>
      <c r="S1248" t="str">
        <f t="shared" si="98"/>
        <v>rock</v>
      </c>
      <c r="T1248">
        <f>YEAR(V1248)</f>
        <v>2011</v>
      </c>
      <c r="U1248" s="13">
        <f t="shared" si="99"/>
        <v>45</v>
      </c>
      <c r="V1248" s="10">
        <f>(((J1248/60)/60)/24)+DATE(1970,1,1)</f>
        <v>40838.043391203704</v>
      </c>
      <c r="W1248" s="10">
        <f>(((I1248/60)/60)/24)+DATE(1970,1,1)</f>
        <v>40883.085057870368</v>
      </c>
    </row>
    <row r="1249" spans="1:23"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95"/>
        <v>1.2214285714285715</v>
      </c>
      <c r="P1249" s="6">
        <f t="shared" si="96"/>
        <v>85.5</v>
      </c>
      <c r="Q1249" t="s">
        <v>8315</v>
      </c>
      <c r="R1249" t="str">
        <f t="shared" si="97"/>
        <v>music</v>
      </c>
      <c r="S1249" t="str">
        <f t="shared" si="98"/>
        <v>rock</v>
      </c>
      <c r="T1249">
        <f>YEAR(V1249)</f>
        <v>2013</v>
      </c>
      <c r="U1249" s="13">
        <f t="shared" si="99"/>
        <v>30</v>
      </c>
      <c r="V1249" s="10">
        <f>(((J1249/60)/60)/24)+DATE(1970,1,1)</f>
        <v>41370.292303240742</v>
      </c>
      <c r="W1249" s="10">
        <f>(((I1249/60)/60)/24)+DATE(1970,1,1)</f>
        <v>41400.292303240742</v>
      </c>
    </row>
    <row r="1250" spans="1:23"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95"/>
        <v>1.5164</v>
      </c>
      <c r="P1250" s="6">
        <f t="shared" si="96"/>
        <v>64.254237288135599</v>
      </c>
      <c r="Q1250" t="s">
        <v>8315</v>
      </c>
      <c r="R1250" t="str">
        <f t="shared" si="97"/>
        <v>music</v>
      </c>
      <c r="S1250" t="str">
        <f t="shared" si="98"/>
        <v>rock</v>
      </c>
      <c r="T1250">
        <f>YEAR(V1250)</f>
        <v>2014</v>
      </c>
      <c r="U1250" s="13">
        <f t="shared" si="99"/>
        <v>36</v>
      </c>
      <c r="V1250" s="10">
        <f>(((J1250/60)/60)/24)+DATE(1970,1,1)</f>
        <v>41767.656863425924</v>
      </c>
      <c r="W1250" s="10">
        <f>(((I1250/60)/60)/24)+DATE(1970,1,1)</f>
        <v>41803.290972222225</v>
      </c>
    </row>
    <row r="1251" spans="1:23"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95"/>
        <v>1.0444</v>
      </c>
      <c r="P1251" s="6">
        <f t="shared" si="96"/>
        <v>64.46913580246914</v>
      </c>
      <c r="Q1251" t="s">
        <v>8315</v>
      </c>
      <c r="R1251" t="str">
        <f t="shared" si="97"/>
        <v>music</v>
      </c>
      <c r="S1251" t="str">
        <f t="shared" si="98"/>
        <v>rock</v>
      </c>
      <c r="T1251">
        <f>YEAR(V1251)</f>
        <v>2012</v>
      </c>
      <c r="U1251" s="13">
        <f t="shared" si="99"/>
        <v>30</v>
      </c>
      <c r="V1251" s="10">
        <f>(((J1251/60)/60)/24)+DATE(1970,1,1)</f>
        <v>41067.74086805556</v>
      </c>
      <c r="W1251" s="10">
        <f>(((I1251/60)/60)/24)+DATE(1970,1,1)</f>
        <v>41097.74086805556</v>
      </c>
    </row>
    <row r="1252" spans="1:23"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95"/>
        <v>2.0015333333333332</v>
      </c>
      <c r="P1252" s="6">
        <f t="shared" si="96"/>
        <v>118.2007874015748</v>
      </c>
      <c r="Q1252" t="s">
        <v>8315</v>
      </c>
      <c r="R1252" t="str">
        <f t="shared" si="97"/>
        <v>music</v>
      </c>
      <c r="S1252" t="str">
        <f t="shared" si="98"/>
        <v>rock</v>
      </c>
      <c r="T1252">
        <f>YEAR(V1252)</f>
        <v>2014</v>
      </c>
      <c r="U1252" s="13">
        <f t="shared" si="99"/>
        <v>45</v>
      </c>
      <c r="V1252" s="10">
        <f>(((J1252/60)/60)/24)+DATE(1970,1,1)</f>
        <v>41843.64271990741</v>
      </c>
      <c r="W1252" s="10">
        <f>(((I1252/60)/60)/24)+DATE(1970,1,1)</f>
        <v>41888.64271990741</v>
      </c>
    </row>
    <row r="1253" spans="1:23"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95"/>
        <v>1.018</v>
      </c>
      <c r="P1253" s="6">
        <f t="shared" si="96"/>
        <v>82.540540540540547</v>
      </c>
      <c r="Q1253" t="s">
        <v>8315</v>
      </c>
      <c r="R1253" t="str">
        <f t="shared" si="97"/>
        <v>music</v>
      </c>
      <c r="S1253" t="str">
        <f t="shared" si="98"/>
        <v>rock</v>
      </c>
      <c r="T1253">
        <f>YEAR(V1253)</f>
        <v>2011</v>
      </c>
      <c r="U1253" s="13">
        <f t="shared" si="99"/>
        <v>60</v>
      </c>
      <c r="V1253" s="10">
        <f>(((J1253/60)/60)/24)+DATE(1970,1,1)</f>
        <v>40751.814432870371</v>
      </c>
      <c r="W1253" s="10">
        <f>(((I1253/60)/60)/24)+DATE(1970,1,1)</f>
        <v>40811.814432870371</v>
      </c>
    </row>
    <row r="1254" spans="1:23"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95"/>
        <v>1.3765714285714286</v>
      </c>
      <c r="P1254" s="6">
        <f t="shared" si="96"/>
        <v>34.170212765957444</v>
      </c>
      <c r="Q1254" t="s">
        <v>8315</v>
      </c>
      <c r="R1254" t="str">
        <f t="shared" si="97"/>
        <v>music</v>
      </c>
      <c r="S1254" t="str">
        <f t="shared" si="98"/>
        <v>rock</v>
      </c>
      <c r="T1254">
        <f>YEAR(V1254)</f>
        <v>2013</v>
      </c>
      <c r="U1254" s="13">
        <f t="shared" si="99"/>
        <v>28</v>
      </c>
      <c r="V1254" s="10">
        <f>(((J1254/60)/60)/24)+DATE(1970,1,1)</f>
        <v>41543.988067129627</v>
      </c>
      <c r="W1254" s="10">
        <f>(((I1254/60)/60)/24)+DATE(1970,1,1)</f>
        <v>41571.988067129627</v>
      </c>
    </row>
    <row r="1255" spans="1:23"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95"/>
        <v>3038.3319999999999</v>
      </c>
      <c r="P1255" s="6">
        <f t="shared" si="96"/>
        <v>42.73322081575246</v>
      </c>
      <c r="Q1255" t="s">
        <v>8315</v>
      </c>
      <c r="R1255" t="str">
        <f t="shared" si="97"/>
        <v>music</v>
      </c>
      <c r="S1255" t="str">
        <f t="shared" si="98"/>
        <v>rock</v>
      </c>
      <c r="T1255">
        <f>YEAR(V1255)</f>
        <v>2014</v>
      </c>
      <c r="U1255" s="13">
        <f t="shared" si="99"/>
        <v>30</v>
      </c>
      <c r="V1255" s="10">
        <f>(((J1255/60)/60)/24)+DATE(1970,1,1)</f>
        <v>41855.783645833333</v>
      </c>
      <c r="W1255" s="10">
        <f>(((I1255/60)/60)/24)+DATE(1970,1,1)</f>
        <v>41885.783645833333</v>
      </c>
    </row>
    <row r="1256" spans="1:23"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95"/>
        <v>1.9885074626865671</v>
      </c>
      <c r="P1256" s="6">
        <f t="shared" si="96"/>
        <v>94.489361702127653</v>
      </c>
      <c r="Q1256" t="s">
        <v>8315</v>
      </c>
      <c r="R1256" t="str">
        <f t="shared" si="97"/>
        <v>music</v>
      </c>
      <c r="S1256" t="str">
        <f t="shared" si="98"/>
        <v>rock</v>
      </c>
      <c r="T1256">
        <f>YEAR(V1256)</f>
        <v>2010</v>
      </c>
      <c r="U1256" s="13">
        <f t="shared" si="99"/>
        <v>57</v>
      </c>
      <c r="V1256" s="10">
        <f>(((J1256/60)/60)/24)+DATE(1970,1,1)</f>
        <v>40487.621365740742</v>
      </c>
      <c r="W1256" s="10">
        <f>(((I1256/60)/60)/24)+DATE(1970,1,1)</f>
        <v>40544.207638888889</v>
      </c>
    </row>
    <row r="1257" spans="1:23"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95"/>
        <v>2.0236666666666667</v>
      </c>
      <c r="P1257" s="6">
        <f t="shared" si="96"/>
        <v>55.697247706422019</v>
      </c>
      <c r="Q1257" t="s">
        <v>8315</v>
      </c>
      <c r="R1257" t="str">
        <f t="shared" si="97"/>
        <v>music</v>
      </c>
      <c r="S1257" t="str">
        <f t="shared" si="98"/>
        <v>rock</v>
      </c>
      <c r="T1257">
        <f>YEAR(V1257)</f>
        <v>2013</v>
      </c>
      <c r="U1257" s="13">
        <f t="shared" si="99"/>
        <v>30</v>
      </c>
      <c r="V1257" s="10">
        <f>(((J1257/60)/60)/24)+DATE(1970,1,1)</f>
        <v>41579.845509259263</v>
      </c>
      <c r="W1257" s="10">
        <f>(((I1257/60)/60)/24)+DATE(1970,1,1)</f>
        <v>41609.887175925927</v>
      </c>
    </row>
    <row r="1258" spans="1:23"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95"/>
        <v>1.1796376666666666</v>
      </c>
      <c r="P1258" s="6">
        <f t="shared" si="96"/>
        <v>98.030831024930734</v>
      </c>
      <c r="Q1258" t="s">
        <v>8315</v>
      </c>
      <c r="R1258" t="str">
        <f t="shared" si="97"/>
        <v>music</v>
      </c>
      <c r="S1258" t="str">
        <f t="shared" si="98"/>
        <v>rock</v>
      </c>
      <c r="T1258">
        <f>YEAR(V1258)</f>
        <v>2012</v>
      </c>
      <c r="U1258" s="13">
        <f t="shared" si="99"/>
        <v>30</v>
      </c>
      <c r="V1258" s="10">
        <f>(((J1258/60)/60)/24)+DATE(1970,1,1)</f>
        <v>40921.919340277782</v>
      </c>
      <c r="W1258" s="10">
        <f>(((I1258/60)/60)/24)+DATE(1970,1,1)</f>
        <v>40951.919340277782</v>
      </c>
    </row>
    <row r="1259" spans="1:23"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95"/>
        <v>2.9472727272727273</v>
      </c>
      <c r="P1259" s="6">
        <f t="shared" si="96"/>
        <v>92.102272727272734</v>
      </c>
      <c r="Q1259" t="s">
        <v>8315</v>
      </c>
      <c r="R1259" t="str">
        <f t="shared" si="97"/>
        <v>music</v>
      </c>
      <c r="S1259" t="str">
        <f t="shared" si="98"/>
        <v>rock</v>
      </c>
      <c r="T1259">
        <f>YEAR(V1259)</f>
        <v>2011</v>
      </c>
      <c r="U1259" s="13">
        <f t="shared" si="99"/>
        <v>49</v>
      </c>
      <c r="V1259" s="10">
        <f>(((J1259/60)/60)/24)+DATE(1970,1,1)</f>
        <v>40587.085532407407</v>
      </c>
      <c r="W1259" s="10">
        <f>(((I1259/60)/60)/24)+DATE(1970,1,1)</f>
        <v>40636.043865740743</v>
      </c>
    </row>
    <row r="1260" spans="1:23"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95"/>
        <v>2.1314633333333335</v>
      </c>
      <c r="P1260" s="6">
        <f t="shared" si="96"/>
        <v>38.175462686567165</v>
      </c>
      <c r="Q1260" t="s">
        <v>8315</v>
      </c>
      <c r="R1260" t="str">
        <f t="shared" si="97"/>
        <v>music</v>
      </c>
      <c r="S1260" t="str">
        <f t="shared" si="98"/>
        <v>rock</v>
      </c>
      <c r="T1260">
        <f>YEAR(V1260)</f>
        <v>2013</v>
      </c>
      <c r="U1260" s="13">
        <f t="shared" si="99"/>
        <v>30</v>
      </c>
      <c r="V1260" s="10">
        <f>(((J1260/60)/60)/24)+DATE(1970,1,1)</f>
        <v>41487.611250000002</v>
      </c>
      <c r="W1260" s="10">
        <f>(((I1260/60)/60)/24)+DATE(1970,1,1)</f>
        <v>41517.611250000002</v>
      </c>
    </row>
    <row r="1261" spans="1:23"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95"/>
        <v>1.0424</v>
      </c>
      <c r="P1261" s="6">
        <f t="shared" si="96"/>
        <v>27.145833333333332</v>
      </c>
      <c r="Q1261" t="s">
        <v>8315</v>
      </c>
      <c r="R1261" t="str">
        <f t="shared" si="97"/>
        <v>music</v>
      </c>
      <c r="S1261" t="str">
        <f t="shared" si="98"/>
        <v>rock</v>
      </c>
      <c r="T1261">
        <f>YEAR(V1261)</f>
        <v>2014</v>
      </c>
      <c r="U1261" s="13">
        <f t="shared" si="99"/>
        <v>32</v>
      </c>
      <c r="V1261" s="10">
        <f>(((J1261/60)/60)/24)+DATE(1970,1,1)</f>
        <v>41766.970648148148</v>
      </c>
      <c r="W1261" s="10">
        <f>(((I1261/60)/60)/24)+DATE(1970,1,1)</f>
        <v>41799.165972222225</v>
      </c>
    </row>
    <row r="1262" spans="1:23"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95"/>
        <v>1.1366666666666667</v>
      </c>
      <c r="P1262" s="6">
        <f t="shared" si="96"/>
        <v>50.689189189189186</v>
      </c>
      <c r="Q1262" t="s">
        <v>8315</v>
      </c>
      <c r="R1262" t="str">
        <f t="shared" si="97"/>
        <v>music</v>
      </c>
      <c r="S1262" t="str">
        <f t="shared" si="98"/>
        <v>rock</v>
      </c>
      <c r="T1262">
        <f>YEAR(V1262)</f>
        <v>2014</v>
      </c>
      <c r="U1262" s="13">
        <f t="shared" si="99"/>
        <v>30</v>
      </c>
      <c r="V1262" s="10">
        <f>(((J1262/60)/60)/24)+DATE(1970,1,1)</f>
        <v>41666.842824074076</v>
      </c>
      <c r="W1262" s="10">
        <f>(((I1262/60)/60)/24)+DATE(1970,1,1)</f>
        <v>41696.842824074076</v>
      </c>
    </row>
    <row r="1263" spans="1:23"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95"/>
        <v>1.0125</v>
      </c>
      <c r="P1263" s="6">
        <f t="shared" si="96"/>
        <v>38.942307692307693</v>
      </c>
      <c r="Q1263" t="s">
        <v>8315</v>
      </c>
      <c r="R1263" t="str">
        <f t="shared" si="97"/>
        <v>music</v>
      </c>
      <c r="S1263" t="str">
        <f t="shared" si="98"/>
        <v>rock</v>
      </c>
      <c r="T1263">
        <f>YEAR(V1263)</f>
        <v>2013</v>
      </c>
      <c r="U1263" s="13">
        <f t="shared" si="99"/>
        <v>30</v>
      </c>
      <c r="V1263" s="10">
        <f>(((J1263/60)/60)/24)+DATE(1970,1,1)</f>
        <v>41638.342905092592</v>
      </c>
      <c r="W1263" s="10">
        <f>(((I1263/60)/60)/24)+DATE(1970,1,1)</f>
        <v>41668.342905092592</v>
      </c>
    </row>
    <row r="1264" spans="1:23"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95"/>
        <v>1.2541538461538462</v>
      </c>
      <c r="P1264" s="6">
        <f t="shared" si="96"/>
        <v>77.638095238095232</v>
      </c>
      <c r="Q1264" t="s">
        <v>8315</v>
      </c>
      <c r="R1264" t="str">
        <f t="shared" si="97"/>
        <v>music</v>
      </c>
      <c r="S1264" t="str">
        <f t="shared" si="98"/>
        <v>rock</v>
      </c>
      <c r="T1264">
        <f>YEAR(V1264)</f>
        <v>2014</v>
      </c>
      <c r="U1264" s="13">
        <f t="shared" si="99"/>
        <v>30</v>
      </c>
      <c r="V1264" s="10">
        <f>(((J1264/60)/60)/24)+DATE(1970,1,1)</f>
        <v>41656.762638888889</v>
      </c>
      <c r="W1264" s="10">
        <f>(((I1264/60)/60)/24)+DATE(1970,1,1)</f>
        <v>41686.762638888889</v>
      </c>
    </row>
    <row r="1265" spans="1:23"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95"/>
        <v>1.19</v>
      </c>
      <c r="P1265" s="6">
        <f t="shared" si="96"/>
        <v>43.536585365853661</v>
      </c>
      <c r="Q1265" t="s">
        <v>8315</v>
      </c>
      <c r="R1265" t="str">
        <f t="shared" si="97"/>
        <v>music</v>
      </c>
      <c r="S1265" t="str">
        <f t="shared" si="98"/>
        <v>rock</v>
      </c>
      <c r="T1265">
        <f>YEAR(V1265)</f>
        <v>2014</v>
      </c>
      <c r="U1265" s="13">
        <f t="shared" si="99"/>
        <v>35</v>
      </c>
      <c r="V1265" s="10">
        <f>(((J1265/60)/60)/24)+DATE(1970,1,1)</f>
        <v>41692.084143518521</v>
      </c>
      <c r="W1265" s="10">
        <f>(((I1265/60)/60)/24)+DATE(1970,1,1)</f>
        <v>41727.041666666664</v>
      </c>
    </row>
    <row r="1266" spans="1:23"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95"/>
        <v>1.6646153846153846</v>
      </c>
      <c r="P1266" s="6">
        <f t="shared" si="96"/>
        <v>31.823529411764707</v>
      </c>
      <c r="Q1266" t="s">
        <v>8315</v>
      </c>
      <c r="R1266" t="str">
        <f t="shared" si="97"/>
        <v>music</v>
      </c>
      <c r="S1266" t="str">
        <f t="shared" si="98"/>
        <v>rock</v>
      </c>
      <c r="T1266">
        <f>YEAR(V1266)</f>
        <v>2013</v>
      </c>
      <c r="U1266" s="13">
        <f t="shared" si="99"/>
        <v>29</v>
      </c>
      <c r="V1266" s="10">
        <f>(((J1266/60)/60)/24)+DATE(1970,1,1)</f>
        <v>41547.662997685184</v>
      </c>
      <c r="W1266" s="10">
        <f>(((I1266/60)/60)/24)+DATE(1970,1,1)</f>
        <v>41576.662997685184</v>
      </c>
    </row>
    <row r="1267" spans="1:23"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95"/>
        <v>1.1914771428571429</v>
      </c>
      <c r="P1267" s="6">
        <f t="shared" si="96"/>
        <v>63.184393939393942</v>
      </c>
      <c r="Q1267" t="s">
        <v>8315</v>
      </c>
      <c r="R1267" t="str">
        <f t="shared" si="97"/>
        <v>music</v>
      </c>
      <c r="S1267" t="str">
        <f t="shared" si="98"/>
        <v>rock</v>
      </c>
      <c r="T1267">
        <f>YEAR(V1267)</f>
        <v>2010</v>
      </c>
      <c r="U1267" s="13">
        <f t="shared" si="99"/>
        <v>47</v>
      </c>
      <c r="V1267" s="10">
        <f>(((J1267/60)/60)/24)+DATE(1970,1,1)</f>
        <v>40465.655266203699</v>
      </c>
      <c r="W1267" s="10">
        <f>(((I1267/60)/60)/24)+DATE(1970,1,1)</f>
        <v>40512.655266203699</v>
      </c>
    </row>
    <row r="1268" spans="1:23"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95"/>
        <v>1.0047368421052632</v>
      </c>
      <c r="P1268" s="6">
        <f t="shared" si="96"/>
        <v>190.9</v>
      </c>
      <c r="Q1268" t="s">
        <v>8315</v>
      </c>
      <c r="R1268" t="str">
        <f t="shared" si="97"/>
        <v>music</v>
      </c>
      <c r="S1268" t="str">
        <f t="shared" si="98"/>
        <v>rock</v>
      </c>
      <c r="T1268">
        <f>YEAR(V1268)</f>
        <v>2013</v>
      </c>
      <c r="U1268" s="13">
        <f t="shared" si="99"/>
        <v>30</v>
      </c>
      <c r="V1268" s="10">
        <f>(((J1268/60)/60)/24)+DATE(1970,1,1)</f>
        <v>41620.87667824074</v>
      </c>
      <c r="W1268" s="10">
        <f>(((I1268/60)/60)/24)+DATE(1970,1,1)</f>
        <v>41650.87667824074</v>
      </c>
    </row>
    <row r="1269" spans="1:23"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95"/>
        <v>1.018</v>
      </c>
      <c r="P1269" s="6">
        <f t="shared" si="96"/>
        <v>140.85534591194968</v>
      </c>
      <c r="Q1269" t="s">
        <v>8315</v>
      </c>
      <c r="R1269" t="str">
        <f t="shared" si="97"/>
        <v>music</v>
      </c>
      <c r="S1269" t="str">
        <f t="shared" si="98"/>
        <v>rock</v>
      </c>
      <c r="T1269">
        <f>YEAR(V1269)</f>
        <v>2013</v>
      </c>
      <c r="U1269" s="13">
        <f t="shared" si="99"/>
        <v>30</v>
      </c>
      <c r="V1269" s="10">
        <f>(((J1269/60)/60)/24)+DATE(1970,1,1)</f>
        <v>41449.585162037038</v>
      </c>
      <c r="W1269" s="10">
        <f>(((I1269/60)/60)/24)+DATE(1970,1,1)</f>
        <v>41479.585162037038</v>
      </c>
    </row>
    <row r="1270" spans="1:23"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95"/>
        <v>1.1666666666666667</v>
      </c>
      <c r="P1270" s="6">
        <f t="shared" si="96"/>
        <v>76.92307692307692</v>
      </c>
      <c r="Q1270" t="s">
        <v>8315</v>
      </c>
      <c r="R1270" t="str">
        <f t="shared" si="97"/>
        <v>music</v>
      </c>
      <c r="S1270" t="str">
        <f t="shared" si="98"/>
        <v>rock</v>
      </c>
      <c r="T1270">
        <f>YEAR(V1270)</f>
        <v>2013</v>
      </c>
      <c r="U1270" s="13">
        <f t="shared" si="99"/>
        <v>30</v>
      </c>
      <c r="V1270" s="10">
        <f>(((J1270/60)/60)/24)+DATE(1970,1,1)</f>
        <v>41507.845451388886</v>
      </c>
      <c r="W1270" s="10">
        <f>(((I1270/60)/60)/24)+DATE(1970,1,1)</f>
        <v>41537.845451388886</v>
      </c>
    </row>
    <row r="1271" spans="1:23"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95"/>
        <v>1.0864893617021276</v>
      </c>
      <c r="P1271" s="6">
        <f t="shared" si="96"/>
        <v>99.15533980582525</v>
      </c>
      <c r="Q1271" t="s">
        <v>8315</v>
      </c>
      <c r="R1271" t="str">
        <f t="shared" si="97"/>
        <v>music</v>
      </c>
      <c r="S1271" t="str">
        <f t="shared" si="98"/>
        <v>rock</v>
      </c>
      <c r="T1271">
        <f>YEAR(V1271)</f>
        <v>2016</v>
      </c>
      <c r="U1271" s="13">
        <f t="shared" si="99"/>
        <v>30</v>
      </c>
      <c r="V1271" s="10">
        <f>(((J1271/60)/60)/24)+DATE(1970,1,1)</f>
        <v>42445.823055555549</v>
      </c>
      <c r="W1271" s="10">
        <f>(((I1271/60)/60)/24)+DATE(1970,1,1)</f>
        <v>42476</v>
      </c>
    </row>
    <row r="1272" spans="1:23"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95"/>
        <v>1.1472</v>
      </c>
      <c r="P1272" s="6">
        <f t="shared" si="96"/>
        <v>67.881656804733723</v>
      </c>
      <c r="Q1272" t="s">
        <v>8315</v>
      </c>
      <c r="R1272" t="str">
        <f t="shared" si="97"/>
        <v>music</v>
      </c>
      <c r="S1272" t="str">
        <f t="shared" si="98"/>
        <v>rock</v>
      </c>
      <c r="T1272">
        <f>YEAR(V1272)</f>
        <v>2012</v>
      </c>
      <c r="U1272" s="13">
        <f t="shared" si="99"/>
        <v>60</v>
      </c>
      <c r="V1272" s="10">
        <f>(((J1272/60)/60)/24)+DATE(1970,1,1)</f>
        <v>40933.856967592597</v>
      </c>
      <c r="W1272" s="10">
        <f>(((I1272/60)/60)/24)+DATE(1970,1,1)</f>
        <v>40993.815300925926</v>
      </c>
    </row>
    <row r="1273" spans="1:23"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95"/>
        <v>1.018</v>
      </c>
      <c r="P1273" s="6">
        <f t="shared" si="96"/>
        <v>246.29032258064515</v>
      </c>
      <c r="Q1273" t="s">
        <v>8315</v>
      </c>
      <c r="R1273" t="str">
        <f t="shared" si="97"/>
        <v>music</v>
      </c>
      <c r="S1273" t="str">
        <f t="shared" si="98"/>
        <v>rock</v>
      </c>
      <c r="T1273">
        <f>YEAR(V1273)</f>
        <v>2013</v>
      </c>
      <c r="U1273" s="13">
        <f t="shared" si="99"/>
        <v>30</v>
      </c>
      <c r="V1273" s="10">
        <f>(((J1273/60)/60)/24)+DATE(1970,1,1)</f>
        <v>41561.683553240742</v>
      </c>
      <c r="W1273" s="10">
        <f>(((I1273/60)/60)/24)+DATE(1970,1,1)</f>
        <v>41591.725219907406</v>
      </c>
    </row>
    <row r="1274" spans="1:23"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95"/>
        <v>1.06</v>
      </c>
      <c r="P1274" s="6">
        <f t="shared" si="96"/>
        <v>189.28571428571428</v>
      </c>
      <c r="Q1274" t="s">
        <v>8315</v>
      </c>
      <c r="R1274" t="str">
        <f t="shared" si="97"/>
        <v>music</v>
      </c>
      <c r="S1274" t="str">
        <f t="shared" si="98"/>
        <v>rock</v>
      </c>
      <c r="T1274">
        <f>YEAR(V1274)</f>
        <v>2010</v>
      </c>
      <c r="U1274" s="13">
        <f t="shared" si="99"/>
        <v>69</v>
      </c>
      <c r="V1274" s="10">
        <f>(((J1274/60)/60)/24)+DATE(1970,1,1)</f>
        <v>40274.745127314818</v>
      </c>
      <c r="W1274" s="10">
        <f>(((I1274/60)/60)/24)+DATE(1970,1,1)</f>
        <v>40344.166666666664</v>
      </c>
    </row>
    <row r="1275" spans="1:23"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95"/>
        <v>1.0349999999999999</v>
      </c>
      <c r="P1275" s="6">
        <f t="shared" si="96"/>
        <v>76.666666666666671</v>
      </c>
      <c r="Q1275" t="s">
        <v>8315</v>
      </c>
      <c r="R1275" t="str">
        <f t="shared" si="97"/>
        <v>music</v>
      </c>
      <c r="S1275" t="str">
        <f t="shared" si="98"/>
        <v>rock</v>
      </c>
      <c r="T1275">
        <f>YEAR(V1275)</f>
        <v>2014</v>
      </c>
      <c r="U1275" s="13">
        <f t="shared" si="99"/>
        <v>30</v>
      </c>
      <c r="V1275" s="10">
        <f>(((J1275/60)/60)/24)+DATE(1970,1,1)</f>
        <v>41852.730219907404</v>
      </c>
      <c r="W1275" s="10">
        <f>(((I1275/60)/60)/24)+DATE(1970,1,1)</f>
        <v>41882.730219907404</v>
      </c>
    </row>
    <row r="1276" spans="1:23"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95"/>
        <v>1.5497535999999998</v>
      </c>
      <c r="P1276" s="6">
        <f t="shared" si="96"/>
        <v>82.963254817987149</v>
      </c>
      <c r="Q1276" t="s">
        <v>8315</v>
      </c>
      <c r="R1276" t="str">
        <f t="shared" si="97"/>
        <v>music</v>
      </c>
      <c r="S1276" t="str">
        <f t="shared" si="98"/>
        <v>rock</v>
      </c>
      <c r="T1276">
        <f>YEAR(V1276)</f>
        <v>2012</v>
      </c>
      <c r="U1276" s="13">
        <f t="shared" si="99"/>
        <v>35</v>
      </c>
      <c r="V1276" s="10">
        <f>(((J1276/60)/60)/24)+DATE(1970,1,1)</f>
        <v>41116.690104166664</v>
      </c>
      <c r="W1276" s="10">
        <f>(((I1276/60)/60)/24)+DATE(1970,1,1)</f>
        <v>41151.690104166664</v>
      </c>
    </row>
    <row r="1277" spans="1:23"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95"/>
        <v>1.6214066666666667</v>
      </c>
      <c r="P1277" s="6">
        <f t="shared" si="96"/>
        <v>62.522107969151669</v>
      </c>
      <c r="Q1277" t="s">
        <v>8315</v>
      </c>
      <c r="R1277" t="str">
        <f t="shared" si="97"/>
        <v>music</v>
      </c>
      <c r="S1277" t="str">
        <f t="shared" si="98"/>
        <v>rock</v>
      </c>
      <c r="T1277">
        <f>YEAR(V1277)</f>
        <v>2013</v>
      </c>
      <c r="U1277" s="13">
        <f t="shared" si="99"/>
        <v>35</v>
      </c>
      <c r="V1277" s="10">
        <f>(((J1277/60)/60)/24)+DATE(1970,1,1)</f>
        <v>41458.867905092593</v>
      </c>
      <c r="W1277" s="10">
        <f>(((I1277/60)/60)/24)+DATE(1970,1,1)</f>
        <v>41493.867905092593</v>
      </c>
    </row>
    <row r="1278" spans="1:23"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95"/>
        <v>1.0442100000000001</v>
      </c>
      <c r="P1278" s="6">
        <f t="shared" si="96"/>
        <v>46.06808823529412</v>
      </c>
      <c r="Q1278" t="s">
        <v>8315</v>
      </c>
      <c r="R1278" t="str">
        <f t="shared" si="97"/>
        <v>music</v>
      </c>
      <c r="S1278" t="str">
        <f t="shared" si="98"/>
        <v>rock</v>
      </c>
      <c r="T1278">
        <f>YEAR(V1278)</f>
        <v>2009</v>
      </c>
      <c r="U1278" s="13">
        <f t="shared" si="99"/>
        <v>49</v>
      </c>
      <c r="V1278" s="10">
        <f>(((J1278/60)/60)/24)+DATE(1970,1,1)</f>
        <v>40007.704247685186</v>
      </c>
      <c r="W1278" s="10">
        <f>(((I1278/60)/60)/24)+DATE(1970,1,1)</f>
        <v>40057.166666666664</v>
      </c>
    </row>
    <row r="1279" spans="1:23"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95"/>
        <v>1.0612433333333333</v>
      </c>
      <c r="P1279" s="6">
        <f t="shared" si="96"/>
        <v>38.543946731234868</v>
      </c>
      <c r="Q1279" t="s">
        <v>8315</v>
      </c>
      <c r="R1279" t="str">
        <f t="shared" si="97"/>
        <v>music</v>
      </c>
      <c r="S1279" t="str">
        <f t="shared" si="98"/>
        <v>rock</v>
      </c>
      <c r="T1279">
        <f>YEAR(V1279)</f>
        <v>2012</v>
      </c>
      <c r="U1279" s="13">
        <f t="shared" si="99"/>
        <v>35</v>
      </c>
      <c r="V1279" s="10">
        <f>(((J1279/60)/60)/24)+DATE(1970,1,1)</f>
        <v>41121.561886574076</v>
      </c>
      <c r="W1279" s="10">
        <f>(((I1279/60)/60)/24)+DATE(1970,1,1)</f>
        <v>41156.561886574076</v>
      </c>
    </row>
    <row r="1280" spans="1:23"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95"/>
        <v>1.5493846153846154</v>
      </c>
      <c r="P1280" s="6">
        <f t="shared" si="96"/>
        <v>53.005263157894738</v>
      </c>
      <c r="Q1280" t="s">
        <v>8315</v>
      </c>
      <c r="R1280" t="str">
        <f t="shared" si="97"/>
        <v>music</v>
      </c>
      <c r="S1280" t="str">
        <f t="shared" si="98"/>
        <v>rock</v>
      </c>
      <c r="T1280">
        <f>YEAR(V1280)</f>
        <v>2014</v>
      </c>
      <c r="U1280" s="13">
        <f t="shared" si="99"/>
        <v>29</v>
      </c>
      <c r="V1280" s="10">
        <f>(((J1280/60)/60)/24)+DATE(1970,1,1)</f>
        <v>41786.555162037039</v>
      </c>
      <c r="W1280" s="10">
        <f>(((I1280/60)/60)/24)+DATE(1970,1,1)</f>
        <v>41815.083333333336</v>
      </c>
    </row>
    <row r="1281" spans="1:23"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95"/>
        <v>1.1077157238734421</v>
      </c>
      <c r="P1281" s="6">
        <f t="shared" si="96"/>
        <v>73.355396825396824</v>
      </c>
      <c r="Q1281" t="s">
        <v>8315</v>
      </c>
      <c r="R1281" t="str">
        <f t="shared" si="97"/>
        <v>music</v>
      </c>
      <c r="S1281" t="str">
        <f t="shared" si="98"/>
        <v>rock</v>
      </c>
      <c r="T1281">
        <f>YEAR(V1281)</f>
        <v>2014</v>
      </c>
      <c r="U1281" s="13">
        <f t="shared" si="99"/>
        <v>40</v>
      </c>
      <c r="V1281" s="10">
        <f>(((J1281/60)/60)/24)+DATE(1970,1,1)</f>
        <v>41682.099189814813</v>
      </c>
      <c r="W1281" s="10">
        <f>(((I1281/60)/60)/24)+DATE(1970,1,1)</f>
        <v>41722.057523148149</v>
      </c>
    </row>
    <row r="1282" spans="1:23"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95"/>
        <v>1.1091186666666666</v>
      </c>
      <c r="P1282" s="6">
        <f t="shared" si="96"/>
        <v>127.97523076923076</v>
      </c>
      <c r="Q1282" t="s">
        <v>8315</v>
      </c>
      <c r="R1282" t="str">
        <f t="shared" si="97"/>
        <v>music</v>
      </c>
      <c r="S1282" t="str">
        <f t="shared" si="98"/>
        <v>rock</v>
      </c>
      <c r="T1282">
        <f>YEAR(V1282)</f>
        <v>2010</v>
      </c>
      <c r="U1282" s="13">
        <f t="shared" si="99"/>
        <v>90</v>
      </c>
      <c r="V1282" s="10">
        <f>(((J1282/60)/60)/24)+DATE(1970,1,1)</f>
        <v>40513.757569444446</v>
      </c>
      <c r="W1282" s="10">
        <f>(((I1282/60)/60)/24)+DATE(1970,1,1)</f>
        <v>40603.757569444446</v>
      </c>
    </row>
    <row r="1283" spans="1:23"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00">E1283/D1283</f>
        <v>1.1071428571428572</v>
      </c>
      <c r="P1283" s="6">
        <f t="shared" ref="P1283:P1346" si="101">E1283/L1283</f>
        <v>104.72972972972973</v>
      </c>
      <c r="Q1283" t="s">
        <v>8315</v>
      </c>
      <c r="R1283" t="str">
        <f t="shared" ref="R1283:R1346" si="102">LEFT(N1283,SEARCH("/",N1283,1)-1)</f>
        <v>music</v>
      </c>
      <c r="S1283" t="str">
        <f t="shared" ref="S1283:S1346" si="103">RIGHT(N1283,LEN(N1283)-FIND("/",N1283,1))</f>
        <v>rock</v>
      </c>
      <c r="T1283">
        <f>YEAR(V1283)</f>
        <v>2013</v>
      </c>
      <c r="U1283" s="13">
        <f t="shared" ref="U1283:U1346" si="104">ROUND(W1283-V1283,0)</f>
        <v>20</v>
      </c>
      <c r="V1283" s="10">
        <f>(((J1283/60)/60)/24)+DATE(1970,1,1)</f>
        <v>41463.743472222224</v>
      </c>
      <c r="W1283" s="10">
        <f>(((I1283/60)/60)/24)+DATE(1970,1,1)</f>
        <v>41483.743472222224</v>
      </c>
    </row>
    <row r="1284" spans="1:23"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00"/>
        <v>1.2361333333333333</v>
      </c>
      <c r="P1284" s="6">
        <f t="shared" si="101"/>
        <v>67.671532846715323</v>
      </c>
      <c r="Q1284" t="s">
        <v>8315</v>
      </c>
      <c r="R1284" t="str">
        <f t="shared" si="102"/>
        <v>music</v>
      </c>
      <c r="S1284" t="str">
        <f t="shared" si="103"/>
        <v>rock</v>
      </c>
      <c r="T1284">
        <f>YEAR(V1284)</f>
        <v>2013</v>
      </c>
      <c r="U1284" s="13">
        <f t="shared" si="104"/>
        <v>31</v>
      </c>
      <c r="V1284" s="10">
        <f>(((J1284/60)/60)/24)+DATE(1970,1,1)</f>
        <v>41586.475173611114</v>
      </c>
      <c r="W1284" s="10">
        <f>(((I1284/60)/60)/24)+DATE(1970,1,1)</f>
        <v>41617.207638888889</v>
      </c>
    </row>
    <row r="1285" spans="1:23"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00"/>
        <v>2.1105</v>
      </c>
      <c r="P1285" s="6">
        <f t="shared" si="101"/>
        <v>95.931818181818187</v>
      </c>
      <c r="Q1285" t="s">
        <v>8315</v>
      </c>
      <c r="R1285" t="str">
        <f t="shared" si="102"/>
        <v>music</v>
      </c>
      <c r="S1285" t="str">
        <f t="shared" si="103"/>
        <v>rock</v>
      </c>
      <c r="T1285">
        <f>YEAR(V1285)</f>
        <v>2013</v>
      </c>
      <c r="U1285" s="13">
        <f t="shared" si="104"/>
        <v>23</v>
      </c>
      <c r="V1285" s="10">
        <f>(((J1285/60)/60)/24)+DATE(1970,1,1)</f>
        <v>41320.717465277776</v>
      </c>
      <c r="W1285" s="10">
        <f>(((I1285/60)/60)/24)+DATE(1970,1,1)</f>
        <v>41344.166666666664</v>
      </c>
    </row>
    <row r="1286" spans="1:23"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00"/>
        <v>1.01</v>
      </c>
      <c r="P1286" s="6">
        <f t="shared" si="101"/>
        <v>65.161290322580641</v>
      </c>
      <c r="Q1286" t="s">
        <v>8319</v>
      </c>
      <c r="R1286" t="str">
        <f t="shared" si="102"/>
        <v>theater</v>
      </c>
      <c r="S1286" t="str">
        <f t="shared" si="103"/>
        <v>plays</v>
      </c>
      <c r="T1286">
        <f>YEAR(V1286)</f>
        <v>2016</v>
      </c>
      <c r="U1286" s="13">
        <f t="shared" si="104"/>
        <v>23</v>
      </c>
      <c r="V1286" s="10">
        <f>(((J1286/60)/60)/24)+DATE(1970,1,1)</f>
        <v>42712.23474537037</v>
      </c>
      <c r="W1286" s="10">
        <f>(((I1286/60)/60)/24)+DATE(1970,1,1)</f>
        <v>42735.707638888889</v>
      </c>
    </row>
    <row r="1287" spans="1:23"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00"/>
        <v>1.0165</v>
      </c>
      <c r="P1287" s="6">
        <f t="shared" si="101"/>
        <v>32.269841269841272</v>
      </c>
      <c r="Q1287" t="s">
        <v>8319</v>
      </c>
      <c r="R1287" t="str">
        <f t="shared" si="102"/>
        <v>theater</v>
      </c>
      <c r="S1287" t="str">
        <f t="shared" si="103"/>
        <v>plays</v>
      </c>
      <c r="T1287">
        <f>YEAR(V1287)</f>
        <v>2015</v>
      </c>
      <c r="U1287" s="13">
        <f t="shared" si="104"/>
        <v>15</v>
      </c>
      <c r="V1287" s="10">
        <f>(((J1287/60)/60)/24)+DATE(1970,1,1)</f>
        <v>42160.583043981482</v>
      </c>
      <c r="W1287" s="10">
        <f>(((I1287/60)/60)/24)+DATE(1970,1,1)</f>
        <v>42175.583043981482</v>
      </c>
    </row>
    <row r="1288" spans="1:23"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00"/>
        <v>1.0833333333333333</v>
      </c>
      <c r="P1288" s="6">
        <f t="shared" si="101"/>
        <v>81.25</v>
      </c>
      <c r="Q1288" t="s">
        <v>8319</v>
      </c>
      <c r="R1288" t="str">
        <f t="shared" si="102"/>
        <v>theater</v>
      </c>
      <c r="S1288" t="str">
        <f t="shared" si="103"/>
        <v>plays</v>
      </c>
      <c r="T1288">
        <f>YEAR(V1288)</f>
        <v>2015</v>
      </c>
      <c r="U1288" s="13">
        <f t="shared" si="104"/>
        <v>13</v>
      </c>
      <c r="V1288" s="10">
        <f>(((J1288/60)/60)/24)+DATE(1970,1,1)</f>
        <v>42039.384571759263</v>
      </c>
      <c r="W1288" s="10">
        <f>(((I1288/60)/60)/24)+DATE(1970,1,1)</f>
        <v>42052.583333333328</v>
      </c>
    </row>
    <row r="1289" spans="1:23"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00"/>
        <v>2.42</v>
      </c>
      <c r="P1289" s="6">
        <f t="shared" si="101"/>
        <v>24.2</v>
      </c>
      <c r="Q1289" t="s">
        <v>8319</v>
      </c>
      <c r="R1289" t="str">
        <f t="shared" si="102"/>
        <v>theater</v>
      </c>
      <c r="S1289" t="str">
        <f t="shared" si="103"/>
        <v>plays</v>
      </c>
      <c r="T1289">
        <f>YEAR(V1289)</f>
        <v>2015</v>
      </c>
      <c r="U1289" s="13">
        <f t="shared" si="104"/>
        <v>60</v>
      </c>
      <c r="V1289" s="10">
        <f>(((J1289/60)/60)/24)+DATE(1970,1,1)</f>
        <v>42107.621018518519</v>
      </c>
      <c r="W1289" s="10">
        <f>(((I1289/60)/60)/24)+DATE(1970,1,1)</f>
        <v>42167.621018518519</v>
      </c>
    </row>
    <row r="1290" spans="1:23"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00"/>
        <v>1.0044999999999999</v>
      </c>
      <c r="P1290" s="6">
        <f t="shared" si="101"/>
        <v>65.868852459016395</v>
      </c>
      <c r="Q1290" t="s">
        <v>8319</v>
      </c>
      <c r="R1290" t="str">
        <f t="shared" si="102"/>
        <v>theater</v>
      </c>
      <c r="S1290" t="str">
        <f t="shared" si="103"/>
        <v>plays</v>
      </c>
      <c r="T1290">
        <f>YEAR(V1290)</f>
        <v>2016</v>
      </c>
      <c r="U1290" s="13">
        <f t="shared" si="104"/>
        <v>31</v>
      </c>
      <c r="V1290" s="10">
        <f>(((J1290/60)/60)/24)+DATE(1970,1,1)</f>
        <v>42561.154664351852</v>
      </c>
      <c r="W1290" s="10">
        <f>(((I1290/60)/60)/24)+DATE(1970,1,1)</f>
        <v>42592.166666666672</v>
      </c>
    </row>
    <row r="1291" spans="1:23"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00"/>
        <v>1.2506666666666666</v>
      </c>
      <c r="P1291" s="6">
        <f t="shared" si="101"/>
        <v>36.07692307692308</v>
      </c>
      <c r="Q1291" t="s">
        <v>8319</v>
      </c>
      <c r="R1291" t="str">
        <f t="shared" si="102"/>
        <v>theater</v>
      </c>
      <c r="S1291" t="str">
        <f t="shared" si="103"/>
        <v>plays</v>
      </c>
      <c r="T1291">
        <f>YEAR(V1291)</f>
        <v>2016</v>
      </c>
      <c r="U1291" s="13">
        <f t="shared" si="104"/>
        <v>30</v>
      </c>
      <c r="V1291" s="10">
        <f>(((J1291/60)/60)/24)+DATE(1970,1,1)</f>
        <v>42709.134780092587</v>
      </c>
      <c r="W1291" s="10">
        <f>(((I1291/60)/60)/24)+DATE(1970,1,1)</f>
        <v>42739.134780092587</v>
      </c>
    </row>
    <row r="1292" spans="1:23"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00"/>
        <v>1.0857142857142856</v>
      </c>
      <c r="P1292" s="6">
        <f t="shared" si="101"/>
        <v>44.186046511627907</v>
      </c>
      <c r="Q1292" t="s">
        <v>8319</v>
      </c>
      <c r="R1292" t="str">
        <f t="shared" si="102"/>
        <v>theater</v>
      </c>
      <c r="S1292" t="str">
        <f t="shared" si="103"/>
        <v>plays</v>
      </c>
      <c r="T1292">
        <f>YEAR(V1292)</f>
        <v>2015</v>
      </c>
      <c r="U1292" s="13">
        <f t="shared" si="104"/>
        <v>31</v>
      </c>
      <c r="V1292" s="10">
        <f>(((J1292/60)/60)/24)+DATE(1970,1,1)</f>
        <v>42086.614942129629</v>
      </c>
      <c r="W1292" s="10">
        <f>(((I1292/60)/60)/24)+DATE(1970,1,1)</f>
        <v>42117.290972222225</v>
      </c>
    </row>
    <row r="1293" spans="1:23"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00"/>
        <v>1.4570000000000001</v>
      </c>
      <c r="P1293" s="6">
        <f t="shared" si="101"/>
        <v>104.07142857142857</v>
      </c>
      <c r="Q1293" t="s">
        <v>8319</v>
      </c>
      <c r="R1293" t="str">
        <f t="shared" si="102"/>
        <v>theater</v>
      </c>
      <c r="S1293" t="str">
        <f t="shared" si="103"/>
        <v>plays</v>
      </c>
      <c r="T1293">
        <f>YEAR(V1293)</f>
        <v>2015</v>
      </c>
      <c r="U1293" s="13">
        <f t="shared" si="104"/>
        <v>37</v>
      </c>
      <c r="V1293" s="10">
        <f>(((J1293/60)/60)/24)+DATE(1970,1,1)</f>
        <v>42064.652673611112</v>
      </c>
      <c r="W1293" s="10">
        <f>(((I1293/60)/60)/24)+DATE(1970,1,1)</f>
        <v>42101.291666666672</v>
      </c>
    </row>
    <row r="1294" spans="1:23"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00"/>
        <v>1.1000000000000001</v>
      </c>
      <c r="P1294" s="6">
        <f t="shared" si="101"/>
        <v>35.96153846153846</v>
      </c>
      <c r="Q1294" t="s">
        <v>8319</v>
      </c>
      <c r="R1294" t="str">
        <f t="shared" si="102"/>
        <v>theater</v>
      </c>
      <c r="S1294" t="str">
        <f t="shared" si="103"/>
        <v>plays</v>
      </c>
      <c r="T1294">
        <f>YEAR(V1294)</f>
        <v>2015</v>
      </c>
      <c r="U1294" s="13">
        <f t="shared" si="104"/>
        <v>27</v>
      </c>
      <c r="V1294" s="10">
        <f>(((J1294/60)/60)/24)+DATE(1970,1,1)</f>
        <v>42256.764212962968</v>
      </c>
      <c r="W1294" s="10">
        <f>(((I1294/60)/60)/24)+DATE(1970,1,1)</f>
        <v>42283.957638888889</v>
      </c>
    </row>
    <row r="1295" spans="1:23"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00"/>
        <v>1.0223333333333333</v>
      </c>
      <c r="P1295" s="6">
        <f t="shared" si="101"/>
        <v>127.79166666666667</v>
      </c>
      <c r="Q1295" t="s">
        <v>8319</v>
      </c>
      <c r="R1295" t="str">
        <f t="shared" si="102"/>
        <v>theater</v>
      </c>
      <c r="S1295" t="str">
        <f t="shared" si="103"/>
        <v>plays</v>
      </c>
      <c r="T1295">
        <f>YEAR(V1295)</f>
        <v>2015</v>
      </c>
      <c r="U1295" s="13">
        <f t="shared" si="104"/>
        <v>30</v>
      </c>
      <c r="V1295" s="10">
        <f>(((J1295/60)/60)/24)+DATE(1970,1,1)</f>
        <v>42292.701053240744</v>
      </c>
      <c r="W1295" s="10">
        <f>(((I1295/60)/60)/24)+DATE(1970,1,1)</f>
        <v>42322.742719907401</v>
      </c>
    </row>
    <row r="1296" spans="1:23"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00"/>
        <v>1.22</v>
      </c>
      <c r="P1296" s="6">
        <f t="shared" si="101"/>
        <v>27.727272727272727</v>
      </c>
      <c r="Q1296" t="s">
        <v>8319</v>
      </c>
      <c r="R1296" t="str">
        <f t="shared" si="102"/>
        <v>theater</v>
      </c>
      <c r="S1296" t="str">
        <f t="shared" si="103"/>
        <v>plays</v>
      </c>
      <c r="T1296">
        <f>YEAR(V1296)</f>
        <v>2015</v>
      </c>
      <c r="U1296" s="13">
        <f t="shared" si="104"/>
        <v>18</v>
      </c>
      <c r="V1296" s="10">
        <f>(((J1296/60)/60)/24)+DATE(1970,1,1)</f>
        <v>42278.453668981485</v>
      </c>
      <c r="W1296" s="10">
        <f>(((I1296/60)/60)/24)+DATE(1970,1,1)</f>
        <v>42296.458333333328</v>
      </c>
    </row>
    <row r="1297" spans="1:23"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00"/>
        <v>1.0196000000000001</v>
      </c>
      <c r="P1297" s="6">
        <f t="shared" si="101"/>
        <v>39.828125</v>
      </c>
      <c r="Q1297" t="s">
        <v>8319</v>
      </c>
      <c r="R1297" t="str">
        <f t="shared" si="102"/>
        <v>theater</v>
      </c>
      <c r="S1297" t="str">
        <f t="shared" si="103"/>
        <v>plays</v>
      </c>
      <c r="T1297">
        <f>YEAR(V1297)</f>
        <v>2015</v>
      </c>
      <c r="U1297" s="13">
        <f t="shared" si="104"/>
        <v>30</v>
      </c>
      <c r="V1297" s="10">
        <f>(((J1297/60)/60)/24)+DATE(1970,1,1)</f>
        <v>42184.572881944448</v>
      </c>
      <c r="W1297" s="10">
        <f>(((I1297/60)/60)/24)+DATE(1970,1,1)</f>
        <v>42214.708333333328</v>
      </c>
    </row>
    <row r="1298" spans="1:23"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00"/>
        <v>1.411764705882353</v>
      </c>
      <c r="P1298" s="6">
        <f t="shared" si="101"/>
        <v>52.173913043478258</v>
      </c>
      <c r="Q1298" t="s">
        <v>8319</v>
      </c>
      <c r="R1298" t="str">
        <f t="shared" si="102"/>
        <v>theater</v>
      </c>
      <c r="S1298" t="str">
        <f t="shared" si="103"/>
        <v>plays</v>
      </c>
      <c r="T1298">
        <f>YEAR(V1298)</f>
        <v>2016</v>
      </c>
      <c r="U1298" s="13">
        <f t="shared" si="104"/>
        <v>20</v>
      </c>
      <c r="V1298" s="10">
        <f>(((J1298/60)/60)/24)+DATE(1970,1,1)</f>
        <v>42423.050613425927</v>
      </c>
      <c r="W1298" s="10">
        <f>(((I1298/60)/60)/24)+DATE(1970,1,1)</f>
        <v>42443.008946759262</v>
      </c>
    </row>
    <row r="1299" spans="1:23"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00"/>
        <v>1.0952500000000001</v>
      </c>
      <c r="P1299" s="6">
        <f t="shared" si="101"/>
        <v>92.037815126050418</v>
      </c>
      <c r="Q1299" t="s">
        <v>8319</v>
      </c>
      <c r="R1299" t="str">
        <f t="shared" si="102"/>
        <v>theater</v>
      </c>
      <c r="S1299" t="str">
        <f t="shared" si="103"/>
        <v>plays</v>
      </c>
      <c r="T1299">
        <f>YEAR(V1299)</f>
        <v>2016</v>
      </c>
      <c r="U1299" s="13">
        <f t="shared" si="104"/>
        <v>30</v>
      </c>
      <c r="V1299" s="10">
        <f>(((J1299/60)/60)/24)+DATE(1970,1,1)</f>
        <v>42461.747199074074</v>
      </c>
      <c r="W1299" s="10">
        <f>(((I1299/60)/60)/24)+DATE(1970,1,1)</f>
        <v>42491.747199074074</v>
      </c>
    </row>
    <row r="1300" spans="1:23"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00"/>
        <v>1.0465</v>
      </c>
      <c r="P1300" s="6">
        <f t="shared" si="101"/>
        <v>63.424242424242422</v>
      </c>
      <c r="Q1300" t="s">
        <v>8319</v>
      </c>
      <c r="R1300" t="str">
        <f t="shared" si="102"/>
        <v>theater</v>
      </c>
      <c r="S1300" t="str">
        <f t="shared" si="103"/>
        <v>plays</v>
      </c>
      <c r="T1300">
        <f>YEAR(V1300)</f>
        <v>2016</v>
      </c>
      <c r="U1300" s="13">
        <f t="shared" si="104"/>
        <v>30</v>
      </c>
      <c r="V1300" s="10">
        <f>(((J1300/60)/60)/24)+DATE(1970,1,1)</f>
        <v>42458.680925925932</v>
      </c>
      <c r="W1300" s="10">
        <f>(((I1300/60)/60)/24)+DATE(1970,1,1)</f>
        <v>42488.680925925932</v>
      </c>
    </row>
    <row r="1301" spans="1:23"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00"/>
        <v>1.24</v>
      </c>
      <c r="P1301" s="6">
        <f t="shared" si="101"/>
        <v>135.625</v>
      </c>
      <c r="Q1301" t="s">
        <v>8319</v>
      </c>
      <c r="R1301" t="str">
        <f t="shared" si="102"/>
        <v>theater</v>
      </c>
      <c r="S1301" t="str">
        <f t="shared" si="103"/>
        <v>plays</v>
      </c>
      <c r="T1301">
        <f>YEAR(V1301)</f>
        <v>2015</v>
      </c>
      <c r="U1301" s="13">
        <f t="shared" si="104"/>
        <v>30</v>
      </c>
      <c r="V1301" s="10">
        <f>(((J1301/60)/60)/24)+DATE(1970,1,1)</f>
        <v>42169.814340277779</v>
      </c>
      <c r="W1301" s="10">
        <f>(((I1301/60)/60)/24)+DATE(1970,1,1)</f>
        <v>42199.814340277779</v>
      </c>
    </row>
    <row r="1302" spans="1:23"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00"/>
        <v>1.35</v>
      </c>
      <c r="P1302" s="6">
        <f t="shared" si="101"/>
        <v>168.75</v>
      </c>
      <c r="Q1302" t="s">
        <v>8319</v>
      </c>
      <c r="R1302" t="str">
        <f t="shared" si="102"/>
        <v>theater</v>
      </c>
      <c r="S1302" t="str">
        <f t="shared" si="103"/>
        <v>plays</v>
      </c>
      <c r="T1302">
        <f>YEAR(V1302)</f>
        <v>2016</v>
      </c>
      <c r="U1302" s="13">
        <f t="shared" si="104"/>
        <v>39</v>
      </c>
      <c r="V1302" s="10">
        <f>(((J1302/60)/60)/24)+DATE(1970,1,1)</f>
        <v>42483.675208333334</v>
      </c>
      <c r="W1302" s="10">
        <f>(((I1302/60)/60)/24)+DATE(1970,1,1)</f>
        <v>42522.789583333331</v>
      </c>
    </row>
    <row r="1303" spans="1:23"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00"/>
        <v>1.0275000000000001</v>
      </c>
      <c r="P1303" s="6">
        <f t="shared" si="101"/>
        <v>70.862068965517238</v>
      </c>
      <c r="Q1303" t="s">
        <v>8319</v>
      </c>
      <c r="R1303" t="str">
        <f t="shared" si="102"/>
        <v>theater</v>
      </c>
      <c r="S1303" t="str">
        <f t="shared" si="103"/>
        <v>plays</v>
      </c>
      <c r="T1303">
        <f>YEAR(V1303)</f>
        <v>2015</v>
      </c>
      <c r="U1303" s="13">
        <f t="shared" si="104"/>
        <v>10</v>
      </c>
      <c r="V1303" s="10">
        <f>(((J1303/60)/60)/24)+DATE(1970,1,1)</f>
        <v>42195.749745370369</v>
      </c>
      <c r="W1303" s="10">
        <f>(((I1303/60)/60)/24)+DATE(1970,1,1)</f>
        <v>42206.125</v>
      </c>
    </row>
    <row r="1304" spans="1:23"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00"/>
        <v>1</v>
      </c>
      <c r="P1304" s="6">
        <f t="shared" si="101"/>
        <v>50</v>
      </c>
      <c r="Q1304" t="s">
        <v>8319</v>
      </c>
      <c r="R1304" t="str">
        <f t="shared" si="102"/>
        <v>theater</v>
      </c>
      <c r="S1304" t="str">
        <f t="shared" si="103"/>
        <v>plays</v>
      </c>
      <c r="T1304">
        <f>YEAR(V1304)</f>
        <v>2016</v>
      </c>
      <c r="U1304" s="13">
        <f t="shared" si="104"/>
        <v>30</v>
      </c>
      <c r="V1304" s="10">
        <f>(((J1304/60)/60)/24)+DATE(1970,1,1)</f>
        <v>42675.057997685188</v>
      </c>
      <c r="W1304" s="10">
        <f>(((I1304/60)/60)/24)+DATE(1970,1,1)</f>
        <v>42705.099664351852</v>
      </c>
    </row>
    <row r="1305" spans="1:23"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00"/>
        <v>1.3026085714285716</v>
      </c>
      <c r="P1305" s="6">
        <f t="shared" si="101"/>
        <v>42.214166666666671</v>
      </c>
      <c r="Q1305" t="s">
        <v>8319</v>
      </c>
      <c r="R1305" t="str">
        <f t="shared" si="102"/>
        <v>theater</v>
      </c>
      <c r="S1305" t="str">
        <f t="shared" si="103"/>
        <v>plays</v>
      </c>
      <c r="T1305">
        <f>YEAR(V1305)</f>
        <v>2016</v>
      </c>
      <c r="U1305" s="13">
        <f t="shared" si="104"/>
        <v>16</v>
      </c>
      <c r="V1305" s="10">
        <f>(((J1305/60)/60)/24)+DATE(1970,1,1)</f>
        <v>42566.441203703704</v>
      </c>
      <c r="W1305" s="10">
        <f>(((I1305/60)/60)/24)+DATE(1970,1,1)</f>
        <v>42582.458333333328</v>
      </c>
    </row>
    <row r="1306" spans="1:23"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00"/>
        <v>0.39627499999999999</v>
      </c>
      <c r="P1306" s="6">
        <f t="shared" si="101"/>
        <v>152.41346153846155</v>
      </c>
      <c r="Q1306" t="s">
        <v>8318</v>
      </c>
      <c r="R1306" t="str">
        <f t="shared" si="102"/>
        <v>technology</v>
      </c>
      <c r="S1306" t="str">
        <f t="shared" si="103"/>
        <v>wearables</v>
      </c>
      <c r="T1306">
        <f>YEAR(V1306)</f>
        <v>2017</v>
      </c>
      <c r="U1306" s="13">
        <f t="shared" si="104"/>
        <v>60</v>
      </c>
      <c r="V1306" s="10">
        <f>(((J1306/60)/60)/24)+DATE(1970,1,1)</f>
        <v>42747.194502314815</v>
      </c>
      <c r="W1306" s="10">
        <f>(((I1306/60)/60)/24)+DATE(1970,1,1)</f>
        <v>42807.152835648143</v>
      </c>
    </row>
    <row r="1307" spans="1:23"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00"/>
        <v>0.25976666666666665</v>
      </c>
      <c r="P1307" s="6">
        <f t="shared" si="101"/>
        <v>90.616279069767444</v>
      </c>
      <c r="Q1307" t="s">
        <v>8318</v>
      </c>
      <c r="R1307" t="str">
        <f t="shared" si="102"/>
        <v>technology</v>
      </c>
      <c r="S1307" t="str">
        <f t="shared" si="103"/>
        <v>wearables</v>
      </c>
      <c r="T1307">
        <f>YEAR(V1307)</f>
        <v>2016</v>
      </c>
      <c r="U1307" s="13">
        <f t="shared" si="104"/>
        <v>29</v>
      </c>
      <c r="V1307" s="10">
        <f>(((J1307/60)/60)/24)+DATE(1970,1,1)</f>
        <v>42543.665601851855</v>
      </c>
      <c r="W1307" s="10">
        <f>(((I1307/60)/60)/24)+DATE(1970,1,1)</f>
        <v>42572.729166666672</v>
      </c>
    </row>
    <row r="1308" spans="1:23"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00"/>
        <v>0.65246363636363636</v>
      </c>
      <c r="P1308" s="6">
        <f t="shared" si="101"/>
        <v>201.60393258426967</v>
      </c>
      <c r="Q1308" t="s">
        <v>8318</v>
      </c>
      <c r="R1308" t="str">
        <f t="shared" si="102"/>
        <v>technology</v>
      </c>
      <c r="S1308" t="str">
        <f t="shared" si="103"/>
        <v>wearables</v>
      </c>
      <c r="T1308">
        <f>YEAR(V1308)</f>
        <v>2014</v>
      </c>
      <c r="U1308" s="13">
        <f t="shared" si="104"/>
        <v>30</v>
      </c>
      <c r="V1308" s="10">
        <f>(((J1308/60)/60)/24)+DATE(1970,1,1)</f>
        <v>41947.457569444443</v>
      </c>
      <c r="W1308" s="10">
        <f>(((I1308/60)/60)/24)+DATE(1970,1,1)</f>
        <v>41977.457569444443</v>
      </c>
    </row>
    <row r="1309" spans="1:23"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00"/>
        <v>0.11514000000000001</v>
      </c>
      <c r="P1309" s="6">
        <f t="shared" si="101"/>
        <v>127.93333333333334</v>
      </c>
      <c r="Q1309" t="s">
        <v>8318</v>
      </c>
      <c r="R1309" t="str">
        <f t="shared" si="102"/>
        <v>technology</v>
      </c>
      <c r="S1309" t="str">
        <f t="shared" si="103"/>
        <v>wearables</v>
      </c>
      <c r="T1309">
        <f>YEAR(V1309)</f>
        <v>2016</v>
      </c>
      <c r="U1309" s="13">
        <f t="shared" si="104"/>
        <v>30</v>
      </c>
      <c r="V1309" s="10">
        <f>(((J1309/60)/60)/24)+DATE(1970,1,1)</f>
        <v>42387.503229166665</v>
      </c>
      <c r="W1309" s="10">
        <f>(((I1309/60)/60)/24)+DATE(1970,1,1)</f>
        <v>42417.503229166665</v>
      </c>
    </row>
    <row r="1310" spans="1:23"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00"/>
        <v>0.11360000000000001</v>
      </c>
      <c r="P1310" s="6">
        <f t="shared" si="101"/>
        <v>29.894736842105264</v>
      </c>
      <c r="Q1310" t="s">
        <v>8318</v>
      </c>
      <c r="R1310" t="str">
        <f t="shared" si="102"/>
        <v>technology</v>
      </c>
      <c r="S1310" t="str">
        <f t="shared" si="103"/>
        <v>wearables</v>
      </c>
      <c r="T1310">
        <f>YEAR(V1310)</f>
        <v>2016</v>
      </c>
      <c r="U1310" s="13">
        <f t="shared" si="104"/>
        <v>40</v>
      </c>
      <c r="V1310" s="10">
        <f>(((J1310/60)/60)/24)+DATE(1970,1,1)</f>
        <v>42611.613564814819</v>
      </c>
      <c r="W1310" s="10">
        <f>(((I1310/60)/60)/24)+DATE(1970,1,1)</f>
        <v>42651.613564814819</v>
      </c>
    </row>
    <row r="1311" spans="1:23"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00"/>
        <v>1.1199130434782609</v>
      </c>
      <c r="P1311" s="6">
        <f t="shared" si="101"/>
        <v>367.97142857142859</v>
      </c>
      <c r="Q1311" t="s">
        <v>8318</v>
      </c>
      <c r="R1311" t="str">
        <f t="shared" si="102"/>
        <v>technology</v>
      </c>
      <c r="S1311" t="str">
        <f t="shared" si="103"/>
        <v>wearables</v>
      </c>
      <c r="T1311">
        <f>YEAR(V1311)</f>
        <v>2015</v>
      </c>
      <c r="U1311" s="13">
        <f t="shared" si="104"/>
        <v>35</v>
      </c>
      <c r="V1311" s="10">
        <f>(((J1311/60)/60)/24)+DATE(1970,1,1)</f>
        <v>42257.882731481484</v>
      </c>
      <c r="W1311" s="10">
        <f>(((I1311/60)/60)/24)+DATE(1970,1,1)</f>
        <v>42292.882731481484</v>
      </c>
    </row>
    <row r="1312" spans="1:23"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00"/>
        <v>0.155</v>
      </c>
      <c r="P1312" s="6">
        <f t="shared" si="101"/>
        <v>129.16666666666666</v>
      </c>
      <c r="Q1312" t="s">
        <v>8318</v>
      </c>
      <c r="R1312" t="str">
        <f t="shared" si="102"/>
        <v>technology</v>
      </c>
      <c r="S1312" t="str">
        <f t="shared" si="103"/>
        <v>wearables</v>
      </c>
      <c r="T1312">
        <f>YEAR(V1312)</f>
        <v>2016</v>
      </c>
      <c r="U1312" s="13">
        <f t="shared" si="104"/>
        <v>45</v>
      </c>
      <c r="V1312" s="10">
        <f>(((J1312/60)/60)/24)+DATE(1970,1,1)</f>
        <v>42556.667245370365</v>
      </c>
      <c r="W1312" s="10">
        <f>(((I1312/60)/60)/24)+DATE(1970,1,1)</f>
        <v>42601.667245370365</v>
      </c>
    </row>
    <row r="1313" spans="1:23"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00"/>
        <v>0.32028000000000001</v>
      </c>
      <c r="P1313" s="6">
        <f t="shared" si="101"/>
        <v>800.7</v>
      </c>
      <c r="Q1313" t="s">
        <v>8318</v>
      </c>
      <c r="R1313" t="str">
        <f t="shared" si="102"/>
        <v>technology</v>
      </c>
      <c r="S1313" t="str">
        <f t="shared" si="103"/>
        <v>wearables</v>
      </c>
      <c r="T1313">
        <f>YEAR(V1313)</f>
        <v>2016</v>
      </c>
      <c r="U1313" s="13">
        <f t="shared" si="104"/>
        <v>35</v>
      </c>
      <c r="V1313" s="10">
        <f>(((J1313/60)/60)/24)+DATE(1970,1,1)</f>
        <v>42669.802303240736</v>
      </c>
      <c r="W1313" s="10">
        <f>(((I1313/60)/60)/24)+DATE(1970,1,1)</f>
        <v>42704.843969907408</v>
      </c>
    </row>
    <row r="1314" spans="1:23"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00"/>
        <v>6.0869565217391303E-3</v>
      </c>
      <c r="P1314" s="6">
        <f t="shared" si="101"/>
        <v>28</v>
      </c>
      <c r="Q1314" t="s">
        <v>8318</v>
      </c>
      <c r="R1314" t="str">
        <f t="shared" si="102"/>
        <v>technology</v>
      </c>
      <c r="S1314" t="str">
        <f t="shared" si="103"/>
        <v>wearables</v>
      </c>
      <c r="T1314">
        <f>YEAR(V1314)</f>
        <v>2015</v>
      </c>
      <c r="U1314" s="13">
        <f t="shared" si="104"/>
        <v>30</v>
      </c>
      <c r="V1314" s="10">
        <f>(((J1314/60)/60)/24)+DATE(1970,1,1)</f>
        <v>42082.702800925923</v>
      </c>
      <c r="W1314" s="10">
        <f>(((I1314/60)/60)/24)+DATE(1970,1,1)</f>
        <v>42112.702800925923</v>
      </c>
    </row>
    <row r="1315" spans="1:23"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00"/>
        <v>0.31114999999999998</v>
      </c>
      <c r="P1315" s="6">
        <f t="shared" si="101"/>
        <v>102.01639344262296</v>
      </c>
      <c r="Q1315" t="s">
        <v>8318</v>
      </c>
      <c r="R1315" t="str">
        <f t="shared" si="102"/>
        <v>technology</v>
      </c>
      <c r="S1315" t="str">
        <f t="shared" si="103"/>
        <v>wearables</v>
      </c>
      <c r="T1315">
        <f>YEAR(V1315)</f>
        <v>2016</v>
      </c>
      <c r="U1315" s="13">
        <f t="shared" si="104"/>
        <v>30</v>
      </c>
      <c r="V1315" s="10">
        <f>(((J1315/60)/60)/24)+DATE(1970,1,1)</f>
        <v>42402.709652777776</v>
      </c>
      <c r="W1315" s="10">
        <f>(((I1315/60)/60)/24)+DATE(1970,1,1)</f>
        <v>42432.709652777776</v>
      </c>
    </row>
    <row r="1316" spans="1:23"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00"/>
        <v>1.1266666666666666E-2</v>
      </c>
      <c r="P1316" s="6">
        <f t="shared" si="101"/>
        <v>184.36363636363637</v>
      </c>
      <c r="Q1316" t="s">
        <v>8318</v>
      </c>
      <c r="R1316" t="str">
        <f t="shared" si="102"/>
        <v>technology</v>
      </c>
      <c r="S1316" t="str">
        <f t="shared" si="103"/>
        <v>wearables</v>
      </c>
      <c r="T1316">
        <f>YEAR(V1316)</f>
        <v>2016</v>
      </c>
      <c r="U1316" s="13">
        <f t="shared" si="104"/>
        <v>60</v>
      </c>
      <c r="V1316" s="10">
        <f>(((J1316/60)/60)/24)+DATE(1970,1,1)</f>
        <v>42604.669675925921</v>
      </c>
      <c r="W1316" s="10">
        <f>(((I1316/60)/60)/24)+DATE(1970,1,1)</f>
        <v>42664.669675925921</v>
      </c>
    </row>
    <row r="1317" spans="1:23"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00"/>
        <v>0.40404000000000001</v>
      </c>
      <c r="P1317" s="6">
        <f t="shared" si="101"/>
        <v>162.91935483870967</v>
      </c>
      <c r="Q1317" t="s">
        <v>8318</v>
      </c>
      <c r="R1317" t="str">
        <f t="shared" si="102"/>
        <v>technology</v>
      </c>
      <c r="S1317" t="str">
        <f t="shared" si="103"/>
        <v>wearables</v>
      </c>
      <c r="T1317">
        <f>YEAR(V1317)</f>
        <v>2015</v>
      </c>
      <c r="U1317" s="13">
        <f t="shared" si="104"/>
        <v>36</v>
      </c>
      <c r="V1317" s="10">
        <f>(((J1317/60)/60)/24)+DATE(1970,1,1)</f>
        <v>42278.498240740737</v>
      </c>
      <c r="W1317" s="10">
        <f>(((I1317/60)/60)/24)+DATE(1970,1,1)</f>
        <v>42314.041666666672</v>
      </c>
    </row>
    <row r="1318" spans="1:23"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00"/>
        <v>1.3333333333333333E-5</v>
      </c>
      <c r="P1318" s="6">
        <f t="shared" si="101"/>
        <v>1</v>
      </c>
      <c r="Q1318" t="s">
        <v>8318</v>
      </c>
      <c r="R1318" t="str">
        <f t="shared" si="102"/>
        <v>technology</v>
      </c>
      <c r="S1318" t="str">
        <f t="shared" si="103"/>
        <v>wearables</v>
      </c>
      <c r="T1318">
        <f>YEAR(V1318)</f>
        <v>2016</v>
      </c>
      <c r="U1318" s="13">
        <f t="shared" si="104"/>
        <v>35</v>
      </c>
      <c r="V1318" s="10">
        <f>(((J1318/60)/60)/24)+DATE(1970,1,1)</f>
        <v>42393.961909722217</v>
      </c>
      <c r="W1318" s="10">
        <f>(((I1318/60)/60)/24)+DATE(1970,1,1)</f>
        <v>42428.961909722217</v>
      </c>
    </row>
    <row r="1319" spans="1:23"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00"/>
        <v>5.7334999999999997E-2</v>
      </c>
      <c r="P1319" s="6">
        <f t="shared" si="101"/>
        <v>603.52631578947364</v>
      </c>
      <c r="Q1319" t="s">
        <v>8318</v>
      </c>
      <c r="R1319" t="str">
        <f t="shared" si="102"/>
        <v>technology</v>
      </c>
      <c r="S1319" t="str">
        <f t="shared" si="103"/>
        <v>wearables</v>
      </c>
      <c r="T1319">
        <f>YEAR(V1319)</f>
        <v>2016</v>
      </c>
      <c r="U1319" s="13">
        <f t="shared" si="104"/>
        <v>52</v>
      </c>
      <c r="V1319" s="10">
        <f>(((J1319/60)/60)/24)+DATE(1970,1,1)</f>
        <v>42520.235486111109</v>
      </c>
      <c r="W1319" s="10">
        <f>(((I1319/60)/60)/24)+DATE(1970,1,1)</f>
        <v>42572.583333333328</v>
      </c>
    </row>
    <row r="1320" spans="1:23"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00"/>
        <v>0.15325</v>
      </c>
      <c r="P1320" s="6">
        <f t="shared" si="101"/>
        <v>45.407407407407405</v>
      </c>
      <c r="Q1320" t="s">
        <v>8318</v>
      </c>
      <c r="R1320" t="str">
        <f t="shared" si="102"/>
        <v>technology</v>
      </c>
      <c r="S1320" t="str">
        <f t="shared" si="103"/>
        <v>wearables</v>
      </c>
      <c r="T1320">
        <f>YEAR(V1320)</f>
        <v>2014</v>
      </c>
      <c r="U1320" s="13">
        <f t="shared" si="104"/>
        <v>30</v>
      </c>
      <c r="V1320" s="10">
        <f>(((J1320/60)/60)/24)+DATE(1970,1,1)</f>
        <v>41985.043657407412</v>
      </c>
      <c r="W1320" s="10">
        <f>(((I1320/60)/60)/24)+DATE(1970,1,1)</f>
        <v>42015.043657407412</v>
      </c>
    </row>
    <row r="1321" spans="1:23"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00"/>
        <v>0.15103448275862069</v>
      </c>
      <c r="P1321" s="6">
        <f t="shared" si="101"/>
        <v>97.333333333333329</v>
      </c>
      <c r="Q1321" t="s">
        <v>8318</v>
      </c>
      <c r="R1321" t="str">
        <f t="shared" si="102"/>
        <v>technology</v>
      </c>
      <c r="S1321" t="str">
        <f t="shared" si="103"/>
        <v>wearables</v>
      </c>
      <c r="T1321">
        <f>YEAR(V1321)</f>
        <v>2014</v>
      </c>
      <c r="U1321" s="13">
        <f t="shared" si="104"/>
        <v>15</v>
      </c>
      <c r="V1321" s="10">
        <f>(((J1321/60)/60)/24)+DATE(1970,1,1)</f>
        <v>41816.812094907407</v>
      </c>
      <c r="W1321" s="10">
        <f>(((I1321/60)/60)/24)+DATE(1970,1,1)</f>
        <v>41831.666666666664</v>
      </c>
    </row>
    <row r="1322" spans="1:23"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00"/>
        <v>5.0299999999999997E-3</v>
      </c>
      <c r="P1322" s="6">
        <f t="shared" si="101"/>
        <v>167.66666666666666</v>
      </c>
      <c r="Q1322" t="s">
        <v>8318</v>
      </c>
      <c r="R1322" t="str">
        <f t="shared" si="102"/>
        <v>technology</v>
      </c>
      <c r="S1322" t="str">
        <f t="shared" si="103"/>
        <v>wearables</v>
      </c>
      <c r="T1322">
        <f>YEAR(V1322)</f>
        <v>2016</v>
      </c>
      <c r="U1322" s="13">
        <f t="shared" si="104"/>
        <v>29</v>
      </c>
      <c r="V1322" s="10">
        <f>(((J1322/60)/60)/24)+DATE(1970,1,1)</f>
        <v>42705.690347222218</v>
      </c>
      <c r="W1322" s="10">
        <f>(((I1322/60)/60)/24)+DATE(1970,1,1)</f>
        <v>42734.958333333328</v>
      </c>
    </row>
    <row r="1323" spans="1:23"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00"/>
        <v>1.3028138528138528E-2</v>
      </c>
      <c r="P1323" s="6">
        <f t="shared" si="101"/>
        <v>859.85714285714289</v>
      </c>
      <c r="Q1323" t="s">
        <v>8318</v>
      </c>
      <c r="R1323" t="str">
        <f t="shared" si="102"/>
        <v>technology</v>
      </c>
      <c r="S1323" t="str">
        <f t="shared" si="103"/>
        <v>wearables</v>
      </c>
      <c r="T1323">
        <f>YEAR(V1323)</f>
        <v>2016</v>
      </c>
      <c r="U1323" s="13">
        <f t="shared" si="104"/>
        <v>30</v>
      </c>
      <c r="V1323" s="10">
        <f>(((J1323/60)/60)/24)+DATE(1970,1,1)</f>
        <v>42697.74927083333</v>
      </c>
      <c r="W1323" s="10">
        <f>(((I1323/60)/60)/24)+DATE(1970,1,1)</f>
        <v>42727.74927083333</v>
      </c>
    </row>
    <row r="1324" spans="1:23"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00"/>
        <v>3.0285714285714286E-3</v>
      </c>
      <c r="P1324" s="6">
        <f t="shared" si="101"/>
        <v>26.5</v>
      </c>
      <c r="Q1324" t="s">
        <v>8318</v>
      </c>
      <c r="R1324" t="str">
        <f t="shared" si="102"/>
        <v>technology</v>
      </c>
      <c r="S1324" t="str">
        <f t="shared" si="103"/>
        <v>wearables</v>
      </c>
      <c r="T1324">
        <f>YEAR(V1324)</f>
        <v>2015</v>
      </c>
      <c r="U1324" s="13">
        <f t="shared" si="104"/>
        <v>30</v>
      </c>
      <c r="V1324" s="10">
        <f>(((J1324/60)/60)/24)+DATE(1970,1,1)</f>
        <v>42115.656539351854</v>
      </c>
      <c r="W1324" s="10">
        <f>(((I1324/60)/60)/24)+DATE(1970,1,1)</f>
        <v>42145.656539351854</v>
      </c>
    </row>
    <row r="1325" spans="1:23"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00"/>
        <v>8.8800000000000004E-2</v>
      </c>
      <c r="P1325" s="6">
        <f t="shared" si="101"/>
        <v>30.272727272727273</v>
      </c>
      <c r="Q1325" t="s">
        <v>8318</v>
      </c>
      <c r="R1325" t="str">
        <f t="shared" si="102"/>
        <v>technology</v>
      </c>
      <c r="S1325" t="str">
        <f t="shared" si="103"/>
        <v>wearables</v>
      </c>
      <c r="T1325">
        <f>YEAR(V1325)</f>
        <v>2016</v>
      </c>
      <c r="U1325" s="13">
        <f t="shared" si="104"/>
        <v>35</v>
      </c>
      <c r="V1325" s="10">
        <f>(((J1325/60)/60)/24)+DATE(1970,1,1)</f>
        <v>42451.698449074072</v>
      </c>
      <c r="W1325" s="10">
        <f>(((I1325/60)/60)/24)+DATE(1970,1,1)</f>
        <v>42486.288194444445</v>
      </c>
    </row>
    <row r="1326" spans="1:23"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00"/>
        <v>9.8400000000000001E-2</v>
      </c>
      <c r="P1326" s="6">
        <f t="shared" si="101"/>
        <v>54.666666666666664</v>
      </c>
      <c r="Q1326" t="s">
        <v>8318</v>
      </c>
      <c r="R1326" t="str">
        <f t="shared" si="102"/>
        <v>technology</v>
      </c>
      <c r="S1326" t="str">
        <f t="shared" si="103"/>
        <v>wearables</v>
      </c>
      <c r="T1326">
        <f>YEAR(V1326)</f>
        <v>2016</v>
      </c>
      <c r="U1326" s="13">
        <f t="shared" si="104"/>
        <v>30</v>
      </c>
      <c r="V1326" s="10">
        <f>(((J1326/60)/60)/24)+DATE(1970,1,1)</f>
        <v>42626.633703703701</v>
      </c>
      <c r="W1326" s="10">
        <f>(((I1326/60)/60)/24)+DATE(1970,1,1)</f>
        <v>42656.633703703701</v>
      </c>
    </row>
    <row r="1327" spans="1:23"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00"/>
        <v>2.4299999999999999E-2</v>
      </c>
      <c r="P1327" s="6">
        <f t="shared" si="101"/>
        <v>60.75</v>
      </c>
      <c r="Q1327" t="s">
        <v>8318</v>
      </c>
      <c r="R1327" t="str">
        <f t="shared" si="102"/>
        <v>technology</v>
      </c>
      <c r="S1327" t="str">
        <f t="shared" si="103"/>
        <v>wearables</v>
      </c>
      <c r="T1327">
        <f>YEAR(V1327)</f>
        <v>2016</v>
      </c>
      <c r="U1327" s="13">
        <f t="shared" si="104"/>
        <v>30</v>
      </c>
      <c r="V1327" s="10">
        <f>(((J1327/60)/60)/24)+DATE(1970,1,1)</f>
        <v>42704.086053240739</v>
      </c>
      <c r="W1327" s="10">
        <f>(((I1327/60)/60)/24)+DATE(1970,1,1)</f>
        <v>42734.086053240739</v>
      </c>
    </row>
    <row r="1328" spans="1:23"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00"/>
        <v>1.1299999999999999E-2</v>
      </c>
      <c r="P1328" s="6">
        <f t="shared" si="101"/>
        <v>102.72727272727273</v>
      </c>
      <c r="Q1328" t="s">
        <v>8318</v>
      </c>
      <c r="R1328" t="str">
        <f t="shared" si="102"/>
        <v>technology</v>
      </c>
      <c r="S1328" t="str">
        <f t="shared" si="103"/>
        <v>wearables</v>
      </c>
      <c r="T1328">
        <f>YEAR(V1328)</f>
        <v>2014</v>
      </c>
      <c r="U1328" s="13">
        <f t="shared" si="104"/>
        <v>45</v>
      </c>
      <c r="V1328" s="10">
        <f>(((J1328/60)/60)/24)+DATE(1970,1,1)</f>
        <v>41974.791990740734</v>
      </c>
      <c r="W1328" s="10">
        <f>(((I1328/60)/60)/24)+DATE(1970,1,1)</f>
        <v>42019.791990740734</v>
      </c>
    </row>
    <row r="1329" spans="1:23"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00"/>
        <v>3.5520833333333335E-2</v>
      </c>
      <c r="P1329" s="6">
        <f t="shared" si="101"/>
        <v>41.585365853658537</v>
      </c>
      <c r="Q1329" t="s">
        <v>8318</v>
      </c>
      <c r="R1329" t="str">
        <f t="shared" si="102"/>
        <v>technology</v>
      </c>
      <c r="S1329" t="str">
        <f t="shared" si="103"/>
        <v>wearables</v>
      </c>
      <c r="T1329">
        <f>YEAR(V1329)</f>
        <v>2015</v>
      </c>
      <c r="U1329" s="13">
        <f t="shared" si="104"/>
        <v>30</v>
      </c>
      <c r="V1329" s="10">
        <f>(((J1329/60)/60)/24)+DATE(1970,1,1)</f>
        <v>42123.678645833337</v>
      </c>
      <c r="W1329" s="10">
        <f>(((I1329/60)/60)/24)+DATE(1970,1,1)</f>
        <v>42153.678645833337</v>
      </c>
    </row>
    <row r="1330" spans="1:23"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00"/>
        <v>2.3306666666666667E-2</v>
      </c>
      <c r="P1330" s="6">
        <f t="shared" si="101"/>
        <v>116.53333333333333</v>
      </c>
      <c r="Q1330" t="s">
        <v>8318</v>
      </c>
      <c r="R1330" t="str">
        <f t="shared" si="102"/>
        <v>technology</v>
      </c>
      <c r="S1330" t="str">
        <f t="shared" si="103"/>
        <v>wearables</v>
      </c>
      <c r="T1330">
        <f>YEAR(V1330)</f>
        <v>2016</v>
      </c>
      <c r="U1330" s="13">
        <f t="shared" si="104"/>
        <v>45</v>
      </c>
      <c r="V1330" s="10">
        <f>(((J1330/60)/60)/24)+DATE(1970,1,1)</f>
        <v>42612.642754629633</v>
      </c>
      <c r="W1330" s="10">
        <f>(((I1330/60)/60)/24)+DATE(1970,1,1)</f>
        <v>42657.642754629633</v>
      </c>
    </row>
    <row r="1331" spans="1:23"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00"/>
        <v>8.1600000000000006E-3</v>
      </c>
      <c r="P1331" s="6">
        <f t="shared" si="101"/>
        <v>45.333333333333336</v>
      </c>
      <c r="Q1331" t="s">
        <v>8318</v>
      </c>
      <c r="R1331" t="str">
        <f t="shared" si="102"/>
        <v>technology</v>
      </c>
      <c r="S1331" t="str">
        <f t="shared" si="103"/>
        <v>wearables</v>
      </c>
      <c r="T1331">
        <f>YEAR(V1331)</f>
        <v>2014</v>
      </c>
      <c r="U1331" s="13">
        <f t="shared" si="104"/>
        <v>40</v>
      </c>
      <c r="V1331" s="10">
        <f>(((J1331/60)/60)/24)+DATE(1970,1,1)</f>
        <v>41935.221585648149</v>
      </c>
      <c r="W1331" s="10">
        <f>(((I1331/60)/60)/24)+DATE(1970,1,1)</f>
        <v>41975.263252314813</v>
      </c>
    </row>
    <row r="1332" spans="1:23"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00"/>
        <v>0.22494285714285714</v>
      </c>
      <c r="P1332" s="6">
        <f t="shared" si="101"/>
        <v>157.46</v>
      </c>
      <c r="Q1332" t="s">
        <v>8318</v>
      </c>
      <c r="R1332" t="str">
        <f t="shared" si="102"/>
        <v>technology</v>
      </c>
      <c r="S1332" t="str">
        <f t="shared" si="103"/>
        <v>wearables</v>
      </c>
      <c r="T1332">
        <f>YEAR(V1332)</f>
        <v>2016</v>
      </c>
      <c r="U1332" s="13">
        <f t="shared" si="104"/>
        <v>31</v>
      </c>
      <c r="V1332" s="10">
        <f>(((J1332/60)/60)/24)+DATE(1970,1,1)</f>
        <v>42522.276724537034</v>
      </c>
      <c r="W1332" s="10">
        <f>(((I1332/60)/60)/24)+DATE(1970,1,1)</f>
        <v>42553.166666666672</v>
      </c>
    </row>
    <row r="1333" spans="1:23"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00"/>
        <v>1.3668E-2</v>
      </c>
      <c r="P1333" s="6">
        <f t="shared" si="101"/>
        <v>100.5</v>
      </c>
      <c r="Q1333" t="s">
        <v>8318</v>
      </c>
      <c r="R1333" t="str">
        <f t="shared" si="102"/>
        <v>technology</v>
      </c>
      <c r="S1333" t="str">
        <f t="shared" si="103"/>
        <v>wearables</v>
      </c>
      <c r="T1333">
        <f>YEAR(V1333)</f>
        <v>2016</v>
      </c>
      <c r="U1333" s="13">
        <f t="shared" si="104"/>
        <v>30</v>
      </c>
      <c r="V1333" s="10">
        <f>(((J1333/60)/60)/24)+DATE(1970,1,1)</f>
        <v>42569.50409722222</v>
      </c>
      <c r="W1333" s="10">
        <f>(((I1333/60)/60)/24)+DATE(1970,1,1)</f>
        <v>42599.50409722222</v>
      </c>
    </row>
    <row r="1334" spans="1:23"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00"/>
        <v>0</v>
      </c>
      <c r="P1334" s="6" t="e">
        <f t="shared" si="101"/>
        <v>#DIV/0!</v>
      </c>
      <c r="Q1334" t="s">
        <v>8318</v>
      </c>
      <c r="R1334" t="str">
        <f t="shared" si="102"/>
        <v>technology</v>
      </c>
      <c r="S1334" t="str">
        <f t="shared" si="103"/>
        <v>wearables</v>
      </c>
      <c r="T1334">
        <f>YEAR(V1334)</f>
        <v>2016</v>
      </c>
      <c r="U1334" s="13">
        <f t="shared" si="104"/>
        <v>30</v>
      </c>
      <c r="V1334" s="10">
        <f>(((J1334/60)/60)/24)+DATE(1970,1,1)</f>
        <v>42732.060277777782</v>
      </c>
      <c r="W1334" s="10">
        <f>(((I1334/60)/60)/24)+DATE(1970,1,1)</f>
        <v>42762.060277777782</v>
      </c>
    </row>
    <row r="1335" spans="1:23"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00"/>
        <v>0</v>
      </c>
      <c r="P1335" s="6" t="e">
        <f t="shared" si="101"/>
        <v>#DIV/0!</v>
      </c>
      <c r="Q1335" t="s">
        <v>8318</v>
      </c>
      <c r="R1335" t="str">
        <f t="shared" si="102"/>
        <v>technology</v>
      </c>
      <c r="S1335" t="str">
        <f t="shared" si="103"/>
        <v>wearables</v>
      </c>
      <c r="T1335">
        <f>YEAR(V1335)</f>
        <v>2014</v>
      </c>
      <c r="U1335" s="13">
        <f t="shared" si="104"/>
        <v>30</v>
      </c>
      <c r="V1335" s="10">
        <f>(((J1335/60)/60)/24)+DATE(1970,1,1)</f>
        <v>41806.106770833336</v>
      </c>
      <c r="W1335" s="10">
        <f>(((I1335/60)/60)/24)+DATE(1970,1,1)</f>
        <v>41836.106770833336</v>
      </c>
    </row>
    <row r="1336" spans="1:23"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00"/>
        <v>0.10754135338345865</v>
      </c>
      <c r="P1336" s="6">
        <f t="shared" si="101"/>
        <v>51.822463768115945</v>
      </c>
      <c r="Q1336" t="s">
        <v>8318</v>
      </c>
      <c r="R1336" t="str">
        <f t="shared" si="102"/>
        <v>technology</v>
      </c>
      <c r="S1336" t="str">
        <f t="shared" si="103"/>
        <v>wearables</v>
      </c>
      <c r="T1336">
        <f>YEAR(V1336)</f>
        <v>2016</v>
      </c>
      <c r="U1336" s="13">
        <f t="shared" si="104"/>
        <v>30</v>
      </c>
      <c r="V1336" s="10">
        <f>(((J1336/60)/60)/24)+DATE(1970,1,1)</f>
        <v>42410.774155092593</v>
      </c>
      <c r="W1336" s="10">
        <f>(((I1336/60)/60)/24)+DATE(1970,1,1)</f>
        <v>42440.774155092593</v>
      </c>
    </row>
    <row r="1337" spans="1:23"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00"/>
        <v>0.1976</v>
      </c>
      <c r="P1337" s="6">
        <f t="shared" si="101"/>
        <v>308.75</v>
      </c>
      <c r="Q1337" t="s">
        <v>8318</v>
      </c>
      <c r="R1337" t="str">
        <f t="shared" si="102"/>
        <v>technology</v>
      </c>
      <c r="S1337" t="str">
        <f t="shared" si="103"/>
        <v>wearables</v>
      </c>
      <c r="T1337">
        <f>YEAR(V1337)</f>
        <v>2015</v>
      </c>
      <c r="U1337" s="13">
        <f t="shared" si="104"/>
        <v>30</v>
      </c>
      <c r="V1337" s="10">
        <f>(((J1337/60)/60)/24)+DATE(1970,1,1)</f>
        <v>42313.936365740738</v>
      </c>
      <c r="W1337" s="10">
        <f>(((I1337/60)/60)/24)+DATE(1970,1,1)</f>
        <v>42343.936365740738</v>
      </c>
    </row>
    <row r="1338" spans="1:23"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00"/>
        <v>0.84946999999999995</v>
      </c>
      <c r="P1338" s="6">
        <f t="shared" si="101"/>
        <v>379.22767857142856</v>
      </c>
      <c r="Q1338" t="s">
        <v>8318</v>
      </c>
      <c r="R1338" t="str">
        <f t="shared" si="102"/>
        <v>technology</v>
      </c>
      <c r="S1338" t="str">
        <f t="shared" si="103"/>
        <v>wearables</v>
      </c>
      <c r="T1338">
        <f>YEAR(V1338)</f>
        <v>2014</v>
      </c>
      <c r="U1338" s="13">
        <f t="shared" si="104"/>
        <v>35</v>
      </c>
      <c r="V1338" s="10">
        <f>(((J1338/60)/60)/24)+DATE(1970,1,1)</f>
        <v>41955.863750000004</v>
      </c>
      <c r="W1338" s="10">
        <f>(((I1338/60)/60)/24)+DATE(1970,1,1)</f>
        <v>41990.863750000004</v>
      </c>
    </row>
    <row r="1339" spans="1:23"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00"/>
        <v>0.49381999999999998</v>
      </c>
      <c r="P1339" s="6">
        <f t="shared" si="101"/>
        <v>176.36428571428573</v>
      </c>
      <c r="Q1339" t="s">
        <v>8318</v>
      </c>
      <c r="R1339" t="str">
        <f t="shared" si="102"/>
        <v>technology</v>
      </c>
      <c r="S1339" t="str">
        <f t="shared" si="103"/>
        <v>wearables</v>
      </c>
      <c r="T1339">
        <f>YEAR(V1339)</f>
        <v>2017</v>
      </c>
      <c r="U1339" s="13">
        <f t="shared" si="104"/>
        <v>30</v>
      </c>
      <c r="V1339" s="10">
        <f>(((J1339/60)/60)/24)+DATE(1970,1,1)</f>
        <v>42767.577303240745</v>
      </c>
      <c r="W1339" s="10">
        <f>(((I1339/60)/60)/24)+DATE(1970,1,1)</f>
        <v>42797.577303240745</v>
      </c>
    </row>
    <row r="1340" spans="1:23"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00"/>
        <v>3.3033333333333331E-2</v>
      </c>
      <c r="P1340" s="6">
        <f t="shared" si="101"/>
        <v>66.066666666666663</v>
      </c>
      <c r="Q1340" t="s">
        <v>8318</v>
      </c>
      <c r="R1340" t="str">
        <f t="shared" si="102"/>
        <v>technology</v>
      </c>
      <c r="S1340" t="str">
        <f t="shared" si="103"/>
        <v>wearables</v>
      </c>
      <c r="T1340">
        <f>YEAR(V1340)</f>
        <v>2015</v>
      </c>
      <c r="U1340" s="13">
        <f t="shared" si="104"/>
        <v>30</v>
      </c>
      <c r="V1340" s="10">
        <f>(((J1340/60)/60)/24)+DATE(1970,1,1)</f>
        <v>42188.803622685184</v>
      </c>
      <c r="W1340" s="10">
        <f>(((I1340/60)/60)/24)+DATE(1970,1,1)</f>
        <v>42218.803622685184</v>
      </c>
    </row>
    <row r="1341" spans="1:23"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00"/>
        <v>6.6339999999999996E-2</v>
      </c>
      <c r="P1341" s="6">
        <f t="shared" si="101"/>
        <v>89.648648648648646</v>
      </c>
      <c r="Q1341" t="s">
        <v>8318</v>
      </c>
      <c r="R1341" t="str">
        <f t="shared" si="102"/>
        <v>technology</v>
      </c>
      <c r="S1341" t="str">
        <f t="shared" si="103"/>
        <v>wearables</v>
      </c>
      <c r="T1341">
        <f>YEAR(V1341)</f>
        <v>2014</v>
      </c>
      <c r="U1341" s="13">
        <f t="shared" si="104"/>
        <v>45</v>
      </c>
      <c r="V1341" s="10">
        <f>(((J1341/60)/60)/24)+DATE(1970,1,1)</f>
        <v>41936.647164351853</v>
      </c>
      <c r="W1341" s="10">
        <f>(((I1341/60)/60)/24)+DATE(1970,1,1)</f>
        <v>41981.688831018517</v>
      </c>
    </row>
    <row r="1342" spans="1:23"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00"/>
        <v>0</v>
      </c>
      <c r="P1342" s="6" t="e">
        <f t="shared" si="101"/>
        <v>#DIV/0!</v>
      </c>
      <c r="Q1342" t="s">
        <v>8318</v>
      </c>
      <c r="R1342" t="str">
        <f t="shared" si="102"/>
        <v>technology</v>
      </c>
      <c r="S1342" t="str">
        <f t="shared" si="103"/>
        <v>wearables</v>
      </c>
      <c r="T1342">
        <f>YEAR(V1342)</f>
        <v>2014</v>
      </c>
      <c r="U1342" s="13">
        <f t="shared" si="104"/>
        <v>30</v>
      </c>
      <c r="V1342" s="10">
        <f>(((J1342/60)/60)/24)+DATE(1970,1,1)</f>
        <v>41836.595520833333</v>
      </c>
      <c r="W1342" s="10">
        <f>(((I1342/60)/60)/24)+DATE(1970,1,1)</f>
        <v>41866.595520833333</v>
      </c>
    </row>
    <row r="1343" spans="1:23"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00"/>
        <v>0.7036</v>
      </c>
      <c r="P1343" s="6">
        <f t="shared" si="101"/>
        <v>382.39130434782606</v>
      </c>
      <c r="Q1343" t="s">
        <v>8318</v>
      </c>
      <c r="R1343" t="str">
        <f t="shared" si="102"/>
        <v>technology</v>
      </c>
      <c r="S1343" t="str">
        <f t="shared" si="103"/>
        <v>wearables</v>
      </c>
      <c r="T1343">
        <f>YEAR(V1343)</f>
        <v>2016</v>
      </c>
      <c r="U1343" s="13">
        <f t="shared" si="104"/>
        <v>32</v>
      </c>
      <c r="V1343" s="10">
        <f>(((J1343/60)/60)/24)+DATE(1970,1,1)</f>
        <v>42612.624039351853</v>
      </c>
      <c r="W1343" s="10">
        <f>(((I1343/60)/60)/24)+DATE(1970,1,1)</f>
        <v>42644.624039351853</v>
      </c>
    </row>
    <row r="1344" spans="1:23"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00"/>
        <v>2E-3</v>
      </c>
      <c r="P1344" s="6">
        <f t="shared" si="101"/>
        <v>100</v>
      </c>
      <c r="Q1344" t="s">
        <v>8318</v>
      </c>
      <c r="R1344" t="str">
        <f t="shared" si="102"/>
        <v>technology</v>
      </c>
      <c r="S1344" t="str">
        <f t="shared" si="103"/>
        <v>wearables</v>
      </c>
      <c r="T1344">
        <f>YEAR(V1344)</f>
        <v>2015</v>
      </c>
      <c r="U1344" s="13">
        <f t="shared" si="104"/>
        <v>30</v>
      </c>
      <c r="V1344" s="10">
        <f>(((J1344/60)/60)/24)+DATE(1970,1,1)</f>
        <v>42172.816423611104</v>
      </c>
      <c r="W1344" s="10">
        <f>(((I1344/60)/60)/24)+DATE(1970,1,1)</f>
        <v>42202.816423611104</v>
      </c>
    </row>
    <row r="1345" spans="1:23"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00"/>
        <v>1.02298</v>
      </c>
      <c r="P1345" s="6">
        <f t="shared" si="101"/>
        <v>158.35603715170279</v>
      </c>
      <c r="Q1345" t="s">
        <v>8318</v>
      </c>
      <c r="R1345" t="str">
        <f t="shared" si="102"/>
        <v>technology</v>
      </c>
      <c r="S1345" t="str">
        <f t="shared" si="103"/>
        <v>wearables</v>
      </c>
      <c r="T1345">
        <f>YEAR(V1345)</f>
        <v>2016</v>
      </c>
      <c r="U1345" s="13">
        <f t="shared" si="104"/>
        <v>59</v>
      </c>
      <c r="V1345" s="10">
        <f>(((J1345/60)/60)/24)+DATE(1970,1,1)</f>
        <v>42542.526423611111</v>
      </c>
      <c r="W1345" s="10">
        <f>(((I1345/60)/60)/24)+DATE(1970,1,1)</f>
        <v>42601.165972222225</v>
      </c>
    </row>
    <row r="1346" spans="1:23"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00"/>
        <v>3.7773333333333334</v>
      </c>
      <c r="P1346" s="6">
        <f t="shared" si="101"/>
        <v>40.762589928057551</v>
      </c>
      <c r="Q1346" t="s">
        <v>8317</v>
      </c>
      <c r="R1346" t="str">
        <f t="shared" si="102"/>
        <v>publishing</v>
      </c>
      <c r="S1346" t="str">
        <f t="shared" si="103"/>
        <v>nonfiction</v>
      </c>
      <c r="T1346">
        <f>YEAR(V1346)</f>
        <v>2016</v>
      </c>
      <c r="U1346" s="13">
        <f t="shared" si="104"/>
        <v>29</v>
      </c>
      <c r="V1346" s="10">
        <f>(((J1346/60)/60)/24)+DATE(1970,1,1)</f>
        <v>42522.789803240739</v>
      </c>
      <c r="W1346" s="10">
        <f>(((I1346/60)/60)/24)+DATE(1970,1,1)</f>
        <v>42551.789803240739</v>
      </c>
    </row>
    <row r="1347" spans="1:23"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05">E1347/D1347</f>
        <v>1.25</v>
      </c>
      <c r="P1347" s="6">
        <f t="shared" ref="P1347:P1410" si="106">E1347/L1347</f>
        <v>53.571428571428569</v>
      </c>
      <c r="Q1347" t="s">
        <v>8317</v>
      </c>
      <c r="R1347" t="str">
        <f t="shared" ref="R1347:R1410" si="107">LEFT(N1347,SEARCH("/",N1347,1)-1)</f>
        <v>publishing</v>
      </c>
      <c r="S1347" t="str">
        <f t="shared" ref="S1347:S1410" si="108">RIGHT(N1347,LEN(N1347)-FIND("/",N1347,1))</f>
        <v>nonfiction</v>
      </c>
      <c r="T1347">
        <f>YEAR(V1347)</f>
        <v>2014</v>
      </c>
      <c r="U1347" s="13">
        <f t="shared" ref="U1347:U1410" si="109">ROUND(W1347-V1347,0)</f>
        <v>35</v>
      </c>
      <c r="V1347" s="10">
        <f>(((J1347/60)/60)/24)+DATE(1970,1,1)</f>
        <v>41799.814340277779</v>
      </c>
      <c r="W1347" s="10">
        <f>(((I1347/60)/60)/24)+DATE(1970,1,1)</f>
        <v>41834.814340277779</v>
      </c>
    </row>
    <row r="1348" spans="1:23"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05"/>
        <v>1.473265306122449</v>
      </c>
      <c r="P1348" s="6">
        <f t="shared" si="106"/>
        <v>48.449664429530202</v>
      </c>
      <c r="Q1348" t="s">
        <v>8317</v>
      </c>
      <c r="R1348" t="str">
        <f t="shared" si="107"/>
        <v>publishing</v>
      </c>
      <c r="S1348" t="str">
        <f t="shared" si="108"/>
        <v>nonfiction</v>
      </c>
      <c r="T1348">
        <f>YEAR(V1348)</f>
        <v>2013</v>
      </c>
      <c r="U1348" s="13">
        <f t="shared" si="109"/>
        <v>30</v>
      </c>
      <c r="V1348" s="10">
        <f>(((J1348/60)/60)/24)+DATE(1970,1,1)</f>
        <v>41422.075821759259</v>
      </c>
      <c r="W1348" s="10">
        <f>(((I1348/60)/60)/24)+DATE(1970,1,1)</f>
        <v>41452.075821759259</v>
      </c>
    </row>
    <row r="1349" spans="1:23"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05"/>
        <v>1.022</v>
      </c>
      <c r="P1349" s="6">
        <f t="shared" si="106"/>
        <v>82.41935483870968</v>
      </c>
      <c r="Q1349" t="s">
        <v>8317</v>
      </c>
      <c r="R1349" t="str">
        <f t="shared" si="107"/>
        <v>publishing</v>
      </c>
      <c r="S1349" t="str">
        <f t="shared" si="108"/>
        <v>nonfiction</v>
      </c>
      <c r="T1349">
        <f>YEAR(V1349)</f>
        <v>2015</v>
      </c>
      <c r="U1349" s="13">
        <f t="shared" si="109"/>
        <v>30</v>
      </c>
      <c r="V1349" s="10">
        <f>(((J1349/60)/60)/24)+DATE(1970,1,1)</f>
        <v>42040.638020833328</v>
      </c>
      <c r="W1349" s="10">
        <f>(((I1349/60)/60)/24)+DATE(1970,1,1)</f>
        <v>42070.638020833328</v>
      </c>
    </row>
    <row r="1350" spans="1:23"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05"/>
        <v>1.018723404255319</v>
      </c>
      <c r="P1350" s="6">
        <f t="shared" si="106"/>
        <v>230.19230769230768</v>
      </c>
      <c r="Q1350" t="s">
        <v>8317</v>
      </c>
      <c r="R1350" t="str">
        <f t="shared" si="107"/>
        <v>publishing</v>
      </c>
      <c r="S1350" t="str">
        <f t="shared" si="108"/>
        <v>nonfiction</v>
      </c>
      <c r="T1350">
        <f>YEAR(V1350)</f>
        <v>2014</v>
      </c>
      <c r="U1350" s="13">
        <f t="shared" si="109"/>
        <v>28</v>
      </c>
      <c r="V1350" s="10">
        <f>(((J1350/60)/60)/24)+DATE(1970,1,1)</f>
        <v>41963.506168981476</v>
      </c>
      <c r="W1350" s="10">
        <f>(((I1350/60)/60)/24)+DATE(1970,1,1)</f>
        <v>41991.506168981476</v>
      </c>
    </row>
    <row r="1351" spans="1:23"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05"/>
        <v>2.0419999999999998</v>
      </c>
      <c r="P1351" s="6">
        <f t="shared" si="106"/>
        <v>59.360465116279073</v>
      </c>
      <c r="Q1351" t="s">
        <v>8317</v>
      </c>
      <c r="R1351" t="str">
        <f t="shared" si="107"/>
        <v>publishing</v>
      </c>
      <c r="S1351" t="str">
        <f t="shared" si="108"/>
        <v>nonfiction</v>
      </c>
      <c r="T1351">
        <f>YEAR(V1351)</f>
        <v>2015</v>
      </c>
      <c r="U1351" s="13">
        <f t="shared" si="109"/>
        <v>37</v>
      </c>
      <c r="V1351" s="10">
        <f>(((J1351/60)/60)/24)+DATE(1970,1,1)</f>
        <v>42317.33258101852</v>
      </c>
      <c r="W1351" s="10">
        <f>(((I1351/60)/60)/24)+DATE(1970,1,1)</f>
        <v>42354.290972222225</v>
      </c>
    </row>
    <row r="1352" spans="1:23"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05"/>
        <v>1.0405</v>
      </c>
      <c r="P1352" s="6">
        <f t="shared" si="106"/>
        <v>66.698717948717942</v>
      </c>
      <c r="Q1352" t="s">
        <v>8317</v>
      </c>
      <c r="R1352" t="str">
        <f t="shared" si="107"/>
        <v>publishing</v>
      </c>
      <c r="S1352" t="str">
        <f t="shared" si="108"/>
        <v>nonfiction</v>
      </c>
      <c r="T1352">
        <f>YEAR(V1352)</f>
        <v>2015</v>
      </c>
      <c r="U1352" s="13">
        <f t="shared" si="109"/>
        <v>30</v>
      </c>
      <c r="V1352" s="10">
        <f>(((J1352/60)/60)/24)+DATE(1970,1,1)</f>
        <v>42334.013124999998</v>
      </c>
      <c r="W1352" s="10">
        <f>(((I1352/60)/60)/24)+DATE(1970,1,1)</f>
        <v>42364.013124999998</v>
      </c>
    </row>
    <row r="1353" spans="1:23"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05"/>
        <v>1.0126500000000001</v>
      </c>
      <c r="P1353" s="6">
        <f t="shared" si="106"/>
        <v>168.77500000000001</v>
      </c>
      <c r="Q1353" t="s">
        <v>8317</v>
      </c>
      <c r="R1353" t="str">
        <f t="shared" si="107"/>
        <v>publishing</v>
      </c>
      <c r="S1353" t="str">
        <f t="shared" si="108"/>
        <v>nonfiction</v>
      </c>
      <c r="T1353">
        <f>YEAR(V1353)</f>
        <v>2016</v>
      </c>
      <c r="U1353" s="13">
        <f t="shared" si="109"/>
        <v>30</v>
      </c>
      <c r="V1353" s="10">
        <f>(((J1353/60)/60)/24)+DATE(1970,1,1)</f>
        <v>42382.74009259259</v>
      </c>
      <c r="W1353" s="10">
        <f>(((I1353/60)/60)/24)+DATE(1970,1,1)</f>
        <v>42412.74009259259</v>
      </c>
    </row>
    <row r="1354" spans="1:23"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05"/>
        <v>1.3613999999999999</v>
      </c>
      <c r="P1354" s="6">
        <f t="shared" si="106"/>
        <v>59.973568281938327</v>
      </c>
      <c r="Q1354" t="s">
        <v>8317</v>
      </c>
      <c r="R1354" t="str">
        <f t="shared" si="107"/>
        <v>publishing</v>
      </c>
      <c r="S1354" t="str">
        <f t="shared" si="108"/>
        <v>nonfiction</v>
      </c>
      <c r="T1354">
        <f>YEAR(V1354)</f>
        <v>2015</v>
      </c>
      <c r="U1354" s="13">
        <f t="shared" si="109"/>
        <v>52</v>
      </c>
      <c r="V1354" s="10">
        <f>(((J1354/60)/60)/24)+DATE(1970,1,1)</f>
        <v>42200.578310185185</v>
      </c>
      <c r="W1354" s="10">
        <f>(((I1354/60)/60)/24)+DATE(1970,1,1)</f>
        <v>42252.165972222225</v>
      </c>
    </row>
    <row r="1355" spans="1:23"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05"/>
        <v>1.3360000000000001</v>
      </c>
      <c r="P1355" s="6">
        <f t="shared" si="106"/>
        <v>31.80952380952381</v>
      </c>
      <c r="Q1355" t="s">
        <v>8317</v>
      </c>
      <c r="R1355" t="str">
        <f t="shared" si="107"/>
        <v>publishing</v>
      </c>
      <c r="S1355" t="str">
        <f t="shared" si="108"/>
        <v>nonfiction</v>
      </c>
      <c r="T1355">
        <f>YEAR(V1355)</f>
        <v>2013</v>
      </c>
      <c r="U1355" s="13">
        <f t="shared" si="109"/>
        <v>35</v>
      </c>
      <c r="V1355" s="10">
        <f>(((J1355/60)/60)/24)+DATE(1970,1,1)</f>
        <v>41309.11791666667</v>
      </c>
      <c r="W1355" s="10">
        <f>(((I1355/60)/60)/24)+DATE(1970,1,1)</f>
        <v>41344</v>
      </c>
    </row>
    <row r="1356" spans="1:23"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05"/>
        <v>1.3025</v>
      </c>
      <c r="P1356" s="6">
        <f t="shared" si="106"/>
        <v>24.421875</v>
      </c>
      <c r="Q1356" t="s">
        <v>8317</v>
      </c>
      <c r="R1356" t="str">
        <f t="shared" si="107"/>
        <v>publishing</v>
      </c>
      <c r="S1356" t="str">
        <f t="shared" si="108"/>
        <v>nonfiction</v>
      </c>
      <c r="T1356">
        <f>YEAR(V1356)</f>
        <v>2016</v>
      </c>
      <c r="U1356" s="13">
        <f t="shared" si="109"/>
        <v>30</v>
      </c>
      <c r="V1356" s="10">
        <f>(((J1356/60)/60)/24)+DATE(1970,1,1)</f>
        <v>42502.807627314818</v>
      </c>
      <c r="W1356" s="10">
        <f>(((I1356/60)/60)/24)+DATE(1970,1,1)</f>
        <v>42532.807627314818</v>
      </c>
    </row>
    <row r="1357" spans="1:23"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05"/>
        <v>1.2267999999999999</v>
      </c>
      <c r="P1357" s="6">
        <f t="shared" si="106"/>
        <v>25.347107438016529</v>
      </c>
      <c r="Q1357" t="s">
        <v>8317</v>
      </c>
      <c r="R1357" t="str">
        <f t="shared" si="107"/>
        <v>publishing</v>
      </c>
      <c r="S1357" t="str">
        <f t="shared" si="108"/>
        <v>nonfiction</v>
      </c>
      <c r="T1357">
        <f>YEAR(V1357)</f>
        <v>2012</v>
      </c>
      <c r="U1357" s="13">
        <f t="shared" si="109"/>
        <v>30</v>
      </c>
      <c r="V1357" s="10">
        <f>(((J1357/60)/60)/24)+DATE(1970,1,1)</f>
        <v>41213.254687499997</v>
      </c>
      <c r="W1357" s="10">
        <f>(((I1357/60)/60)/24)+DATE(1970,1,1)</f>
        <v>41243.416666666664</v>
      </c>
    </row>
    <row r="1358" spans="1:23"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05"/>
        <v>1.8281058823529412</v>
      </c>
      <c r="P1358" s="6">
        <f t="shared" si="106"/>
        <v>71.443218390804603</v>
      </c>
      <c r="Q1358" t="s">
        <v>8317</v>
      </c>
      <c r="R1358" t="str">
        <f t="shared" si="107"/>
        <v>publishing</v>
      </c>
      <c r="S1358" t="str">
        <f t="shared" si="108"/>
        <v>nonfiction</v>
      </c>
      <c r="T1358">
        <f>YEAR(V1358)</f>
        <v>2013</v>
      </c>
      <c r="U1358" s="13">
        <f t="shared" si="109"/>
        <v>30</v>
      </c>
      <c r="V1358" s="10">
        <f>(((J1358/60)/60)/24)+DATE(1970,1,1)</f>
        <v>41430.038888888892</v>
      </c>
      <c r="W1358" s="10">
        <f>(((I1358/60)/60)/24)+DATE(1970,1,1)</f>
        <v>41460.038888888892</v>
      </c>
    </row>
    <row r="1359" spans="1:23"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05"/>
        <v>1.2529999999999999</v>
      </c>
      <c r="P1359" s="6">
        <f t="shared" si="106"/>
        <v>38.553846153846152</v>
      </c>
      <c r="Q1359" t="s">
        <v>8317</v>
      </c>
      <c r="R1359" t="str">
        <f t="shared" si="107"/>
        <v>publishing</v>
      </c>
      <c r="S1359" t="str">
        <f t="shared" si="108"/>
        <v>nonfiction</v>
      </c>
      <c r="T1359">
        <f>YEAR(V1359)</f>
        <v>2013</v>
      </c>
      <c r="U1359" s="13">
        <f t="shared" si="109"/>
        <v>29</v>
      </c>
      <c r="V1359" s="10">
        <f>(((J1359/60)/60)/24)+DATE(1970,1,1)</f>
        <v>41304.962233796294</v>
      </c>
      <c r="W1359" s="10">
        <f>(((I1359/60)/60)/24)+DATE(1970,1,1)</f>
        <v>41334.249305555553</v>
      </c>
    </row>
    <row r="1360" spans="1:23"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05"/>
        <v>1.1166666666666667</v>
      </c>
      <c r="P1360" s="6">
        <f t="shared" si="106"/>
        <v>68.367346938775512</v>
      </c>
      <c r="Q1360" t="s">
        <v>8317</v>
      </c>
      <c r="R1360" t="str">
        <f t="shared" si="107"/>
        <v>publishing</v>
      </c>
      <c r="S1360" t="str">
        <f t="shared" si="108"/>
        <v>nonfiction</v>
      </c>
      <c r="T1360">
        <f>YEAR(V1360)</f>
        <v>2011</v>
      </c>
      <c r="U1360" s="13">
        <f t="shared" si="109"/>
        <v>30</v>
      </c>
      <c r="V1360" s="10">
        <f>(((J1360/60)/60)/24)+DATE(1970,1,1)</f>
        <v>40689.570868055554</v>
      </c>
      <c r="W1360" s="10">
        <f>(((I1360/60)/60)/24)+DATE(1970,1,1)</f>
        <v>40719.570868055554</v>
      </c>
    </row>
    <row r="1361" spans="1:23"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05"/>
        <v>1.1575757575757575</v>
      </c>
      <c r="P1361" s="6">
        <f t="shared" si="106"/>
        <v>40.210526315789473</v>
      </c>
      <c r="Q1361" t="s">
        <v>8317</v>
      </c>
      <c r="R1361" t="str">
        <f t="shared" si="107"/>
        <v>publishing</v>
      </c>
      <c r="S1361" t="str">
        <f t="shared" si="108"/>
        <v>nonfiction</v>
      </c>
      <c r="T1361">
        <f>YEAR(V1361)</f>
        <v>2011</v>
      </c>
      <c r="U1361" s="13">
        <f t="shared" si="109"/>
        <v>62</v>
      </c>
      <c r="V1361" s="10">
        <f>(((J1361/60)/60)/24)+DATE(1970,1,1)</f>
        <v>40668.814699074072</v>
      </c>
      <c r="W1361" s="10">
        <f>(((I1361/60)/60)/24)+DATE(1970,1,1)</f>
        <v>40730.814699074072</v>
      </c>
    </row>
    <row r="1362" spans="1:23"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05"/>
        <v>1.732</v>
      </c>
      <c r="P1362" s="6">
        <f t="shared" si="106"/>
        <v>32.074074074074076</v>
      </c>
      <c r="Q1362" t="s">
        <v>8317</v>
      </c>
      <c r="R1362" t="str">
        <f t="shared" si="107"/>
        <v>publishing</v>
      </c>
      <c r="S1362" t="str">
        <f t="shared" si="108"/>
        <v>nonfiction</v>
      </c>
      <c r="T1362">
        <f>YEAR(V1362)</f>
        <v>2012</v>
      </c>
      <c r="U1362" s="13">
        <f t="shared" si="109"/>
        <v>28</v>
      </c>
      <c r="V1362" s="10">
        <f>(((J1362/60)/60)/24)+DATE(1970,1,1)</f>
        <v>41095.900694444441</v>
      </c>
      <c r="W1362" s="10">
        <f>(((I1362/60)/60)/24)+DATE(1970,1,1)</f>
        <v>41123.900694444441</v>
      </c>
    </row>
    <row r="1363" spans="1:23"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05"/>
        <v>1.2598333333333334</v>
      </c>
      <c r="P1363" s="6">
        <f t="shared" si="106"/>
        <v>28.632575757575758</v>
      </c>
      <c r="Q1363" t="s">
        <v>8317</v>
      </c>
      <c r="R1363" t="str">
        <f t="shared" si="107"/>
        <v>publishing</v>
      </c>
      <c r="S1363" t="str">
        <f t="shared" si="108"/>
        <v>nonfiction</v>
      </c>
      <c r="T1363">
        <f>YEAR(V1363)</f>
        <v>2014</v>
      </c>
      <c r="U1363" s="13">
        <f t="shared" si="109"/>
        <v>30</v>
      </c>
      <c r="V1363" s="10">
        <f>(((J1363/60)/60)/24)+DATE(1970,1,1)</f>
        <v>41781.717268518521</v>
      </c>
      <c r="W1363" s="10">
        <f>(((I1363/60)/60)/24)+DATE(1970,1,1)</f>
        <v>41811.717268518521</v>
      </c>
    </row>
    <row r="1364" spans="1:23"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05"/>
        <v>1.091</v>
      </c>
      <c r="P1364" s="6">
        <f t="shared" si="106"/>
        <v>43.64</v>
      </c>
      <c r="Q1364" t="s">
        <v>8317</v>
      </c>
      <c r="R1364" t="str">
        <f t="shared" si="107"/>
        <v>publishing</v>
      </c>
      <c r="S1364" t="str">
        <f t="shared" si="108"/>
        <v>nonfiction</v>
      </c>
      <c r="T1364">
        <f>YEAR(V1364)</f>
        <v>2013</v>
      </c>
      <c r="U1364" s="13">
        <f t="shared" si="109"/>
        <v>60</v>
      </c>
      <c r="V1364" s="10">
        <f>(((J1364/60)/60)/24)+DATE(1970,1,1)</f>
        <v>41464.934386574074</v>
      </c>
      <c r="W1364" s="10">
        <f>(((I1364/60)/60)/24)+DATE(1970,1,1)</f>
        <v>41524.934386574074</v>
      </c>
    </row>
    <row r="1365" spans="1:23"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05"/>
        <v>1</v>
      </c>
      <c r="P1365" s="6">
        <f t="shared" si="106"/>
        <v>40</v>
      </c>
      <c r="Q1365" t="s">
        <v>8317</v>
      </c>
      <c r="R1365" t="str">
        <f t="shared" si="107"/>
        <v>publishing</v>
      </c>
      <c r="S1365" t="str">
        <f t="shared" si="108"/>
        <v>nonfiction</v>
      </c>
      <c r="T1365">
        <f>YEAR(V1365)</f>
        <v>2016</v>
      </c>
      <c r="U1365" s="13">
        <f t="shared" si="109"/>
        <v>18</v>
      </c>
      <c r="V1365" s="10">
        <f>(((J1365/60)/60)/24)+DATE(1970,1,1)</f>
        <v>42396.8440625</v>
      </c>
      <c r="W1365" s="10">
        <f>(((I1365/60)/60)/24)+DATE(1970,1,1)</f>
        <v>42415.332638888889</v>
      </c>
    </row>
    <row r="1366" spans="1:23"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05"/>
        <v>1.1864285714285714</v>
      </c>
      <c r="P1366" s="6">
        <f t="shared" si="106"/>
        <v>346.04166666666669</v>
      </c>
      <c r="Q1366" t="s">
        <v>8315</v>
      </c>
      <c r="R1366" t="str">
        <f t="shared" si="107"/>
        <v>music</v>
      </c>
      <c r="S1366" t="str">
        <f t="shared" si="108"/>
        <v>rock</v>
      </c>
      <c r="T1366">
        <f>YEAR(V1366)</f>
        <v>2014</v>
      </c>
      <c r="U1366" s="13">
        <f t="shared" si="109"/>
        <v>60</v>
      </c>
      <c r="V1366" s="10">
        <f>(((J1366/60)/60)/24)+DATE(1970,1,1)</f>
        <v>41951.695671296293</v>
      </c>
      <c r="W1366" s="10">
        <f>(((I1366/60)/60)/24)+DATE(1970,1,1)</f>
        <v>42011.6956712963</v>
      </c>
    </row>
    <row r="1367" spans="1:23"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05"/>
        <v>1.0026666666666666</v>
      </c>
      <c r="P1367" s="6">
        <f t="shared" si="106"/>
        <v>81.739130434782609</v>
      </c>
      <c r="Q1367" t="s">
        <v>8315</v>
      </c>
      <c r="R1367" t="str">
        <f t="shared" si="107"/>
        <v>music</v>
      </c>
      <c r="S1367" t="str">
        <f t="shared" si="108"/>
        <v>rock</v>
      </c>
      <c r="T1367">
        <f>YEAR(V1367)</f>
        <v>2015</v>
      </c>
      <c r="U1367" s="13">
        <f t="shared" si="109"/>
        <v>30</v>
      </c>
      <c r="V1367" s="10">
        <f>(((J1367/60)/60)/24)+DATE(1970,1,1)</f>
        <v>42049.733240740738</v>
      </c>
      <c r="W1367" s="10">
        <f>(((I1367/60)/60)/24)+DATE(1970,1,1)</f>
        <v>42079.691574074073</v>
      </c>
    </row>
    <row r="1368" spans="1:23"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05"/>
        <v>1.2648920000000001</v>
      </c>
      <c r="P1368" s="6">
        <f t="shared" si="106"/>
        <v>64.535306122448986</v>
      </c>
      <c r="Q1368" t="s">
        <v>8315</v>
      </c>
      <c r="R1368" t="str">
        <f t="shared" si="107"/>
        <v>music</v>
      </c>
      <c r="S1368" t="str">
        <f t="shared" si="108"/>
        <v>rock</v>
      </c>
      <c r="T1368">
        <f>YEAR(V1368)</f>
        <v>2014</v>
      </c>
      <c r="U1368" s="13">
        <f t="shared" si="109"/>
        <v>45</v>
      </c>
      <c r="V1368" s="10">
        <f>(((J1368/60)/60)/24)+DATE(1970,1,1)</f>
        <v>41924.996099537035</v>
      </c>
      <c r="W1368" s="10">
        <f>(((I1368/60)/60)/24)+DATE(1970,1,1)</f>
        <v>41970.037766203706</v>
      </c>
    </row>
    <row r="1369" spans="1:23"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05"/>
        <v>1.1426000000000001</v>
      </c>
      <c r="P1369" s="6">
        <f t="shared" si="106"/>
        <v>63.477777777777774</v>
      </c>
      <c r="Q1369" t="s">
        <v>8315</v>
      </c>
      <c r="R1369" t="str">
        <f t="shared" si="107"/>
        <v>music</v>
      </c>
      <c r="S1369" t="str">
        <f t="shared" si="108"/>
        <v>rock</v>
      </c>
      <c r="T1369">
        <f>YEAR(V1369)</f>
        <v>2015</v>
      </c>
      <c r="U1369" s="13">
        <f t="shared" si="109"/>
        <v>30</v>
      </c>
      <c r="V1369" s="10">
        <f>(((J1369/60)/60)/24)+DATE(1970,1,1)</f>
        <v>42292.002893518518</v>
      </c>
      <c r="W1369" s="10">
        <f>(((I1369/60)/60)/24)+DATE(1970,1,1)</f>
        <v>42322.044560185182</v>
      </c>
    </row>
    <row r="1370" spans="1:23"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05"/>
        <v>1.107</v>
      </c>
      <c r="P1370" s="6">
        <f t="shared" si="106"/>
        <v>63.620689655172413</v>
      </c>
      <c r="Q1370" t="s">
        <v>8315</v>
      </c>
      <c r="R1370" t="str">
        <f t="shared" si="107"/>
        <v>music</v>
      </c>
      <c r="S1370" t="str">
        <f t="shared" si="108"/>
        <v>rock</v>
      </c>
      <c r="T1370">
        <f>YEAR(V1370)</f>
        <v>2015</v>
      </c>
      <c r="U1370" s="13">
        <f t="shared" si="109"/>
        <v>24</v>
      </c>
      <c r="V1370" s="10">
        <f>(((J1370/60)/60)/24)+DATE(1970,1,1)</f>
        <v>42146.190902777773</v>
      </c>
      <c r="W1370" s="10">
        <f>(((I1370/60)/60)/24)+DATE(1970,1,1)</f>
        <v>42170.190902777773</v>
      </c>
    </row>
    <row r="1371" spans="1:23"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05"/>
        <v>1.0534805315203954</v>
      </c>
      <c r="P1371" s="6">
        <f t="shared" si="106"/>
        <v>83.967068965517228</v>
      </c>
      <c r="Q1371" t="s">
        <v>8315</v>
      </c>
      <c r="R1371" t="str">
        <f t="shared" si="107"/>
        <v>music</v>
      </c>
      <c r="S1371" t="str">
        <f t="shared" si="108"/>
        <v>rock</v>
      </c>
      <c r="T1371">
        <f>YEAR(V1371)</f>
        <v>2014</v>
      </c>
      <c r="U1371" s="13">
        <f t="shared" si="109"/>
        <v>30</v>
      </c>
      <c r="V1371" s="10">
        <f>(((J1371/60)/60)/24)+DATE(1970,1,1)</f>
        <v>41710.594282407408</v>
      </c>
      <c r="W1371" s="10">
        <f>(((I1371/60)/60)/24)+DATE(1970,1,1)</f>
        <v>41740.594282407408</v>
      </c>
    </row>
    <row r="1372" spans="1:23"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05"/>
        <v>1.0366666666666666</v>
      </c>
      <c r="P1372" s="6">
        <f t="shared" si="106"/>
        <v>77.75</v>
      </c>
      <c r="Q1372" t="s">
        <v>8315</v>
      </c>
      <c r="R1372" t="str">
        <f t="shared" si="107"/>
        <v>music</v>
      </c>
      <c r="S1372" t="str">
        <f t="shared" si="108"/>
        <v>rock</v>
      </c>
      <c r="T1372">
        <f>YEAR(V1372)</f>
        <v>2013</v>
      </c>
      <c r="U1372" s="13">
        <f t="shared" si="109"/>
        <v>15</v>
      </c>
      <c r="V1372" s="10">
        <f>(((J1372/60)/60)/24)+DATE(1970,1,1)</f>
        <v>41548.00335648148</v>
      </c>
      <c r="W1372" s="10">
        <f>(((I1372/60)/60)/24)+DATE(1970,1,1)</f>
        <v>41563.00335648148</v>
      </c>
    </row>
    <row r="1373" spans="1:23"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05"/>
        <v>1.0708672667523933</v>
      </c>
      <c r="P1373" s="6">
        <f t="shared" si="106"/>
        <v>107.07142857142857</v>
      </c>
      <c r="Q1373" t="s">
        <v>8315</v>
      </c>
      <c r="R1373" t="str">
        <f t="shared" si="107"/>
        <v>music</v>
      </c>
      <c r="S1373" t="str">
        <f t="shared" si="108"/>
        <v>rock</v>
      </c>
      <c r="T1373">
        <f>YEAR(V1373)</f>
        <v>2015</v>
      </c>
      <c r="U1373" s="13">
        <f t="shared" si="109"/>
        <v>30</v>
      </c>
      <c r="V1373" s="10">
        <f>(((J1373/60)/60)/24)+DATE(1970,1,1)</f>
        <v>42101.758587962962</v>
      </c>
      <c r="W1373" s="10">
        <f>(((I1373/60)/60)/24)+DATE(1970,1,1)</f>
        <v>42131.758587962962</v>
      </c>
    </row>
    <row r="1374" spans="1:23"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05"/>
        <v>1.24</v>
      </c>
      <c r="P1374" s="6">
        <f t="shared" si="106"/>
        <v>38.75</v>
      </c>
      <c r="Q1374" t="s">
        <v>8315</v>
      </c>
      <c r="R1374" t="str">
        <f t="shared" si="107"/>
        <v>music</v>
      </c>
      <c r="S1374" t="str">
        <f t="shared" si="108"/>
        <v>rock</v>
      </c>
      <c r="T1374">
        <f>YEAR(V1374)</f>
        <v>2012</v>
      </c>
      <c r="U1374" s="13">
        <f t="shared" si="109"/>
        <v>30</v>
      </c>
      <c r="V1374" s="10">
        <f>(((J1374/60)/60)/24)+DATE(1970,1,1)</f>
        <v>41072.739953703705</v>
      </c>
      <c r="W1374" s="10">
        <f>(((I1374/60)/60)/24)+DATE(1970,1,1)</f>
        <v>41102.739953703705</v>
      </c>
    </row>
    <row r="1375" spans="1:23"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05"/>
        <v>1.0501</v>
      </c>
      <c r="P1375" s="6">
        <f t="shared" si="106"/>
        <v>201.94230769230768</v>
      </c>
      <c r="Q1375" t="s">
        <v>8315</v>
      </c>
      <c r="R1375" t="str">
        <f t="shared" si="107"/>
        <v>music</v>
      </c>
      <c r="S1375" t="str">
        <f t="shared" si="108"/>
        <v>rock</v>
      </c>
      <c r="T1375">
        <f>YEAR(V1375)</f>
        <v>2016</v>
      </c>
      <c r="U1375" s="13">
        <f t="shared" si="109"/>
        <v>30</v>
      </c>
      <c r="V1375" s="10">
        <f>(((J1375/60)/60)/24)+DATE(1970,1,1)</f>
        <v>42704.95177083333</v>
      </c>
      <c r="W1375" s="10">
        <f>(((I1375/60)/60)/24)+DATE(1970,1,1)</f>
        <v>42734.95177083333</v>
      </c>
    </row>
    <row r="1376" spans="1:23"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05"/>
        <v>1.8946666666666667</v>
      </c>
      <c r="P1376" s="6">
        <f t="shared" si="106"/>
        <v>43.060606060606062</v>
      </c>
      <c r="Q1376" t="s">
        <v>8315</v>
      </c>
      <c r="R1376" t="str">
        <f t="shared" si="107"/>
        <v>music</v>
      </c>
      <c r="S1376" t="str">
        <f t="shared" si="108"/>
        <v>rock</v>
      </c>
      <c r="T1376">
        <f>YEAR(V1376)</f>
        <v>2016</v>
      </c>
      <c r="U1376" s="13">
        <f t="shared" si="109"/>
        <v>30</v>
      </c>
      <c r="V1376" s="10">
        <f>(((J1376/60)/60)/24)+DATE(1970,1,1)</f>
        <v>42424.161898148144</v>
      </c>
      <c r="W1376" s="10">
        <f>(((I1376/60)/60)/24)+DATE(1970,1,1)</f>
        <v>42454.12023148148</v>
      </c>
    </row>
    <row r="1377" spans="1:23"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05"/>
        <v>1.7132499999999999</v>
      </c>
      <c r="P1377" s="6">
        <f t="shared" si="106"/>
        <v>62.871559633027523</v>
      </c>
      <c r="Q1377" t="s">
        <v>8315</v>
      </c>
      <c r="R1377" t="str">
        <f t="shared" si="107"/>
        <v>music</v>
      </c>
      <c r="S1377" t="str">
        <f t="shared" si="108"/>
        <v>rock</v>
      </c>
      <c r="T1377">
        <f>YEAR(V1377)</f>
        <v>2016</v>
      </c>
      <c r="U1377" s="13">
        <f t="shared" si="109"/>
        <v>30</v>
      </c>
      <c r="V1377" s="10">
        <f>(((J1377/60)/60)/24)+DATE(1970,1,1)</f>
        <v>42720.066192129627</v>
      </c>
      <c r="W1377" s="10">
        <f>(((I1377/60)/60)/24)+DATE(1970,1,1)</f>
        <v>42750.066192129627</v>
      </c>
    </row>
    <row r="1378" spans="1:23"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05"/>
        <v>2.5248648648648651</v>
      </c>
      <c r="P1378" s="6">
        <f t="shared" si="106"/>
        <v>55.607142857142854</v>
      </c>
      <c r="Q1378" t="s">
        <v>8315</v>
      </c>
      <c r="R1378" t="str">
        <f t="shared" si="107"/>
        <v>music</v>
      </c>
      <c r="S1378" t="str">
        <f t="shared" si="108"/>
        <v>rock</v>
      </c>
      <c r="T1378">
        <f>YEAR(V1378)</f>
        <v>2016</v>
      </c>
      <c r="U1378" s="13">
        <f t="shared" si="109"/>
        <v>30</v>
      </c>
      <c r="V1378" s="10">
        <f>(((J1378/60)/60)/24)+DATE(1970,1,1)</f>
        <v>42677.669050925921</v>
      </c>
      <c r="W1378" s="10">
        <f>(((I1378/60)/60)/24)+DATE(1970,1,1)</f>
        <v>42707.710717592592</v>
      </c>
    </row>
    <row r="1379" spans="1:23"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05"/>
        <v>1.1615384615384616</v>
      </c>
      <c r="P1379" s="6">
        <f t="shared" si="106"/>
        <v>48.70967741935484</v>
      </c>
      <c r="Q1379" t="s">
        <v>8315</v>
      </c>
      <c r="R1379" t="str">
        <f t="shared" si="107"/>
        <v>music</v>
      </c>
      <c r="S1379" t="str">
        <f t="shared" si="108"/>
        <v>rock</v>
      </c>
      <c r="T1379">
        <f>YEAR(V1379)</f>
        <v>2017</v>
      </c>
      <c r="U1379" s="13">
        <f t="shared" si="109"/>
        <v>22</v>
      </c>
      <c r="V1379" s="10">
        <f>(((J1379/60)/60)/24)+DATE(1970,1,1)</f>
        <v>42747.219560185185</v>
      </c>
      <c r="W1379" s="10">
        <f>(((I1379/60)/60)/24)+DATE(1970,1,1)</f>
        <v>42769.174305555556</v>
      </c>
    </row>
    <row r="1380" spans="1:23"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05"/>
        <v>2.0335000000000001</v>
      </c>
      <c r="P1380" s="6">
        <f t="shared" si="106"/>
        <v>30.578947368421051</v>
      </c>
      <c r="Q1380" t="s">
        <v>8315</v>
      </c>
      <c r="R1380" t="str">
        <f t="shared" si="107"/>
        <v>music</v>
      </c>
      <c r="S1380" t="str">
        <f t="shared" si="108"/>
        <v>rock</v>
      </c>
      <c r="T1380">
        <f>YEAR(V1380)</f>
        <v>2016</v>
      </c>
      <c r="U1380" s="13">
        <f t="shared" si="109"/>
        <v>15</v>
      </c>
      <c r="V1380" s="10">
        <f>(((J1380/60)/60)/24)+DATE(1970,1,1)</f>
        <v>42568.759374999994</v>
      </c>
      <c r="W1380" s="10">
        <f>(((I1380/60)/60)/24)+DATE(1970,1,1)</f>
        <v>42583.759374999994</v>
      </c>
    </row>
    <row r="1381" spans="1:23"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05"/>
        <v>1.1160000000000001</v>
      </c>
      <c r="P1381" s="6">
        <f t="shared" si="106"/>
        <v>73.907284768211923</v>
      </c>
      <c r="Q1381" t="s">
        <v>8315</v>
      </c>
      <c r="R1381" t="str">
        <f t="shared" si="107"/>
        <v>music</v>
      </c>
      <c r="S1381" t="str">
        <f t="shared" si="108"/>
        <v>rock</v>
      </c>
      <c r="T1381">
        <f>YEAR(V1381)</f>
        <v>2015</v>
      </c>
      <c r="U1381" s="13">
        <f t="shared" si="109"/>
        <v>30</v>
      </c>
      <c r="V1381" s="10">
        <f>(((J1381/60)/60)/24)+DATE(1970,1,1)</f>
        <v>42130.491620370376</v>
      </c>
      <c r="W1381" s="10">
        <f>(((I1381/60)/60)/24)+DATE(1970,1,1)</f>
        <v>42160.491620370376</v>
      </c>
    </row>
    <row r="1382" spans="1:23"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05"/>
        <v>4.24</v>
      </c>
      <c r="P1382" s="6">
        <f t="shared" si="106"/>
        <v>21.2</v>
      </c>
      <c r="Q1382" t="s">
        <v>8315</v>
      </c>
      <c r="R1382" t="str">
        <f t="shared" si="107"/>
        <v>music</v>
      </c>
      <c r="S1382" t="str">
        <f t="shared" si="108"/>
        <v>rock</v>
      </c>
      <c r="T1382">
        <f>YEAR(V1382)</f>
        <v>2015</v>
      </c>
      <c r="U1382" s="13">
        <f t="shared" si="109"/>
        <v>22</v>
      </c>
      <c r="V1382" s="10">
        <f>(((J1382/60)/60)/24)+DATE(1970,1,1)</f>
        <v>42141.762800925921</v>
      </c>
      <c r="W1382" s="10">
        <f>(((I1382/60)/60)/24)+DATE(1970,1,1)</f>
        <v>42164.083333333328</v>
      </c>
    </row>
    <row r="1383" spans="1:23"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05"/>
        <v>1.071</v>
      </c>
      <c r="P1383" s="6">
        <f t="shared" si="106"/>
        <v>73.356164383561648</v>
      </c>
      <c r="Q1383" t="s">
        <v>8315</v>
      </c>
      <c r="R1383" t="str">
        <f t="shared" si="107"/>
        <v>music</v>
      </c>
      <c r="S1383" t="str">
        <f t="shared" si="108"/>
        <v>rock</v>
      </c>
      <c r="T1383">
        <f>YEAR(V1383)</f>
        <v>2016</v>
      </c>
      <c r="U1383" s="13">
        <f t="shared" si="109"/>
        <v>30</v>
      </c>
      <c r="V1383" s="10">
        <f>(((J1383/60)/60)/24)+DATE(1970,1,1)</f>
        <v>42703.214409722219</v>
      </c>
      <c r="W1383" s="10">
        <f>(((I1383/60)/60)/24)+DATE(1970,1,1)</f>
        <v>42733.214409722219</v>
      </c>
    </row>
    <row r="1384" spans="1:23"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05"/>
        <v>1.043625</v>
      </c>
      <c r="P1384" s="6">
        <f t="shared" si="106"/>
        <v>56.412162162162161</v>
      </c>
      <c r="Q1384" t="s">
        <v>8315</v>
      </c>
      <c r="R1384" t="str">
        <f t="shared" si="107"/>
        <v>music</v>
      </c>
      <c r="S1384" t="str">
        <f t="shared" si="108"/>
        <v>rock</v>
      </c>
      <c r="T1384">
        <f>YEAR(V1384)</f>
        <v>2013</v>
      </c>
      <c r="U1384" s="13">
        <f t="shared" si="109"/>
        <v>30</v>
      </c>
      <c r="V1384" s="10">
        <f>(((J1384/60)/60)/24)+DATE(1970,1,1)</f>
        <v>41370.800185185188</v>
      </c>
      <c r="W1384" s="10">
        <f>(((I1384/60)/60)/24)+DATE(1970,1,1)</f>
        <v>41400.800185185188</v>
      </c>
    </row>
    <row r="1385" spans="1:23"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05"/>
        <v>2.124090909090909</v>
      </c>
      <c r="P1385" s="6">
        <f t="shared" si="106"/>
        <v>50.247311827956992</v>
      </c>
      <c r="Q1385" t="s">
        <v>8315</v>
      </c>
      <c r="R1385" t="str">
        <f t="shared" si="107"/>
        <v>music</v>
      </c>
      <c r="S1385" t="str">
        <f t="shared" si="108"/>
        <v>rock</v>
      </c>
      <c r="T1385">
        <f>YEAR(V1385)</f>
        <v>2016</v>
      </c>
      <c r="U1385" s="13">
        <f t="shared" si="109"/>
        <v>20</v>
      </c>
      <c r="V1385" s="10">
        <f>(((J1385/60)/60)/24)+DATE(1970,1,1)</f>
        <v>42707.074976851851</v>
      </c>
      <c r="W1385" s="10">
        <f>(((I1385/60)/60)/24)+DATE(1970,1,1)</f>
        <v>42727.074976851851</v>
      </c>
    </row>
    <row r="1386" spans="1:23"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05"/>
        <v>1.2408571428571429</v>
      </c>
      <c r="P1386" s="6">
        <f t="shared" si="106"/>
        <v>68.936507936507937</v>
      </c>
      <c r="Q1386" t="s">
        <v>8315</v>
      </c>
      <c r="R1386" t="str">
        <f t="shared" si="107"/>
        <v>music</v>
      </c>
      <c r="S1386" t="str">
        <f t="shared" si="108"/>
        <v>rock</v>
      </c>
      <c r="T1386">
        <f>YEAR(V1386)</f>
        <v>2015</v>
      </c>
      <c r="U1386" s="13">
        <f t="shared" si="109"/>
        <v>30</v>
      </c>
      <c r="V1386" s="10">
        <f>(((J1386/60)/60)/24)+DATE(1970,1,1)</f>
        <v>42160.735208333332</v>
      </c>
      <c r="W1386" s="10">
        <f>(((I1386/60)/60)/24)+DATE(1970,1,1)</f>
        <v>42190.735208333332</v>
      </c>
    </row>
    <row r="1387" spans="1:23"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05"/>
        <v>1.10406125</v>
      </c>
      <c r="P1387" s="6">
        <f t="shared" si="106"/>
        <v>65.914104477611943</v>
      </c>
      <c r="Q1387" t="s">
        <v>8315</v>
      </c>
      <c r="R1387" t="str">
        <f t="shared" si="107"/>
        <v>music</v>
      </c>
      <c r="S1387" t="str">
        <f t="shared" si="108"/>
        <v>rock</v>
      </c>
      <c r="T1387">
        <f>YEAR(V1387)</f>
        <v>2016</v>
      </c>
      <c r="U1387" s="13">
        <f t="shared" si="109"/>
        <v>56</v>
      </c>
      <c r="V1387" s="10">
        <f>(((J1387/60)/60)/24)+DATE(1970,1,1)</f>
        <v>42433.688900462963</v>
      </c>
      <c r="W1387" s="10">
        <f>(((I1387/60)/60)/24)+DATE(1970,1,1)</f>
        <v>42489.507638888885</v>
      </c>
    </row>
    <row r="1388" spans="1:23"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05"/>
        <v>2.1875</v>
      </c>
      <c r="P1388" s="6">
        <f t="shared" si="106"/>
        <v>62.5</v>
      </c>
      <c r="Q1388" t="s">
        <v>8315</v>
      </c>
      <c r="R1388" t="str">
        <f t="shared" si="107"/>
        <v>music</v>
      </c>
      <c r="S1388" t="str">
        <f t="shared" si="108"/>
        <v>rock</v>
      </c>
      <c r="T1388">
        <f>YEAR(V1388)</f>
        <v>2015</v>
      </c>
      <c r="U1388" s="13">
        <f t="shared" si="109"/>
        <v>30</v>
      </c>
      <c r="V1388" s="10">
        <f>(((J1388/60)/60)/24)+DATE(1970,1,1)</f>
        <v>42184.646863425922</v>
      </c>
      <c r="W1388" s="10">
        <f>(((I1388/60)/60)/24)+DATE(1970,1,1)</f>
        <v>42214.646863425922</v>
      </c>
    </row>
    <row r="1389" spans="1:23"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05"/>
        <v>1.36625</v>
      </c>
      <c r="P1389" s="6">
        <f t="shared" si="106"/>
        <v>70.064102564102569</v>
      </c>
      <c r="Q1389" t="s">
        <v>8315</v>
      </c>
      <c r="R1389" t="str">
        <f t="shared" si="107"/>
        <v>music</v>
      </c>
      <c r="S1389" t="str">
        <f t="shared" si="108"/>
        <v>rock</v>
      </c>
      <c r="T1389">
        <f>YEAR(V1389)</f>
        <v>2015</v>
      </c>
      <c r="U1389" s="13">
        <f t="shared" si="109"/>
        <v>31</v>
      </c>
      <c r="V1389" s="10">
        <f>(((J1389/60)/60)/24)+DATE(1970,1,1)</f>
        <v>42126.92123842593</v>
      </c>
      <c r="W1389" s="10">
        <f>(((I1389/60)/60)/24)+DATE(1970,1,1)</f>
        <v>42158.1875</v>
      </c>
    </row>
    <row r="1390" spans="1:23"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05"/>
        <v>1.348074</v>
      </c>
      <c r="P1390" s="6">
        <f t="shared" si="106"/>
        <v>60.181874999999998</v>
      </c>
      <c r="Q1390" t="s">
        <v>8315</v>
      </c>
      <c r="R1390" t="str">
        <f t="shared" si="107"/>
        <v>music</v>
      </c>
      <c r="S1390" t="str">
        <f t="shared" si="108"/>
        <v>rock</v>
      </c>
      <c r="T1390">
        <f>YEAR(V1390)</f>
        <v>2016</v>
      </c>
      <c r="U1390" s="13">
        <f t="shared" si="109"/>
        <v>26</v>
      </c>
      <c r="V1390" s="10">
        <f>(((J1390/60)/60)/24)+DATE(1970,1,1)</f>
        <v>42634.614780092597</v>
      </c>
      <c r="W1390" s="10">
        <f>(((I1390/60)/60)/24)+DATE(1970,1,1)</f>
        <v>42660.676388888889</v>
      </c>
    </row>
    <row r="1391" spans="1:23"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05"/>
        <v>1.454</v>
      </c>
      <c r="P1391" s="6">
        <f t="shared" si="106"/>
        <v>21.382352941176471</v>
      </c>
      <c r="Q1391" t="s">
        <v>8315</v>
      </c>
      <c r="R1391" t="str">
        <f t="shared" si="107"/>
        <v>music</v>
      </c>
      <c r="S1391" t="str">
        <f t="shared" si="108"/>
        <v>rock</v>
      </c>
      <c r="T1391">
        <f>YEAR(V1391)</f>
        <v>2016</v>
      </c>
      <c r="U1391" s="13">
        <f t="shared" si="109"/>
        <v>30</v>
      </c>
      <c r="V1391" s="10">
        <f>(((J1391/60)/60)/24)+DATE(1970,1,1)</f>
        <v>42565.480983796297</v>
      </c>
      <c r="W1391" s="10">
        <f>(((I1391/60)/60)/24)+DATE(1970,1,1)</f>
        <v>42595.480983796297</v>
      </c>
    </row>
    <row r="1392" spans="1:23"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05"/>
        <v>1.0910714285714285</v>
      </c>
      <c r="P1392" s="6">
        <f t="shared" si="106"/>
        <v>160.78947368421052</v>
      </c>
      <c r="Q1392" t="s">
        <v>8315</v>
      </c>
      <c r="R1392" t="str">
        <f t="shared" si="107"/>
        <v>music</v>
      </c>
      <c r="S1392" t="str">
        <f t="shared" si="108"/>
        <v>rock</v>
      </c>
      <c r="T1392">
        <f>YEAR(V1392)</f>
        <v>2015</v>
      </c>
      <c r="U1392" s="13">
        <f t="shared" si="109"/>
        <v>34</v>
      </c>
      <c r="V1392" s="10">
        <f>(((J1392/60)/60)/24)+DATE(1970,1,1)</f>
        <v>42087.803310185183</v>
      </c>
      <c r="W1392" s="10">
        <f>(((I1392/60)/60)/24)+DATE(1970,1,1)</f>
        <v>42121.716666666667</v>
      </c>
    </row>
    <row r="1393" spans="1:23"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05"/>
        <v>1.1020000000000001</v>
      </c>
      <c r="P1393" s="6">
        <f t="shared" si="106"/>
        <v>42.384615384615387</v>
      </c>
      <c r="Q1393" t="s">
        <v>8315</v>
      </c>
      <c r="R1393" t="str">
        <f t="shared" si="107"/>
        <v>music</v>
      </c>
      <c r="S1393" t="str">
        <f t="shared" si="108"/>
        <v>rock</v>
      </c>
      <c r="T1393">
        <f>YEAR(V1393)</f>
        <v>2015</v>
      </c>
      <c r="U1393" s="13">
        <f t="shared" si="109"/>
        <v>45</v>
      </c>
      <c r="V1393" s="10">
        <f>(((J1393/60)/60)/24)+DATE(1970,1,1)</f>
        <v>42193.650671296295</v>
      </c>
      <c r="W1393" s="10">
        <f>(((I1393/60)/60)/24)+DATE(1970,1,1)</f>
        <v>42238.207638888889</v>
      </c>
    </row>
    <row r="1394" spans="1:23"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05"/>
        <v>1.1364000000000001</v>
      </c>
      <c r="P1394" s="6">
        <f t="shared" si="106"/>
        <v>27.317307692307693</v>
      </c>
      <c r="Q1394" t="s">
        <v>8315</v>
      </c>
      <c r="R1394" t="str">
        <f t="shared" si="107"/>
        <v>music</v>
      </c>
      <c r="S1394" t="str">
        <f t="shared" si="108"/>
        <v>rock</v>
      </c>
      <c r="T1394">
        <f>YEAR(V1394)</f>
        <v>2016</v>
      </c>
      <c r="U1394" s="13">
        <f t="shared" si="109"/>
        <v>31</v>
      </c>
      <c r="V1394" s="10">
        <f>(((J1394/60)/60)/24)+DATE(1970,1,1)</f>
        <v>42401.154930555553</v>
      </c>
      <c r="W1394" s="10">
        <f>(((I1394/60)/60)/24)+DATE(1970,1,1)</f>
        <v>42432.154930555553</v>
      </c>
    </row>
    <row r="1395" spans="1:23"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05"/>
        <v>1.0235000000000001</v>
      </c>
      <c r="P1395" s="6">
        <f t="shared" si="106"/>
        <v>196.82692307692307</v>
      </c>
      <c r="Q1395" t="s">
        <v>8315</v>
      </c>
      <c r="R1395" t="str">
        <f t="shared" si="107"/>
        <v>music</v>
      </c>
      <c r="S1395" t="str">
        <f t="shared" si="108"/>
        <v>rock</v>
      </c>
      <c r="T1395">
        <f>YEAR(V1395)</f>
        <v>2016</v>
      </c>
      <c r="U1395" s="13">
        <f t="shared" si="109"/>
        <v>30</v>
      </c>
      <c r="V1395" s="10">
        <f>(((J1395/60)/60)/24)+DATE(1970,1,1)</f>
        <v>42553.681979166664</v>
      </c>
      <c r="W1395" s="10">
        <f>(((I1395/60)/60)/24)+DATE(1970,1,1)</f>
        <v>42583.681979166664</v>
      </c>
    </row>
    <row r="1396" spans="1:23"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05"/>
        <v>1.2213333333333334</v>
      </c>
      <c r="P1396" s="6">
        <f t="shared" si="106"/>
        <v>53.882352941176471</v>
      </c>
      <c r="Q1396" t="s">
        <v>8315</v>
      </c>
      <c r="R1396" t="str">
        <f t="shared" si="107"/>
        <v>music</v>
      </c>
      <c r="S1396" t="str">
        <f t="shared" si="108"/>
        <v>rock</v>
      </c>
      <c r="T1396">
        <f>YEAR(V1396)</f>
        <v>2017</v>
      </c>
      <c r="U1396" s="13">
        <f t="shared" si="109"/>
        <v>43</v>
      </c>
      <c r="V1396" s="10">
        <f>(((J1396/60)/60)/24)+DATE(1970,1,1)</f>
        <v>42752.144976851851</v>
      </c>
      <c r="W1396" s="10">
        <f>(((I1396/60)/60)/24)+DATE(1970,1,1)</f>
        <v>42795.125</v>
      </c>
    </row>
    <row r="1397" spans="1:23"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05"/>
        <v>1.1188571428571428</v>
      </c>
      <c r="P1397" s="6">
        <f t="shared" si="106"/>
        <v>47.756097560975611</v>
      </c>
      <c r="Q1397" t="s">
        <v>8315</v>
      </c>
      <c r="R1397" t="str">
        <f t="shared" si="107"/>
        <v>music</v>
      </c>
      <c r="S1397" t="str">
        <f t="shared" si="108"/>
        <v>rock</v>
      </c>
      <c r="T1397">
        <f>YEAR(V1397)</f>
        <v>2016</v>
      </c>
      <c r="U1397" s="13">
        <f t="shared" si="109"/>
        <v>30</v>
      </c>
      <c r="V1397" s="10">
        <f>(((J1397/60)/60)/24)+DATE(1970,1,1)</f>
        <v>42719.90834490741</v>
      </c>
      <c r="W1397" s="10">
        <f>(((I1397/60)/60)/24)+DATE(1970,1,1)</f>
        <v>42749.90834490741</v>
      </c>
    </row>
    <row r="1398" spans="1:23"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05"/>
        <v>1.073</v>
      </c>
      <c r="P1398" s="6">
        <f t="shared" si="106"/>
        <v>88.191780821917803</v>
      </c>
      <c r="Q1398" t="s">
        <v>8315</v>
      </c>
      <c r="R1398" t="str">
        <f t="shared" si="107"/>
        <v>music</v>
      </c>
      <c r="S1398" t="str">
        <f t="shared" si="108"/>
        <v>rock</v>
      </c>
      <c r="T1398">
        <f>YEAR(V1398)</f>
        <v>2015</v>
      </c>
      <c r="U1398" s="13">
        <f t="shared" si="109"/>
        <v>30</v>
      </c>
      <c r="V1398" s="10">
        <f>(((J1398/60)/60)/24)+DATE(1970,1,1)</f>
        <v>42018.99863425926</v>
      </c>
      <c r="W1398" s="10">
        <f>(((I1398/60)/60)/24)+DATE(1970,1,1)</f>
        <v>42048.99863425926</v>
      </c>
    </row>
    <row r="1399" spans="1:23"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05"/>
        <v>1.1385000000000001</v>
      </c>
      <c r="P1399" s="6">
        <f t="shared" si="106"/>
        <v>72.056962025316452</v>
      </c>
      <c r="Q1399" t="s">
        <v>8315</v>
      </c>
      <c r="R1399" t="str">
        <f t="shared" si="107"/>
        <v>music</v>
      </c>
      <c r="S1399" t="str">
        <f t="shared" si="108"/>
        <v>rock</v>
      </c>
      <c r="T1399">
        <f>YEAR(V1399)</f>
        <v>2016</v>
      </c>
      <c r="U1399" s="13">
        <f t="shared" si="109"/>
        <v>30</v>
      </c>
      <c r="V1399" s="10">
        <f>(((J1399/60)/60)/24)+DATE(1970,1,1)</f>
        <v>42640.917939814812</v>
      </c>
      <c r="W1399" s="10">
        <f>(((I1399/60)/60)/24)+DATE(1970,1,1)</f>
        <v>42670.888194444444</v>
      </c>
    </row>
    <row r="1400" spans="1:23"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05"/>
        <v>1.0968181818181819</v>
      </c>
      <c r="P1400" s="6">
        <f t="shared" si="106"/>
        <v>74.246153846153845</v>
      </c>
      <c r="Q1400" t="s">
        <v>8315</v>
      </c>
      <c r="R1400" t="str">
        <f t="shared" si="107"/>
        <v>music</v>
      </c>
      <c r="S1400" t="str">
        <f t="shared" si="108"/>
        <v>rock</v>
      </c>
      <c r="T1400">
        <f>YEAR(V1400)</f>
        <v>2016</v>
      </c>
      <c r="U1400" s="13">
        <f t="shared" si="109"/>
        <v>30</v>
      </c>
      <c r="V1400" s="10">
        <f>(((J1400/60)/60)/24)+DATE(1970,1,1)</f>
        <v>42526.874236111107</v>
      </c>
      <c r="W1400" s="10">
        <f>(((I1400/60)/60)/24)+DATE(1970,1,1)</f>
        <v>42556.874236111107</v>
      </c>
    </row>
    <row r="1401" spans="1:23"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05"/>
        <v>1.2614444444444444</v>
      </c>
      <c r="P1401" s="6">
        <f t="shared" si="106"/>
        <v>61.701086956521742</v>
      </c>
      <c r="Q1401" t="s">
        <v>8315</v>
      </c>
      <c r="R1401" t="str">
        <f t="shared" si="107"/>
        <v>music</v>
      </c>
      <c r="S1401" t="str">
        <f t="shared" si="108"/>
        <v>rock</v>
      </c>
      <c r="T1401">
        <f>YEAR(V1401)</f>
        <v>2014</v>
      </c>
      <c r="U1401" s="13">
        <f t="shared" si="109"/>
        <v>30</v>
      </c>
      <c r="V1401" s="10">
        <f>(((J1401/60)/60)/24)+DATE(1970,1,1)</f>
        <v>41889.004317129627</v>
      </c>
      <c r="W1401" s="10">
        <f>(((I1401/60)/60)/24)+DATE(1970,1,1)</f>
        <v>41919.004317129627</v>
      </c>
    </row>
    <row r="1402" spans="1:23"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05"/>
        <v>1.6742857142857144</v>
      </c>
      <c r="P1402" s="6">
        <f t="shared" si="106"/>
        <v>17.235294117647058</v>
      </c>
      <c r="Q1402" t="s">
        <v>8315</v>
      </c>
      <c r="R1402" t="str">
        <f t="shared" si="107"/>
        <v>music</v>
      </c>
      <c r="S1402" t="str">
        <f t="shared" si="108"/>
        <v>rock</v>
      </c>
      <c r="T1402">
        <f>YEAR(V1402)</f>
        <v>2016</v>
      </c>
      <c r="U1402" s="13">
        <f t="shared" si="109"/>
        <v>35</v>
      </c>
      <c r="V1402" s="10">
        <f>(((J1402/60)/60)/24)+DATE(1970,1,1)</f>
        <v>42498.341122685189</v>
      </c>
      <c r="W1402" s="10">
        <f>(((I1402/60)/60)/24)+DATE(1970,1,1)</f>
        <v>42533.229166666672</v>
      </c>
    </row>
    <row r="1403" spans="1:23"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05"/>
        <v>4.9652000000000003</v>
      </c>
      <c r="P1403" s="6">
        <f t="shared" si="106"/>
        <v>51.720833333333331</v>
      </c>
      <c r="Q1403" t="s">
        <v>8315</v>
      </c>
      <c r="R1403" t="str">
        <f t="shared" si="107"/>
        <v>music</v>
      </c>
      <c r="S1403" t="str">
        <f t="shared" si="108"/>
        <v>rock</v>
      </c>
      <c r="T1403">
        <f>YEAR(V1403)</f>
        <v>2013</v>
      </c>
      <c r="U1403" s="13">
        <f t="shared" si="109"/>
        <v>21</v>
      </c>
      <c r="V1403" s="10">
        <f>(((J1403/60)/60)/24)+DATE(1970,1,1)</f>
        <v>41399.99622685185</v>
      </c>
      <c r="W1403" s="10">
        <f>(((I1403/60)/60)/24)+DATE(1970,1,1)</f>
        <v>41420.99622685185</v>
      </c>
    </row>
    <row r="1404" spans="1:23"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05"/>
        <v>1.0915999999999999</v>
      </c>
      <c r="P1404" s="6">
        <f t="shared" si="106"/>
        <v>24.150442477876105</v>
      </c>
      <c r="Q1404" t="s">
        <v>8315</v>
      </c>
      <c r="R1404" t="str">
        <f t="shared" si="107"/>
        <v>music</v>
      </c>
      <c r="S1404" t="str">
        <f t="shared" si="108"/>
        <v>rock</v>
      </c>
      <c r="T1404">
        <f>YEAR(V1404)</f>
        <v>2015</v>
      </c>
      <c r="U1404" s="13">
        <f t="shared" si="109"/>
        <v>60</v>
      </c>
      <c r="V1404" s="10">
        <f>(((J1404/60)/60)/24)+DATE(1970,1,1)</f>
        <v>42065.053368055553</v>
      </c>
      <c r="W1404" s="10">
        <f>(((I1404/60)/60)/24)+DATE(1970,1,1)</f>
        <v>42125.011701388896</v>
      </c>
    </row>
    <row r="1405" spans="1:23"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05"/>
        <v>1.0257499999999999</v>
      </c>
      <c r="P1405" s="6">
        <f t="shared" si="106"/>
        <v>62.166666666666664</v>
      </c>
      <c r="Q1405" t="s">
        <v>8315</v>
      </c>
      <c r="R1405" t="str">
        <f t="shared" si="107"/>
        <v>music</v>
      </c>
      <c r="S1405" t="str">
        <f t="shared" si="108"/>
        <v>rock</v>
      </c>
      <c r="T1405">
        <f>YEAR(V1405)</f>
        <v>2013</v>
      </c>
      <c r="U1405" s="13">
        <f t="shared" si="109"/>
        <v>30</v>
      </c>
      <c r="V1405" s="10">
        <f>(((J1405/60)/60)/24)+DATE(1970,1,1)</f>
        <v>41451.062905092593</v>
      </c>
      <c r="W1405" s="10">
        <f>(((I1405/60)/60)/24)+DATE(1970,1,1)</f>
        <v>41481.062905092593</v>
      </c>
    </row>
    <row r="1406" spans="1:23"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05"/>
        <v>1.6620689655172414E-2</v>
      </c>
      <c r="P1406" s="6">
        <f t="shared" si="106"/>
        <v>48.2</v>
      </c>
      <c r="Q1406" t="s">
        <v>8317</v>
      </c>
      <c r="R1406" t="str">
        <f t="shared" si="107"/>
        <v>publishing</v>
      </c>
      <c r="S1406" t="str">
        <f t="shared" si="108"/>
        <v>translations</v>
      </c>
      <c r="T1406">
        <f>YEAR(V1406)</f>
        <v>2015</v>
      </c>
      <c r="U1406" s="13">
        <f t="shared" si="109"/>
        <v>25</v>
      </c>
      <c r="V1406" s="10">
        <f>(((J1406/60)/60)/24)+DATE(1970,1,1)</f>
        <v>42032.510243055556</v>
      </c>
      <c r="W1406" s="10">
        <f>(((I1406/60)/60)/24)+DATE(1970,1,1)</f>
        <v>42057.510243055556</v>
      </c>
    </row>
    <row r="1407" spans="1:23"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05"/>
        <v>4.1999999999999997E-3</v>
      </c>
      <c r="P1407" s="6">
        <f t="shared" si="106"/>
        <v>6.1764705882352944</v>
      </c>
      <c r="Q1407" t="s">
        <v>8317</v>
      </c>
      <c r="R1407" t="str">
        <f t="shared" si="107"/>
        <v>publishing</v>
      </c>
      <c r="S1407" t="str">
        <f t="shared" si="108"/>
        <v>translations</v>
      </c>
      <c r="T1407">
        <f>YEAR(V1407)</f>
        <v>2014</v>
      </c>
      <c r="U1407" s="13">
        <f t="shared" si="109"/>
        <v>30</v>
      </c>
      <c r="V1407" s="10">
        <f>(((J1407/60)/60)/24)+DATE(1970,1,1)</f>
        <v>41941.680567129632</v>
      </c>
      <c r="W1407" s="10">
        <f>(((I1407/60)/60)/24)+DATE(1970,1,1)</f>
        <v>41971.722233796296</v>
      </c>
    </row>
    <row r="1408" spans="1:23"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05"/>
        <v>1.25E-3</v>
      </c>
      <c r="P1408" s="6">
        <f t="shared" si="106"/>
        <v>5</v>
      </c>
      <c r="Q1408" t="s">
        <v>8317</v>
      </c>
      <c r="R1408" t="str">
        <f t="shared" si="107"/>
        <v>publishing</v>
      </c>
      <c r="S1408" t="str">
        <f t="shared" si="108"/>
        <v>translations</v>
      </c>
      <c r="T1408">
        <f>YEAR(V1408)</f>
        <v>2015</v>
      </c>
      <c r="U1408" s="13">
        <f t="shared" si="109"/>
        <v>53</v>
      </c>
      <c r="V1408" s="10">
        <f>(((J1408/60)/60)/24)+DATE(1970,1,1)</f>
        <v>42297.432951388888</v>
      </c>
      <c r="W1408" s="10">
        <f>(((I1408/60)/60)/24)+DATE(1970,1,1)</f>
        <v>42350.416666666672</v>
      </c>
    </row>
    <row r="1409" spans="1:23"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05"/>
        <v>5.0000000000000001E-3</v>
      </c>
      <c r="P1409" s="6">
        <f t="shared" si="106"/>
        <v>7.5</v>
      </c>
      <c r="Q1409" t="s">
        <v>8317</v>
      </c>
      <c r="R1409" t="str">
        <f t="shared" si="107"/>
        <v>publishing</v>
      </c>
      <c r="S1409" t="str">
        <f t="shared" si="108"/>
        <v>translations</v>
      </c>
      <c r="T1409">
        <f>YEAR(V1409)</f>
        <v>2014</v>
      </c>
      <c r="U1409" s="13">
        <f t="shared" si="109"/>
        <v>25</v>
      </c>
      <c r="V1409" s="10">
        <f>(((J1409/60)/60)/24)+DATE(1970,1,1)</f>
        <v>41838.536782407406</v>
      </c>
      <c r="W1409" s="10">
        <f>(((I1409/60)/60)/24)+DATE(1970,1,1)</f>
        <v>41863.536782407406</v>
      </c>
    </row>
    <row r="1410" spans="1:23"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05"/>
        <v>7.1999999999999995E-2</v>
      </c>
      <c r="P1410" s="6">
        <f t="shared" si="106"/>
        <v>12</v>
      </c>
      <c r="Q1410" t="s">
        <v>8317</v>
      </c>
      <c r="R1410" t="str">
        <f t="shared" si="107"/>
        <v>publishing</v>
      </c>
      <c r="S1410" t="str">
        <f t="shared" si="108"/>
        <v>translations</v>
      </c>
      <c r="T1410">
        <f>YEAR(V1410)</f>
        <v>2015</v>
      </c>
      <c r="U1410" s="13">
        <f t="shared" si="109"/>
        <v>30</v>
      </c>
      <c r="V1410" s="10">
        <f>(((J1410/60)/60)/24)+DATE(1970,1,1)</f>
        <v>42291.872175925921</v>
      </c>
      <c r="W1410" s="10">
        <f>(((I1410/60)/60)/24)+DATE(1970,1,1)</f>
        <v>42321.913842592592</v>
      </c>
    </row>
    <row r="1411" spans="1:23"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10">E1411/D1411</f>
        <v>0</v>
      </c>
      <c r="P1411" s="6" t="e">
        <f t="shared" ref="P1411:P1474" si="111">E1411/L1411</f>
        <v>#DIV/0!</v>
      </c>
      <c r="Q1411" t="s">
        <v>8317</v>
      </c>
      <c r="R1411" t="str">
        <f t="shared" ref="R1411:R1474" si="112">LEFT(N1411,SEARCH("/",N1411,1)-1)</f>
        <v>publishing</v>
      </c>
      <c r="S1411" t="str">
        <f t="shared" ref="S1411:S1474" si="113">RIGHT(N1411,LEN(N1411)-FIND("/",N1411,1))</f>
        <v>translations</v>
      </c>
      <c r="T1411">
        <f>YEAR(V1411)</f>
        <v>2014</v>
      </c>
      <c r="U1411" s="13">
        <f t="shared" ref="U1411:U1474" si="114">ROUND(W1411-V1411,0)</f>
        <v>60</v>
      </c>
      <c r="V1411" s="10">
        <f>(((J1411/60)/60)/24)+DATE(1970,1,1)</f>
        <v>41945.133506944447</v>
      </c>
      <c r="W1411" s="10">
        <f>(((I1411/60)/60)/24)+DATE(1970,1,1)</f>
        <v>42005.175173611111</v>
      </c>
    </row>
    <row r="1412" spans="1:23"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10"/>
        <v>1.6666666666666666E-4</v>
      </c>
      <c r="P1412" s="6">
        <f t="shared" si="111"/>
        <v>1</v>
      </c>
      <c r="Q1412" t="s">
        <v>8317</v>
      </c>
      <c r="R1412" t="str">
        <f t="shared" si="112"/>
        <v>publishing</v>
      </c>
      <c r="S1412" t="str">
        <f t="shared" si="113"/>
        <v>translations</v>
      </c>
      <c r="T1412">
        <f>YEAR(V1412)</f>
        <v>2016</v>
      </c>
      <c r="U1412" s="13">
        <f t="shared" si="114"/>
        <v>45</v>
      </c>
      <c r="V1412" s="10">
        <f>(((J1412/60)/60)/24)+DATE(1970,1,1)</f>
        <v>42479.318518518514</v>
      </c>
      <c r="W1412" s="10">
        <f>(((I1412/60)/60)/24)+DATE(1970,1,1)</f>
        <v>42524.318518518514</v>
      </c>
    </row>
    <row r="1413" spans="1:23"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10"/>
        <v>2.3333333333333335E-3</v>
      </c>
      <c r="P1413" s="6">
        <f t="shared" si="111"/>
        <v>2.3333333333333335</v>
      </c>
      <c r="Q1413" t="s">
        <v>8317</v>
      </c>
      <c r="R1413" t="str">
        <f t="shared" si="112"/>
        <v>publishing</v>
      </c>
      <c r="S1413" t="str">
        <f t="shared" si="113"/>
        <v>translations</v>
      </c>
      <c r="T1413">
        <f>YEAR(V1413)</f>
        <v>2015</v>
      </c>
      <c r="U1413" s="13">
        <f t="shared" si="114"/>
        <v>28</v>
      </c>
      <c r="V1413" s="10">
        <f>(((J1413/60)/60)/24)+DATE(1970,1,1)</f>
        <v>42013.059027777781</v>
      </c>
      <c r="W1413" s="10">
        <f>(((I1413/60)/60)/24)+DATE(1970,1,1)</f>
        <v>42041.059027777781</v>
      </c>
    </row>
    <row r="1414" spans="1:23"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10"/>
        <v>4.5714285714285714E-2</v>
      </c>
      <c r="P1414" s="6">
        <f t="shared" si="111"/>
        <v>24.615384615384617</v>
      </c>
      <c r="Q1414" t="s">
        <v>8317</v>
      </c>
      <c r="R1414" t="str">
        <f t="shared" si="112"/>
        <v>publishing</v>
      </c>
      <c r="S1414" t="str">
        <f t="shared" si="113"/>
        <v>translations</v>
      </c>
      <c r="T1414">
        <f>YEAR(V1414)</f>
        <v>2014</v>
      </c>
      <c r="U1414" s="13">
        <f t="shared" si="114"/>
        <v>30</v>
      </c>
      <c r="V1414" s="10">
        <f>(((J1414/60)/60)/24)+DATE(1970,1,1)</f>
        <v>41947.063645833332</v>
      </c>
      <c r="W1414" s="10">
        <f>(((I1414/60)/60)/24)+DATE(1970,1,1)</f>
        <v>41977.063645833332</v>
      </c>
    </row>
    <row r="1415" spans="1:23"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10"/>
        <v>0.05</v>
      </c>
      <c r="P1415" s="6">
        <f t="shared" si="111"/>
        <v>100</v>
      </c>
      <c r="Q1415" t="s">
        <v>8317</v>
      </c>
      <c r="R1415" t="str">
        <f t="shared" si="112"/>
        <v>publishing</v>
      </c>
      <c r="S1415" t="str">
        <f t="shared" si="113"/>
        <v>translations</v>
      </c>
      <c r="T1415">
        <f>YEAR(V1415)</f>
        <v>2015</v>
      </c>
      <c r="U1415" s="13">
        <f t="shared" si="114"/>
        <v>60</v>
      </c>
      <c r="V1415" s="10">
        <f>(((J1415/60)/60)/24)+DATE(1970,1,1)</f>
        <v>42360.437152777777</v>
      </c>
      <c r="W1415" s="10">
        <f>(((I1415/60)/60)/24)+DATE(1970,1,1)</f>
        <v>42420.437152777777</v>
      </c>
    </row>
    <row r="1416" spans="1:23"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10"/>
        <v>2E-3</v>
      </c>
      <c r="P1416" s="6">
        <f t="shared" si="111"/>
        <v>1</v>
      </c>
      <c r="Q1416" t="s">
        <v>8317</v>
      </c>
      <c r="R1416" t="str">
        <f t="shared" si="112"/>
        <v>publishing</v>
      </c>
      <c r="S1416" t="str">
        <f t="shared" si="113"/>
        <v>translations</v>
      </c>
      <c r="T1416">
        <f>YEAR(V1416)</f>
        <v>2016</v>
      </c>
      <c r="U1416" s="13">
        <f t="shared" si="114"/>
        <v>30</v>
      </c>
      <c r="V1416" s="10">
        <f>(((J1416/60)/60)/24)+DATE(1970,1,1)</f>
        <v>42708.25309027778</v>
      </c>
      <c r="W1416" s="10">
        <f>(((I1416/60)/60)/24)+DATE(1970,1,1)</f>
        <v>42738.25309027778</v>
      </c>
    </row>
    <row r="1417" spans="1:23"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10"/>
        <v>0.18181818181818182</v>
      </c>
      <c r="P1417" s="6">
        <f t="shared" si="111"/>
        <v>88.888888888888886</v>
      </c>
      <c r="Q1417" t="s">
        <v>8317</v>
      </c>
      <c r="R1417" t="str">
        <f t="shared" si="112"/>
        <v>publishing</v>
      </c>
      <c r="S1417" t="str">
        <f t="shared" si="113"/>
        <v>translations</v>
      </c>
      <c r="T1417">
        <f>YEAR(V1417)</f>
        <v>2015</v>
      </c>
      <c r="U1417" s="13">
        <f t="shared" si="114"/>
        <v>40</v>
      </c>
      <c r="V1417" s="10">
        <f>(((J1417/60)/60)/24)+DATE(1970,1,1)</f>
        <v>42192.675821759258</v>
      </c>
      <c r="W1417" s="10">
        <f>(((I1417/60)/60)/24)+DATE(1970,1,1)</f>
        <v>42232.675821759258</v>
      </c>
    </row>
    <row r="1418" spans="1:23"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10"/>
        <v>0</v>
      </c>
      <c r="P1418" s="6" t="e">
        <f t="shared" si="111"/>
        <v>#DIV/0!</v>
      </c>
      <c r="Q1418" t="s">
        <v>8317</v>
      </c>
      <c r="R1418" t="str">
        <f t="shared" si="112"/>
        <v>publishing</v>
      </c>
      <c r="S1418" t="str">
        <f t="shared" si="113"/>
        <v>translations</v>
      </c>
      <c r="T1418">
        <f>YEAR(V1418)</f>
        <v>2015</v>
      </c>
      <c r="U1418" s="13">
        <f t="shared" si="114"/>
        <v>30</v>
      </c>
      <c r="V1418" s="10">
        <f>(((J1418/60)/60)/24)+DATE(1970,1,1)</f>
        <v>42299.926145833335</v>
      </c>
      <c r="W1418" s="10">
        <f>(((I1418/60)/60)/24)+DATE(1970,1,1)</f>
        <v>42329.967812499999</v>
      </c>
    </row>
    <row r="1419" spans="1:23"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10"/>
        <v>1.2222222222222223E-2</v>
      </c>
      <c r="P1419" s="6">
        <f t="shared" si="111"/>
        <v>27.5</v>
      </c>
      <c r="Q1419" t="s">
        <v>8317</v>
      </c>
      <c r="R1419" t="str">
        <f t="shared" si="112"/>
        <v>publishing</v>
      </c>
      <c r="S1419" t="str">
        <f t="shared" si="113"/>
        <v>translations</v>
      </c>
      <c r="T1419">
        <f>YEAR(V1419)</f>
        <v>2015</v>
      </c>
      <c r="U1419" s="13">
        <f t="shared" si="114"/>
        <v>30</v>
      </c>
      <c r="V1419" s="10">
        <f>(((J1419/60)/60)/24)+DATE(1970,1,1)</f>
        <v>42232.15016203704</v>
      </c>
      <c r="W1419" s="10">
        <f>(((I1419/60)/60)/24)+DATE(1970,1,1)</f>
        <v>42262.465972222228</v>
      </c>
    </row>
    <row r="1420" spans="1:23"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10"/>
        <v>2E-3</v>
      </c>
      <c r="P1420" s="6">
        <f t="shared" si="111"/>
        <v>6</v>
      </c>
      <c r="Q1420" t="s">
        <v>8317</v>
      </c>
      <c r="R1420" t="str">
        <f t="shared" si="112"/>
        <v>publishing</v>
      </c>
      <c r="S1420" t="str">
        <f t="shared" si="113"/>
        <v>translations</v>
      </c>
      <c r="T1420">
        <f>YEAR(V1420)</f>
        <v>2016</v>
      </c>
      <c r="U1420" s="13">
        <f t="shared" si="114"/>
        <v>30</v>
      </c>
      <c r="V1420" s="10">
        <f>(((J1420/60)/60)/24)+DATE(1970,1,1)</f>
        <v>42395.456412037034</v>
      </c>
      <c r="W1420" s="10">
        <f>(((I1420/60)/60)/24)+DATE(1970,1,1)</f>
        <v>42425.456412037034</v>
      </c>
    </row>
    <row r="1421" spans="1:23"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10"/>
        <v>7.0634920634920634E-2</v>
      </c>
      <c r="P1421" s="6">
        <f t="shared" si="111"/>
        <v>44.5</v>
      </c>
      <c r="Q1421" t="s">
        <v>8317</v>
      </c>
      <c r="R1421" t="str">
        <f t="shared" si="112"/>
        <v>publishing</v>
      </c>
      <c r="S1421" t="str">
        <f t="shared" si="113"/>
        <v>translations</v>
      </c>
      <c r="T1421">
        <f>YEAR(V1421)</f>
        <v>2016</v>
      </c>
      <c r="U1421" s="13">
        <f t="shared" si="114"/>
        <v>30</v>
      </c>
      <c r="V1421" s="10">
        <f>(((J1421/60)/60)/24)+DATE(1970,1,1)</f>
        <v>42622.456238425926</v>
      </c>
      <c r="W1421" s="10">
        <f>(((I1421/60)/60)/24)+DATE(1970,1,1)</f>
        <v>42652.456238425926</v>
      </c>
    </row>
    <row r="1422" spans="1:23"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10"/>
        <v>2.7272727272727271E-2</v>
      </c>
      <c r="P1422" s="6">
        <f t="shared" si="111"/>
        <v>1</v>
      </c>
      <c r="Q1422" t="s">
        <v>8317</v>
      </c>
      <c r="R1422" t="str">
        <f t="shared" si="112"/>
        <v>publishing</v>
      </c>
      <c r="S1422" t="str">
        <f t="shared" si="113"/>
        <v>translations</v>
      </c>
      <c r="T1422">
        <f>YEAR(V1422)</f>
        <v>2016</v>
      </c>
      <c r="U1422" s="13">
        <f t="shared" si="114"/>
        <v>25</v>
      </c>
      <c r="V1422" s="10">
        <f>(((J1422/60)/60)/24)+DATE(1970,1,1)</f>
        <v>42524.667662037042</v>
      </c>
      <c r="W1422" s="10">
        <f>(((I1422/60)/60)/24)+DATE(1970,1,1)</f>
        <v>42549.667662037042</v>
      </c>
    </row>
    <row r="1423" spans="1:23"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10"/>
        <v>1E-3</v>
      </c>
      <c r="P1423" s="6">
        <f t="shared" si="111"/>
        <v>100</v>
      </c>
      <c r="Q1423" t="s">
        <v>8317</v>
      </c>
      <c r="R1423" t="str">
        <f t="shared" si="112"/>
        <v>publishing</v>
      </c>
      <c r="S1423" t="str">
        <f t="shared" si="113"/>
        <v>translations</v>
      </c>
      <c r="T1423">
        <f>YEAR(V1423)</f>
        <v>2015</v>
      </c>
      <c r="U1423" s="13">
        <f t="shared" si="114"/>
        <v>30</v>
      </c>
      <c r="V1423" s="10">
        <f>(((J1423/60)/60)/24)+DATE(1970,1,1)</f>
        <v>42013.915613425925</v>
      </c>
      <c r="W1423" s="10">
        <f>(((I1423/60)/60)/24)+DATE(1970,1,1)</f>
        <v>42043.915613425925</v>
      </c>
    </row>
    <row r="1424" spans="1:23"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10"/>
        <v>1.0399999999999999E-3</v>
      </c>
      <c r="P1424" s="6">
        <f t="shared" si="111"/>
        <v>13</v>
      </c>
      <c r="Q1424" t="s">
        <v>8317</v>
      </c>
      <c r="R1424" t="str">
        <f t="shared" si="112"/>
        <v>publishing</v>
      </c>
      <c r="S1424" t="str">
        <f t="shared" si="113"/>
        <v>translations</v>
      </c>
      <c r="T1424">
        <f>YEAR(V1424)</f>
        <v>2016</v>
      </c>
      <c r="U1424" s="13">
        <f t="shared" si="114"/>
        <v>30</v>
      </c>
      <c r="V1424" s="10">
        <f>(((J1424/60)/60)/24)+DATE(1970,1,1)</f>
        <v>42604.239629629628</v>
      </c>
      <c r="W1424" s="10">
        <f>(((I1424/60)/60)/24)+DATE(1970,1,1)</f>
        <v>42634.239629629628</v>
      </c>
    </row>
    <row r="1425" spans="1:23"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10"/>
        <v>3.3333333333333335E-3</v>
      </c>
      <c r="P1425" s="6">
        <f t="shared" si="111"/>
        <v>100</v>
      </c>
      <c r="Q1425" t="s">
        <v>8317</v>
      </c>
      <c r="R1425" t="str">
        <f t="shared" si="112"/>
        <v>publishing</v>
      </c>
      <c r="S1425" t="str">
        <f t="shared" si="113"/>
        <v>translations</v>
      </c>
      <c r="T1425">
        <f>YEAR(V1425)</f>
        <v>2015</v>
      </c>
      <c r="U1425" s="13">
        <f t="shared" si="114"/>
        <v>30</v>
      </c>
      <c r="V1425" s="10">
        <f>(((J1425/60)/60)/24)+DATE(1970,1,1)</f>
        <v>42340.360312500001</v>
      </c>
      <c r="W1425" s="10">
        <f>(((I1425/60)/60)/24)+DATE(1970,1,1)</f>
        <v>42370.360312500001</v>
      </c>
    </row>
    <row r="1426" spans="1:23"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10"/>
        <v>0.2036</v>
      </c>
      <c r="P1426" s="6">
        <f t="shared" si="111"/>
        <v>109.07142857142857</v>
      </c>
      <c r="Q1426" t="s">
        <v>8317</v>
      </c>
      <c r="R1426" t="str">
        <f t="shared" si="112"/>
        <v>publishing</v>
      </c>
      <c r="S1426" t="str">
        <f t="shared" si="113"/>
        <v>translations</v>
      </c>
      <c r="T1426">
        <f>YEAR(V1426)</f>
        <v>2016</v>
      </c>
      <c r="U1426" s="13">
        <f t="shared" si="114"/>
        <v>13</v>
      </c>
      <c r="V1426" s="10">
        <f>(((J1426/60)/60)/24)+DATE(1970,1,1)</f>
        <v>42676.717615740738</v>
      </c>
      <c r="W1426" s="10">
        <f>(((I1426/60)/60)/24)+DATE(1970,1,1)</f>
        <v>42689.759282407409</v>
      </c>
    </row>
    <row r="1427" spans="1:23"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10"/>
        <v>0</v>
      </c>
      <c r="P1427" s="6" t="e">
        <f t="shared" si="111"/>
        <v>#DIV/0!</v>
      </c>
      <c r="Q1427" t="s">
        <v>8317</v>
      </c>
      <c r="R1427" t="str">
        <f t="shared" si="112"/>
        <v>publishing</v>
      </c>
      <c r="S1427" t="str">
        <f t="shared" si="113"/>
        <v>translations</v>
      </c>
      <c r="T1427">
        <f>YEAR(V1427)</f>
        <v>2015</v>
      </c>
      <c r="U1427" s="13">
        <f t="shared" si="114"/>
        <v>30</v>
      </c>
      <c r="V1427" s="10">
        <f>(((J1427/60)/60)/24)+DATE(1970,1,1)</f>
        <v>42093.131469907406</v>
      </c>
      <c r="W1427" s="10">
        <f>(((I1427/60)/60)/24)+DATE(1970,1,1)</f>
        <v>42123.131469907406</v>
      </c>
    </row>
    <row r="1428" spans="1:23"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10"/>
        <v>0</v>
      </c>
      <c r="P1428" s="6" t="e">
        <f t="shared" si="111"/>
        <v>#DIV/0!</v>
      </c>
      <c r="Q1428" t="s">
        <v>8317</v>
      </c>
      <c r="R1428" t="str">
        <f t="shared" si="112"/>
        <v>publishing</v>
      </c>
      <c r="S1428" t="str">
        <f t="shared" si="113"/>
        <v>translations</v>
      </c>
      <c r="T1428">
        <f>YEAR(V1428)</f>
        <v>2015</v>
      </c>
      <c r="U1428" s="13">
        <f t="shared" si="114"/>
        <v>60</v>
      </c>
      <c r="V1428" s="10">
        <f>(((J1428/60)/60)/24)+DATE(1970,1,1)</f>
        <v>42180.390277777777</v>
      </c>
      <c r="W1428" s="10">
        <f>(((I1428/60)/60)/24)+DATE(1970,1,1)</f>
        <v>42240.390277777777</v>
      </c>
    </row>
    <row r="1429" spans="1:23"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10"/>
        <v>8.3799999999999999E-2</v>
      </c>
      <c r="P1429" s="6">
        <f t="shared" si="111"/>
        <v>104.75</v>
      </c>
      <c r="Q1429" t="s">
        <v>8317</v>
      </c>
      <c r="R1429" t="str">
        <f t="shared" si="112"/>
        <v>publishing</v>
      </c>
      <c r="S1429" t="str">
        <f t="shared" si="113"/>
        <v>translations</v>
      </c>
      <c r="T1429">
        <f>YEAR(V1429)</f>
        <v>2016</v>
      </c>
      <c r="U1429" s="13">
        <f t="shared" si="114"/>
        <v>30</v>
      </c>
      <c r="V1429" s="10">
        <f>(((J1429/60)/60)/24)+DATE(1970,1,1)</f>
        <v>42601.851678240739</v>
      </c>
      <c r="W1429" s="10">
        <f>(((I1429/60)/60)/24)+DATE(1970,1,1)</f>
        <v>42631.851678240739</v>
      </c>
    </row>
    <row r="1430" spans="1:23"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10"/>
        <v>4.4999999999999998E-2</v>
      </c>
      <c r="P1430" s="6">
        <f t="shared" si="111"/>
        <v>15</v>
      </c>
      <c r="Q1430" t="s">
        <v>8317</v>
      </c>
      <c r="R1430" t="str">
        <f t="shared" si="112"/>
        <v>publishing</v>
      </c>
      <c r="S1430" t="str">
        <f t="shared" si="113"/>
        <v>translations</v>
      </c>
      <c r="T1430">
        <f>YEAR(V1430)</f>
        <v>2016</v>
      </c>
      <c r="U1430" s="13">
        <f t="shared" si="114"/>
        <v>30</v>
      </c>
      <c r="V1430" s="10">
        <f>(((J1430/60)/60)/24)+DATE(1970,1,1)</f>
        <v>42432.379826388889</v>
      </c>
      <c r="W1430" s="10">
        <f>(((I1430/60)/60)/24)+DATE(1970,1,1)</f>
        <v>42462.338159722218</v>
      </c>
    </row>
    <row r="1431" spans="1:23"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10"/>
        <v>0</v>
      </c>
      <c r="P1431" s="6" t="e">
        <f t="shared" si="111"/>
        <v>#DIV/0!</v>
      </c>
      <c r="Q1431" t="s">
        <v>8317</v>
      </c>
      <c r="R1431" t="str">
        <f t="shared" si="112"/>
        <v>publishing</v>
      </c>
      <c r="S1431" t="str">
        <f t="shared" si="113"/>
        <v>translations</v>
      </c>
      <c r="T1431">
        <f>YEAR(V1431)</f>
        <v>2015</v>
      </c>
      <c r="U1431" s="13">
        <f t="shared" si="114"/>
        <v>30</v>
      </c>
      <c r="V1431" s="10">
        <f>(((J1431/60)/60)/24)+DATE(1970,1,1)</f>
        <v>42074.060671296291</v>
      </c>
      <c r="W1431" s="10">
        <f>(((I1431/60)/60)/24)+DATE(1970,1,1)</f>
        <v>42104.060671296291</v>
      </c>
    </row>
    <row r="1432" spans="1:23"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10"/>
        <v>8.0600000000000005E-2</v>
      </c>
      <c r="P1432" s="6">
        <f t="shared" si="111"/>
        <v>80.599999999999994</v>
      </c>
      <c r="Q1432" t="s">
        <v>8317</v>
      </c>
      <c r="R1432" t="str">
        <f t="shared" si="112"/>
        <v>publishing</v>
      </c>
      <c r="S1432" t="str">
        <f t="shared" si="113"/>
        <v>translations</v>
      </c>
      <c r="T1432">
        <f>YEAR(V1432)</f>
        <v>2014</v>
      </c>
      <c r="U1432" s="13">
        <f t="shared" si="114"/>
        <v>31</v>
      </c>
      <c r="V1432" s="10">
        <f>(((J1432/60)/60)/24)+DATE(1970,1,1)</f>
        <v>41961.813518518517</v>
      </c>
      <c r="W1432" s="10">
        <f>(((I1432/60)/60)/24)+DATE(1970,1,1)</f>
        <v>41992.813518518517</v>
      </c>
    </row>
    <row r="1433" spans="1:23"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10"/>
        <v>0.31947058823529412</v>
      </c>
      <c r="P1433" s="6">
        <f t="shared" si="111"/>
        <v>115.55319148936171</v>
      </c>
      <c r="Q1433" t="s">
        <v>8317</v>
      </c>
      <c r="R1433" t="str">
        <f t="shared" si="112"/>
        <v>publishing</v>
      </c>
      <c r="S1433" t="str">
        <f t="shared" si="113"/>
        <v>translations</v>
      </c>
      <c r="T1433">
        <f>YEAR(V1433)</f>
        <v>2015</v>
      </c>
      <c r="U1433" s="13">
        <f t="shared" si="114"/>
        <v>30</v>
      </c>
      <c r="V1433" s="10">
        <f>(((J1433/60)/60)/24)+DATE(1970,1,1)</f>
        <v>42304.210833333331</v>
      </c>
      <c r="W1433" s="10">
        <f>(((I1433/60)/60)/24)+DATE(1970,1,1)</f>
        <v>42334.252500000002</v>
      </c>
    </row>
    <row r="1434" spans="1:23"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10"/>
        <v>0</v>
      </c>
      <c r="P1434" s="6" t="e">
        <f t="shared" si="111"/>
        <v>#DIV/0!</v>
      </c>
      <c r="Q1434" t="s">
        <v>8317</v>
      </c>
      <c r="R1434" t="str">
        <f t="shared" si="112"/>
        <v>publishing</v>
      </c>
      <c r="S1434" t="str">
        <f t="shared" si="113"/>
        <v>translations</v>
      </c>
      <c r="T1434">
        <f>YEAR(V1434)</f>
        <v>2015</v>
      </c>
      <c r="U1434" s="13">
        <f t="shared" si="114"/>
        <v>30</v>
      </c>
      <c r="V1434" s="10">
        <f>(((J1434/60)/60)/24)+DATE(1970,1,1)</f>
        <v>42175.780416666668</v>
      </c>
      <c r="W1434" s="10">
        <f>(((I1434/60)/60)/24)+DATE(1970,1,1)</f>
        <v>42205.780416666668</v>
      </c>
    </row>
    <row r="1435" spans="1:23"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10"/>
        <v>6.7083333333333328E-2</v>
      </c>
      <c r="P1435" s="6">
        <f t="shared" si="111"/>
        <v>80.5</v>
      </c>
      <c r="Q1435" t="s">
        <v>8317</v>
      </c>
      <c r="R1435" t="str">
        <f t="shared" si="112"/>
        <v>publishing</v>
      </c>
      <c r="S1435" t="str">
        <f t="shared" si="113"/>
        <v>translations</v>
      </c>
      <c r="T1435">
        <f>YEAR(V1435)</f>
        <v>2016</v>
      </c>
      <c r="U1435" s="13">
        <f t="shared" si="114"/>
        <v>41</v>
      </c>
      <c r="V1435" s="10">
        <f>(((J1435/60)/60)/24)+DATE(1970,1,1)</f>
        <v>42673.625868055555</v>
      </c>
      <c r="W1435" s="10">
        <f>(((I1435/60)/60)/24)+DATE(1970,1,1)</f>
        <v>42714.458333333328</v>
      </c>
    </row>
    <row r="1436" spans="1:23"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10"/>
        <v>9.987804878048781E-2</v>
      </c>
      <c r="P1436" s="6">
        <f t="shared" si="111"/>
        <v>744.5454545454545</v>
      </c>
      <c r="Q1436" t="s">
        <v>8317</v>
      </c>
      <c r="R1436" t="str">
        <f t="shared" si="112"/>
        <v>publishing</v>
      </c>
      <c r="S1436" t="str">
        <f t="shared" si="113"/>
        <v>translations</v>
      </c>
      <c r="T1436">
        <f>YEAR(V1436)</f>
        <v>2015</v>
      </c>
      <c r="U1436" s="13">
        <f t="shared" si="114"/>
        <v>21</v>
      </c>
      <c r="V1436" s="10">
        <f>(((J1436/60)/60)/24)+DATE(1970,1,1)</f>
        <v>42142.767106481479</v>
      </c>
      <c r="W1436" s="10">
        <f>(((I1436/60)/60)/24)+DATE(1970,1,1)</f>
        <v>42163.625</v>
      </c>
    </row>
    <row r="1437" spans="1:23"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10"/>
        <v>1E-3</v>
      </c>
      <c r="P1437" s="6">
        <f t="shared" si="111"/>
        <v>7.5</v>
      </c>
      <c r="Q1437" t="s">
        <v>8317</v>
      </c>
      <c r="R1437" t="str">
        <f t="shared" si="112"/>
        <v>publishing</v>
      </c>
      <c r="S1437" t="str">
        <f t="shared" si="113"/>
        <v>translations</v>
      </c>
      <c r="T1437">
        <f>YEAR(V1437)</f>
        <v>2015</v>
      </c>
      <c r="U1437" s="13">
        <f t="shared" si="114"/>
        <v>30</v>
      </c>
      <c r="V1437" s="10">
        <f>(((J1437/60)/60)/24)+DATE(1970,1,1)</f>
        <v>42258.780324074076</v>
      </c>
      <c r="W1437" s="10">
        <f>(((I1437/60)/60)/24)+DATE(1970,1,1)</f>
        <v>42288.780324074076</v>
      </c>
    </row>
    <row r="1438" spans="1:23"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10"/>
        <v>7.7000000000000002E-3</v>
      </c>
      <c r="P1438" s="6">
        <f t="shared" si="111"/>
        <v>38.5</v>
      </c>
      <c r="Q1438" t="s">
        <v>8317</v>
      </c>
      <c r="R1438" t="str">
        <f t="shared" si="112"/>
        <v>publishing</v>
      </c>
      <c r="S1438" t="str">
        <f t="shared" si="113"/>
        <v>translations</v>
      </c>
      <c r="T1438">
        <f>YEAR(V1438)</f>
        <v>2016</v>
      </c>
      <c r="U1438" s="13">
        <f t="shared" si="114"/>
        <v>30</v>
      </c>
      <c r="V1438" s="10">
        <f>(((J1438/60)/60)/24)+DATE(1970,1,1)</f>
        <v>42391.35019675926</v>
      </c>
      <c r="W1438" s="10">
        <f>(((I1438/60)/60)/24)+DATE(1970,1,1)</f>
        <v>42421.35019675926</v>
      </c>
    </row>
    <row r="1439" spans="1:23"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10"/>
        <v>0.26900000000000002</v>
      </c>
      <c r="P1439" s="6">
        <f t="shared" si="111"/>
        <v>36.68181818181818</v>
      </c>
      <c r="Q1439" t="s">
        <v>8317</v>
      </c>
      <c r="R1439" t="str">
        <f t="shared" si="112"/>
        <v>publishing</v>
      </c>
      <c r="S1439" t="str">
        <f t="shared" si="113"/>
        <v>translations</v>
      </c>
      <c r="T1439">
        <f>YEAR(V1439)</f>
        <v>2014</v>
      </c>
      <c r="U1439" s="13">
        <f t="shared" si="114"/>
        <v>37</v>
      </c>
      <c r="V1439" s="10">
        <f>(((J1439/60)/60)/24)+DATE(1970,1,1)</f>
        <v>41796.531701388885</v>
      </c>
      <c r="W1439" s="10">
        <f>(((I1439/60)/60)/24)+DATE(1970,1,1)</f>
        <v>41833.207638888889</v>
      </c>
    </row>
    <row r="1440" spans="1:23"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10"/>
        <v>0.03</v>
      </c>
      <c r="P1440" s="6">
        <f t="shared" si="111"/>
        <v>75</v>
      </c>
      <c r="Q1440" t="s">
        <v>8317</v>
      </c>
      <c r="R1440" t="str">
        <f t="shared" si="112"/>
        <v>publishing</v>
      </c>
      <c r="S1440" t="str">
        <f t="shared" si="113"/>
        <v>translations</v>
      </c>
      <c r="T1440">
        <f>YEAR(V1440)</f>
        <v>2016</v>
      </c>
      <c r="U1440" s="13">
        <f t="shared" si="114"/>
        <v>30</v>
      </c>
      <c r="V1440" s="10">
        <f>(((J1440/60)/60)/24)+DATE(1970,1,1)</f>
        <v>42457.871516203704</v>
      </c>
      <c r="W1440" s="10">
        <f>(((I1440/60)/60)/24)+DATE(1970,1,1)</f>
        <v>42487.579861111109</v>
      </c>
    </row>
    <row r="1441" spans="1:23"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10"/>
        <v>6.6055045871559637E-2</v>
      </c>
      <c r="P1441" s="6">
        <f t="shared" si="111"/>
        <v>30</v>
      </c>
      <c r="Q1441" t="s">
        <v>8317</v>
      </c>
      <c r="R1441" t="str">
        <f t="shared" si="112"/>
        <v>publishing</v>
      </c>
      <c r="S1441" t="str">
        <f t="shared" si="113"/>
        <v>translations</v>
      </c>
      <c r="T1441">
        <f>YEAR(V1441)</f>
        <v>2015</v>
      </c>
      <c r="U1441" s="13">
        <f t="shared" si="114"/>
        <v>30</v>
      </c>
      <c r="V1441" s="10">
        <f>(((J1441/60)/60)/24)+DATE(1970,1,1)</f>
        <v>42040.829872685179</v>
      </c>
      <c r="W1441" s="10">
        <f>(((I1441/60)/60)/24)+DATE(1970,1,1)</f>
        <v>42070.829872685179</v>
      </c>
    </row>
    <row r="1442" spans="1:23"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10"/>
        <v>7.6923076923076926E-5</v>
      </c>
      <c r="P1442" s="6">
        <f t="shared" si="111"/>
        <v>1</v>
      </c>
      <c r="Q1442" t="s">
        <v>8317</v>
      </c>
      <c r="R1442" t="str">
        <f t="shared" si="112"/>
        <v>publishing</v>
      </c>
      <c r="S1442" t="str">
        <f t="shared" si="113"/>
        <v>translations</v>
      </c>
      <c r="T1442">
        <f>YEAR(V1442)</f>
        <v>2016</v>
      </c>
      <c r="U1442" s="13">
        <f t="shared" si="114"/>
        <v>30</v>
      </c>
      <c r="V1442" s="10">
        <f>(((J1442/60)/60)/24)+DATE(1970,1,1)</f>
        <v>42486.748414351852</v>
      </c>
      <c r="W1442" s="10">
        <f>(((I1442/60)/60)/24)+DATE(1970,1,1)</f>
        <v>42516.748414351852</v>
      </c>
    </row>
    <row r="1443" spans="1:23"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10"/>
        <v>1.1222222222222222E-2</v>
      </c>
      <c r="P1443" s="6">
        <f t="shared" si="111"/>
        <v>673.33333333333337</v>
      </c>
      <c r="Q1443" t="s">
        <v>8317</v>
      </c>
      <c r="R1443" t="str">
        <f t="shared" si="112"/>
        <v>publishing</v>
      </c>
      <c r="S1443" t="str">
        <f t="shared" si="113"/>
        <v>translations</v>
      </c>
      <c r="T1443">
        <f>YEAR(V1443)</f>
        <v>2015</v>
      </c>
      <c r="U1443" s="13">
        <f t="shared" si="114"/>
        <v>60</v>
      </c>
      <c r="V1443" s="10">
        <f>(((J1443/60)/60)/24)+DATE(1970,1,1)</f>
        <v>42198.765844907408</v>
      </c>
      <c r="W1443" s="10">
        <f>(((I1443/60)/60)/24)+DATE(1970,1,1)</f>
        <v>42258.765844907408</v>
      </c>
    </row>
    <row r="1444" spans="1:23"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10"/>
        <v>0</v>
      </c>
      <c r="P1444" s="6" t="e">
        <f t="shared" si="111"/>
        <v>#DIV/0!</v>
      </c>
      <c r="Q1444" t="s">
        <v>8317</v>
      </c>
      <c r="R1444" t="str">
        <f t="shared" si="112"/>
        <v>publishing</v>
      </c>
      <c r="S1444" t="str">
        <f t="shared" si="113"/>
        <v>translations</v>
      </c>
      <c r="T1444">
        <f>YEAR(V1444)</f>
        <v>2016</v>
      </c>
      <c r="U1444" s="13">
        <f t="shared" si="114"/>
        <v>30</v>
      </c>
      <c r="V1444" s="10">
        <f>(((J1444/60)/60)/24)+DATE(1970,1,1)</f>
        <v>42485.64534722222</v>
      </c>
      <c r="W1444" s="10">
        <f>(((I1444/60)/60)/24)+DATE(1970,1,1)</f>
        <v>42515.64534722222</v>
      </c>
    </row>
    <row r="1445" spans="1:23"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10"/>
        <v>0</v>
      </c>
      <c r="P1445" s="6" t="e">
        <f t="shared" si="111"/>
        <v>#DIV/0!</v>
      </c>
      <c r="Q1445" t="s">
        <v>8317</v>
      </c>
      <c r="R1445" t="str">
        <f t="shared" si="112"/>
        <v>publishing</v>
      </c>
      <c r="S1445" t="str">
        <f t="shared" si="113"/>
        <v>translations</v>
      </c>
      <c r="T1445">
        <f>YEAR(V1445)</f>
        <v>2016</v>
      </c>
      <c r="U1445" s="13">
        <f t="shared" si="114"/>
        <v>30</v>
      </c>
      <c r="V1445" s="10">
        <f>(((J1445/60)/60)/24)+DATE(1970,1,1)</f>
        <v>42707.926030092596</v>
      </c>
      <c r="W1445" s="10">
        <f>(((I1445/60)/60)/24)+DATE(1970,1,1)</f>
        <v>42737.926030092596</v>
      </c>
    </row>
    <row r="1446" spans="1:23"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10"/>
        <v>0</v>
      </c>
      <c r="P1446" s="6" t="e">
        <f t="shared" si="111"/>
        <v>#DIV/0!</v>
      </c>
      <c r="Q1446" t="s">
        <v>8317</v>
      </c>
      <c r="R1446" t="str">
        <f t="shared" si="112"/>
        <v>publishing</v>
      </c>
      <c r="S1446" t="str">
        <f t="shared" si="113"/>
        <v>translations</v>
      </c>
      <c r="T1446">
        <f>YEAR(V1446)</f>
        <v>2015</v>
      </c>
      <c r="U1446" s="13">
        <f t="shared" si="114"/>
        <v>60</v>
      </c>
      <c r="V1446" s="10">
        <f>(((J1446/60)/60)/24)+DATE(1970,1,1)</f>
        <v>42199.873402777783</v>
      </c>
      <c r="W1446" s="10">
        <f>(((I1446/60)/60)/24)+DATE(1970,1,1)</f>
        <v>42259.873402777783</v>
      </c>
    </row>
    <row r="1447" spans="1:23"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10"/>
        <v>0</v>
      </c>
      <c r="P1447" s="6" t="e">
        <f t="shared" si="111"/>
        <v>#DIV/0!</v>
      </c>
      <c r="Q1447" t="s">
        <v>8317</v>
      </c>
      <c r="R1447" t="str">
        <f t="shared" si="112"/>
        <v>publishing</v>
      </c>
      <c r="S1447" t="str">
        <f t="shared" si="113"/>
        <v>translations</v>
      </c>
      <c r="T1447">
        <f>YEAR(V1447)</f>
        <v>2015</v>
      </c>
      <c r="U1447" s="13">
        <f t="shared" si="114"/>
        <v>30</v>
      </c>
      <c r="V1447" s="10">
        <f>(((J1447/60)/60)/24)+DATE(1970,1,1)</f>
        <v>42139.542303240742</v>
      </c>
      <c r="W1447" s="10">
        <f>(((I1447/60)/60)/24)+DATE(1970,1,1)</f>
        <v>42169.542303240742</v>
      </c>
    </row>
    <row r="1448" spans="1:23"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10"/>
        <v>0</v>
      </c>
      <c r="P1448" s="6" t="e">
        <f t="shared" si="111"/>
        <v>#DIV/0!</v>
      </c>
      <c r="Q1448" t="s">
        <v>8317</v>
      </c>
      <c r="R1448" t="str">
        <f t="shared" si="112"/>
        <v>publishing</v>
      </c>
      <c r="S1448" t="str">
        <f t="shared" si="113"/>
        <v>translations</v>
      </c>
      <c r="T1448">
        <f>YEAR(V1448)</f>
        <v>2016</v>
      </c>
      <c r="U1448" s="13">
        <f t="shared" si="114"/>
        <v>20</v>
      </c>
      <c r="V1448" s="10">
        <f>(((J1448/60)/60)/24)+DATE(1970,1,1)</f>
        <v>42461.447662037041</v>
      </c>
      <c r="W1448" s="10">
        <f>(((I1448/60)/60)/24)+DATE(1970,1,1)</f>
        <v>42481.447662037041</v>
      </c>
    </row>
    <row r="1449" spans="1:23"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10"/>
        <v>1.4999999999999999E-4</v>
      </c>
      <c r="P1449" s="6">
        <f t="shared" si="111"/>
        <v>25</v>
      </c>
      <c r="Q1449" t="s">
        <v>8317</v>
      </c>
      <c r="R1449" t="str">
        <f t="shared" si="112"/>
        <v>publishing</v>
      </c>
      <c r="S1449" t="str">
        <f t="shared" si="113"/>
        <v>translations</v>
      </c>
      <c r="T1449">
        <f>YEAR(V1449)</f>
        <v>2016</v>
      </c>
      <c r="U1449" s="13">
        <f t="shared" si="114"/>
        <v>30</v>
      </c>
      <c r="V1449" s="10">
        <f>(((J1449/60)/60)/24)+DATE(1970,1,1)</f>
        <v>42529.730717592596</v>
      </c>
      <c r="W1449" s="10">
        <f>(((I1449/60)/60)/24)+DATE(1970,1,1)</f>
        <v>42559.730717592596</v>
      </c>
    </row>
    <row r="1450" spans="1:23"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10"/>
        <v>0</v>
      </c>
      <c r="P1450" s="6" t="e">
        <f t="shared" si="111"/>
        <v>#DIV/0!</v>
      </c>
      <c r="Q1450" t="s">
        <v>8317</v>
      </c>
      <c r="R1450" t="str">
        <f t="shared" si="112"/>
        <v>publishing</v>
      </c>
      <c r="S1450" t="str">
        <f t="shared" si="113"/>
        <v>translations</v>
      </c>
      <c r="T1450">
        <f>YEAR(V1450)</f>
        <v>2015</v>
      </c>
      <c r="U1450" s="13">
        <f t="shared" si="114"/>
        <v>30</v>
      </c>
      <c r="V1450" s="10">
        <f>(((J1450/60)/60)/24)+DATE(1970,1,1)</f>
        <v>42115.936550925922</v>
      </c>
      <c r="W1450" s="10">
        <f>(((I1450/60)/60)/24)+DATE(1970,1,1)</f>
        <v>42146.225694444445</v>
      </c>
    </row>
    <row r="1451" spans="1:23"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10"/>
        <v>0</v>
      </c>
      <c r="P1451" s="6" t="e">
        <f t="shared" si="111"/>
        <v>#DIV/0!</v>
      </c>
      <c r="Q1451" t="s">
        <v>8317</v>
      </c>
      <c r="R1451" t="str">
        <f t="shared" si="112"/>
        <v>publishing</v>
      </c>
      <c r="S1451" t="str">
        <f t="shared" si="113"/>
        <v>translations</v>
      </c>
      <c r="T1451">
        <f>YEAR(V1451)</f>
        <v>2015</v>
      </c>
      <c r="U1451" s="13">
        <f t="shared" si="114"/>
        <v>48</v>
      </c>
      <c r="V1451" s="10">
        <f>(((J1451/60)/60)/24)+DATE(1970,1,1)</f>
        <v>42086.811400462961</v>
      </c>
      <c r="W1451" s="10">
        <f>(((I1451/60)/60)/24)+DATE(1970,1,1)</f>
        <v>42134.811400462961</v>
      </c>
    </row>
    <row r="1452" spans="1:23"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10"/>
        <v>1.0000000000000001E-5</v>
      </c>
      <c r="P1452" s="6">
        <f t="shared" si="111"/>
        <v>1</v>
      </c>
      <c r="Q1452" t="s">
        <v>8317</v>
      </c>
      <c r="R1452" t="str">
        <f t="shared" si="112"/>
        <v>publishing</v>
      </c>
      <c r="S1452" t="str">
        <f t="shared" si="113"/>
        <v>translations</v>
      </c>
      <c r="T1452">
        <f>YEAR(V1452)</f>
        <v>2016</v>
      </c>
      <c r="U1452" s="13">
        <f t="shared" si="114"/>
        <v>30</v>
      </c>
      <c r="V1452" s="10">
        <f>(((J1452/60)/60)/24)+DATE(1970,1,1)</f>
        <v>42390.171261574069</v>
      </c>
      <c r="W1452" s="10">
        <f>(((I1452/60)/60)/24)+DATE(1970,1,1)</f>
        <v>42420.171261574069</v>
      </c>
    </row>
    <row r="1453" spans="1:23"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10"/>
        <v>1.0554089709762533E-4</v>
      </c>
      <c r="P1453" s="6">
        <f t="shared" si="111"/>
        <v>1</v>
      </c>
      <c r="Q1453" t="s">
        <v>8317</v>
      </c>
      <c r="R1453" t="str">
        <f t="shared" si="112"/>
        <v>publishing</v>
      </c>
      <c r="S1453" t="str">
        <f t="shared" si="113"/>
        <v>translations</v>
      </c>
      <c r="T1453">
        <f>YEAR(V1453)</f>
        <v>2014</v>
      </c>
      <c r="U1453" s="13">
        <f t="shared" si="114"/>
        <v>30</v>
      </c>
      <c r="V1453" s="10">
        <f>(((J1453/60)/60)/24)+DATE(1970,1,1)</f>
        <v>41931.959016203706</v>
      </c>
      <c r="W1453" s="10">
        <f>(((I1453/60)/60)/24)+DATE(1970,1,1)</f>
        <v>41962.00068287037</v>
      </c>
    </row>
    <row r="1454" spans="1:23"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10"/>
        <v>0</v>
      </c>
      <c r="P1454" s="6" t="e">
        <f t="shared" si="111"/>
        <v>#DIV/0!</v>
      </c>
      <c r="Q1454" t="s">
        <v>8317</v>
      </c>
      <c r="R1454" t="str">
        <f t="shared" si="112"/>
        <v>publishing</v>
      </c>
      <c r="S1454" t="str">
        <f t="shared" si="113"/>
        <v>translations</v>
      </c>
      <c r="T1454">
        <f>YEAR(V1454)</f>
        <v>2014</v>
      </c>
      <c r="U1454" s="13">
        <f t="shared" si="114"/>
        <v>30</v>
      </c>
      <c r="V1454" s="10">
        <f>(((J1454/60)/60)/24)+DATE(1970,1,1)</f>
        <v>41818.703275462962</v>
      </c>
      <c r="W1454" s="10">
        <f>(((I1454/60)/60)/24)+DATE(1970,1,1)</f>
        <v>41848.703275462962</v>
      </c>
    </row>
    <row r="1455" spans="1:23"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10"/>
        <v>0</v>
      </c>
      <c r="P1455" s="6" t="e">
        <f t="shared" si="111"/>
        <v>#DIV/0!</v>
      </c>
      <c r="Q1455" t="s">
        <v>8317</v>
      </c>
      <c r="R1455" t="str">
        <f t="shared" si="112"/>
        <v>publishing</v>
      </c>
      <c r="S1455" t="str">
        <f t="shared" si="113"/>
        <v>translations</v>
      </c>
      <c r="T1455">
        <f>YEAR(V1455)</f>
        <v>2017</v>
      </c>
      <c r="U1455" s="13">
        <f t="shared" si="114"/>
        <v>45</v>
      </c>
      <c r="V1455" s="10">
        <f>(((J1455/60)/60)/24)+DATE(1970,1,1)</f>
        <v>42795.696145833332</v>
      </c>
      <c r="W1455" s="10">
        <f>(((I1455/60)/60)/24)+DATE(1970,1,1)</f>
        <v>42840.654479166667</v>
      </c>
    </row>
    <row r="1456" spans="1:23"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10"/>
        <v>8.5714285714285719E-3</v>
      </c>
      <c r="P1456" s="6">
        <f t="shared" si="111"/>
        <v>15</v>
      </c>
      <c r="Q1456" t="s">
        <v>8317</v>
      </c>
      <c r="R1456" t="str">
        <f t="shared" si="112"/>
        <v>publishing</v>
      </c>
      <c r="S1456" t="str">
        <f t="shared" si="113"/>
        <v>translations</v>
      </c>
      <c r="T1456">
        <f>YEAR(V1456)</f>
        <v>2016</v>
      </c>
      <c r="U1456" s="13">
        <f t="shared" si="114"/>
        <v>21</v>
      </c>
      <c r="V1456" s="10">
        <f>(((J1456/60)/60)/24)+DATE(1970,1,1)</f>
        <v>42463.866666666669</v>
      </c>
      <c r="W1456" s="10">
        <f>(((I1456/60)/60)/24)+DATE(1970,1,1)</f>
        <v>42484.915972222225</v>
      </c>
    </row>
    <row r="1457" spans="1:23"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10"/>
        <v>0.105</v>
      </c>
      <c r="P1457" s="6">
        <f t="shared" si="111"/>
        <v>225</v>
      </c>
      <c r="Q1457" t="s">
        <v>8317</v>
      </c>
      <c r="R1457" t="str">
        <f t="shared" si="112"/>
        <v>publishing</v>
      </c>
      <c r="S1457" t="str">
        <f t="shared" si="113"/>
        <v>translations</v>
      </c>
      <c r="T1457">
        <f>YEAR(V1457)</f>
        <v>2014</v>
      </c>
      <c r="U1457" s="13">
        <f t="shared" si="114"/>
        <v>55</v>
      </c>
      <c r="V1457" s="10">
        <f>(((J1457/60)/60)/24)+DATE(1970,1,1)</f>
        <v>41832.672685185185</v>
      </c>
      <c r="W1457" s="10">
        <f>(((I1457/60)/60)/24)+DATE(1970,1,1)</f>
        <v>41887.568749999999</v>
      </c>
    </row>
    <row r="1458" spans="1:23"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10"/>
        <v>2.9000000000000001E-2</v>
      </c>
      <c r="P1458" s="6">
        <f t="shared" si="111"/>
        <v>48.333333333333336</v>
      </c>
      <c r="Q1458" t="s">
        <v>8317</v>
      </c>
      <c r="R1458" t="str">
        <f t="shared" si="112"/>
        <v>publishing</v>
      </c>
      <c r="S1458" t="str">
        <f t="shared" si="113"/>
        <v>translations</v>
      </c>
      <c r="T1458">
        <f>YEAR(V1458)</f>
        <v>2016</v>
      </c>
      <c r="U1458" s="13">
        <f t="shared" si="114"/>
        <v>30</v>
      </c>
      <c r="V1458" s="10">
        <f>(((J1458/60)/60)/24)+DATE(1970,1,1)</f>
        <v>42708.668576388889</v>
      </c>
      <c r="W1458" s="10">
        <f>(((I1458/60)/60)/24)+DATE(1970,1,1)</f>
        <v>42738.668576388889</v>
      </c>
    </row>
    <row r="1459" spans="1:23"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10"/>
        <v>0</v>
      </c>
      <c r="P1459" s="6" t="e">
        <f t="shared" si="111"/>
        <v>#DIV/0!</v>
      </c>
      <c r="Q1459" t="s">
        <v>8317</v>
      </c>
      <c r="R1459" t="str">
        <f t="shared" si="112"/>
        <v>publishing</v>
      </c>
      <c r="S1459" t="str">
        <f t="shared" si="113"/>
        <v>translations</v>
      </c>
      <c r="T1459">
        <f>YEAR(V1459)</f>
        <v>2015</v>
      </c>
      <c r="U1459" s="13">
        <f t="shared" si="114"/>
        <v>30</v>
      </c>
      <c r="V1459" s="10">
        <f>(((J1459/60)/60)/24)+DATE(1970,1,1)</f>
        <v>42289.89634259259</v>
      </c>
      <c r="W1459" s="10">
        <f>(((I1459/60)/60)/24)+DATE(1970,1,1)</f>
        <v>42319.938009259262</v>
      </c>
    </row>
    <row r="1460" spans="1:23"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10"/>
        <v>0</v>
      </c>
      <c r="P1460" s="6" t="e">
        <f t="shared" si="111"/>
        <v>#DIV/0!</v>
      </c>
      <c r="Q1460" t="s">
        <v>8317</v>
      </c>
      <c r="R1460" t="str">
        <f t="shared" si="112"/>
        <v>publishing</v>
      </c>
      <c r="S1460" t="str">
        <f t="shared" si="113"/>
        <v>translations</v>
      </c>
      <c r="T1460">
        <f>YEAR(V1460)</f>
        <v>2014</v>
      </c>
      <c r="U1460" s="13">
        <f t="shared" si="114"/>
        <v>30</v>
      </c>
      <c r="V1460" s="10">
        <f>(((J1460/60)/60)/24)+DATE(1970,1,1)</f>
        <v>41831.705555555556</v>
      </c>
      <c r="W1460" s="10">
        <f>(((I1460/60)/60)/24)+DATE(1970,1,1)</f>
        <v>41862.166666666664</v>
      </c>
    </row>
    <row r="1461" spans="1:23"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10"/>
        <v>0</v>
      </c>
      <c r="P1461" s="6" t="e">
        <f t="shared" si="111"/>
        <v>#DIV/0!</v>
      </c>
      <c r="Q1461" t="s">
        <v>8317</v>
      </c>
      <c r="R1461" t="str">
        <f t="shared" si="112"/>
        <v>publishing</v>
      </c>
      <c r="S1461" t="str">
        <f t="shared" si="113"/>
        <v>translations</v>
      </c>
      <c r="T1461">
        <f>YEAR(V1461)</f>
        <v>2015</v>
      </c>
      <c r="U1461" s="13">
        <f t="shared" si="114"/>
        <v>29</v>
      </c>
      <c r="V1461" s="10">
        <f>(((J1461/60)/60)/24)+DATE(1970,1,1)</f>
        <v>42312.204814814817</v>
      </c>
      <c r="W1461" s="10">
        <f>(((I1461/60)/60)/24)+DATE(1970,1,1)</f>
        <v>42340.725694444445</v>
      </c>
    </row>
    <row r="1462" spans="1:23"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10"/>
        <v>0</v>
      </c>
      <c r="P1462" s="6" t="e">
        <f t="shared" si="111"/>
        <v>#DIV/0!</v>
      </c>
      <c r="Q1462" t="s">
        <v>8317</v>
      </c>
      <c r="R1462" t="str">
        <f t="shared" si="112"/>
        <v>publishing</v>
      </c>
      <c r="S1462" t="str">
        <f t="shared" si="113"/>
        <v>translations</v>
      </c>
      <c r="T1462">
        <f>YEAR(V1462)</f>
        <v>2014</v>
      </c>
      <c r="U1462" s="13">
        <f t="shared" si="114"/>
        <v>58</v>
      </c>
      <c r="V1462" s="10">
        <f>(((J1462/60)/60)/24)+DATE(1970,1,1)</f>
        <v>41915.896967592591</v>
      </c>
      <c r="W1462" s="10">
        <f>(((I1462/60)/60)/24)+DATE(1970,1,1)</f>
        <v>41973.989583333328</v>
      </c>
    </row>
    <row r="1463" spans="1:23"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10"/>
        <v>1.012446</v>
      </c>
      <c r="P1463" s="6">
        <f t="shared" si="111"/>
        <v>44.66673529411765</v>
      </c>
      <c r="Q1463" t="s">
        <v>8317</v>
      </c>
      <c r="R1463" t="str">
        <f t="shared" si="112"/>
        <v>publishing</v>
      </c>
      <c r="S1463" t="str">
        <f t="shared" si="113"/>
        <v>radio &amp; podcasts</v>
      </c>
      <c r="T1463">
        <f>YEAR(V1463)</f>
        <v>2014</v>
      </c>
      <c r="U1463" s="13">
        <f t="shared" si="114"/>
        <v>33</v>
      </c>
      <c r="V1463" s="10">
        <f>(((J1463/60)/60)/24)+DATE(1970,1,1)</f>
        <v>41899.645300925928</v>
      </c>
      <c r="W1463" s="10">
        <f>(((I1463/60)/60)/24)+DATE(1970,1,1)</f>
        <v>41933</v>
      </c>
    </row>
    <row r="1464" spans="1:23"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10"/>
        <v>1.085175</v>
      </c>
      <c r="P1464" s="6">
        <f t="shared" si="111"/>
        <v>28.937999999999999</v>
      </c>
      <c r="Q1464" t="s">
        <v>8317</v>
      </c>
      <c r="R1464" t="str">
        <f t="shared" si="112"/>
        <v>publishing</v>
      </c>
      <c r="S1464" t="str">
        <f t="shared" si="113"/>
        <v>radio &amp; podcasts</v>
      </c>
      <c r="T1464">
        <f>YEAR(V1464)</f>
        <v>2013</v>
      </c>
      <c r="U1464" s="13">
        <f t="shared" si="114"/>
        <v>30</v>
      </c>
      <c r="V1464" s="10">
        <f>(((J1464/60)/60)/24)+DATE(1970,1,1)</f>
        <v>41344.662858796299</v>
      </c>
      <c r="W1464" s="10">
        <f>(((I1464/60)/60)/24)+DATE(1970,1,1)</f>
        <v>41374.662858796299</v>
      </c>
    </row>
    <row r="1465" spans="1:23"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10"/>
        <v>1.4766666666666666</v>
      </c>
      <c r="P1465" s="6">
        <f t="shared" si="111"/>
        <v>35.44</v>
      </c>
      <c r="Q1465" t="s">
        <v>8317</v>
      </c>
      <c r="R1465" t="str">
        <f t="shared" si="112"/>
        <v>publishing</v>
      </c>
      <c r="S1465" t="str">
        <f t="shared" si="113"/>
        <v>radio &amp; podcasts</v>
      </c>
      <c r="T1465">
        <f>YEAR(V1465)</f>
        <v>2013</v>
      </c>
      <c r="U1465" s="13">
        <f t="shared" si="114"/>
        <v>45</v>
      </c>
      <c r="V1465" s="10">
        <f>(((J1465/60)/60)/24)+DATE(1970,1,1)</f>
        <v>41326.911319444444</v>
      </c>
      <c r="W1465" s="10">
        <f>(((I1465/60)/60)/24)+DATE(1970,1,1)</f>
        <v>41371.869652777779</v>
      </c>
    </row>
    <row r="1466" spans="1:23"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10"/>
        <v>1.6319999999999999</v>
      </c>
      <c r="P1466" s="6">
        <f t="shared" si="111"/>
        <v>34.871794871794869</v>
      </c>
      <c r="Q1466" t="s">
        <v>8317</v>
      </c>
      <c r="R1466" t="str">
        <f t="shared" si="112"/>
        <v>publishing</v>
      </c>
      <c r="S1466" t="str">
        <f t="shared" si="113"/>
        <v>radio &amp; podcasts</v>
      </c>
      <c r="T1466">
        <f>YEAR(V1466)</f>
        <v>2013</v>
      </c>
      <c r="U1466" s="13">
        <f t="shared" si="114"/>
        <v>30</v>
      </c>
      <c r="V1466" s="10">
        <f>(((J1466/60)/60)/24)+DATE(1970,1,1)</f>
        <v>41291.661550925928</v>
      </c>
      <c r="W1466" s="10">
        <f>(((I1466/60)/60)/24)+DATE(1970,1,1)</f>
        <v>41321.661550925928</v>
      </c>
    </row>
    <row r="1467" spans="1:23"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10"/>
        <v>4.5641449999999999</v>
      </c>
      <c r="P1467" s="6">
        <f t="shared" si="111"/>
        <v>52.622732513451197</v>
      </c>
      <c r="Q1467" t="s">
        <v>8317</v>
      </c>
      <c r="R1467" t="str">
        <f t="shared" si="112"/>
        <v>publishing</v>
      </c>
      <c r="S1467" t="str">
        <f t="shared" si="113"/>
        <v>radio &amp; podcasts</v>
      </c>
      <c r="T1467">
        <f>YEAR(V1467)</f>
        <v>2012</v>
      </c>
      <c r="U1467" s="13">
        <f t="shared" si="114"/>
        <v>30</v>
      </c>
      <c r="V1467" s="10">
        <f>(((J1467/60)/60)/24)+DATE(1970,1,1)</f>
        <v>40959.734398148146</v>
      </c>
      <c r="W1467" s="10">
        <f>(((I1467/60)/60)/24)+DATE(1970,1,1)</f>
        <v>40990.125</v>
      </c>
    </row>
    <row r="1468" spans="1:23"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10"/>
        <v>1.0787731249999999</v>
      </c>
      <c r="P1468" s="6">
        <f t="shared" si="111"/>
        <v>69.598266129032254</v>
      </c>
      <c r="Q1468" t="s">
        <v>8317</v>
      </c>
      <c r="R1468" t="str">
        <f t="shared" si="112"/>
        <v>publishing</v>
      </c>
      <c r="S1468" t="str">
        <f t="shared" si="113"/>
        <v>radio &amp; podcasts</v>
      </c>
      <c r="T1468">
        <f>YEAR(V1468)</f>
        <v>2015</v>
      </c>
      <c r="U1468" s="13">
        <f t="shared" si="114"/>
        <v>41</v>
      </c>
      <c r="V1468" s="10">
        <f>(((J1468/60)/60)/24)+DATE(1970,1,1)</f>
        <v>42340.172060185185</v>
      </c>
      <c r="W1468" s="10">
        <f>(((I1468/60)/60)/24)+DATE(1970,1,1)</f>
        <v>42381.208333333328</v>
      </c>
    </row>
    <row r="1469" spans="1:23"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10"/>
        <v>1.1508</v>
      </c>
      <c r="P1469" s="6">
        <f t="shared" si="111"/>
        <v>76.72</v>
      </c>
      <c r="Q1469" t="s">
        <v>8317</v>
      </c>
      <c r="R1469" t="str">
        <f t="shared" si="112"/>
        <v>publishing</v>
      </c>
      <c r="S1469" t="str">
        <f t="shared" si="113"/>
        <v>radio &amp; podcasts</v>
      </c>
      <c r="T1469">
        <f>YEAR(V1469)</f>
        <v>2012</v>
      </c>
      <c r="U1469" s="13">
        <f t="shared" si="114"/>
        <v>60</v>
      </c>
      <c r="V1469" s="10">
        <f>(((J1469/60)/60)/24)+DATE(1970,1,1)</f>
        <v>40933.80190972222</v>
      </c>
      <c r="W1469" s="10">
        <f>(((I1469/60)/60)/24)+DATE(1970,1,1)</f>
        <v>40993.760243055556</v>
      </c>
    </row>
    <row r="1470" spans="1:23"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10"/>
        <v>1.0236842105263158</v>
      </c>
      <c r="P1470" s="6">
        <f t="shared" si="111"/>
        <v>33.191126279863482</v>
      </c>
      <c r="Q1470" t="s">
        <v>8317</v>
      </c>
      <c r="R1470" t="str">
        <f t="shared" si="112"/>
        <v>publishing</v>
      </c>
      <c r="S1470" t="str">
        <f t="shared" si="113"/>
        <v>radio &amp; podcasts</v>
      </c>
      <c r="T1470">
        <f>YEAR(V1470)</f>
        <v>2011</v>
      </c>
      <c r="U1470" s="13">
        <f t="shared" si="114"/>
        <v>60</v>
      </c>
      <c r="V1470" s="10">
        <f>(((J1470/60)/60)/24)+DATE(1970,1,1)</f>
        <v>40646.014456018522</v>
      </c>
      <c r="W1470" s="10">
        <f>(((I1470/60)/60)/24)+DATE(1970,1,1)</f>
        <v>40706.014456018522</v>
      </c>
    </row>
    <row r="1471" spans="1:23"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10"/>
        <v>1.0842485875706214</v>
      </c>
      <c r="P1471" s="6">
        <f t="shared" si="111"/>
        <v>149.46417445482865</v>
      </c>
      <c r="Q1471" t="s">
        <v>8317</v>
      </c>
      <c r="R1471" t="str">
        <f t="shared" si="112"/>
        <v>publishing</v>
      </c>
      <c r="S1471" t="str">
        <f t="shared" si="113"/>
        <v>radio &amp; podcasts</v>
      </c>
      <c r="T1471">
        <f>YEAR(V1471)</f>
        <v>2013</v>
      </c>
      <c r="U1471" s="13">
        <f t="shared" si="114"/>
        <v>30</v>
      </c>
      <c r="V1471" s="10">
        <f>(((J1471/60)/60)/24)+DATE(1970,1,1)</f>
        <v>41290.598483796297</v>
      </c>
      <c r="W1471" s="10">
        <f>(((I1471/60)/60)/24)+DATE(1970,1,1)</f>
        <v>41320.598483796297</v>
      </c>
    </row>
    <row r="1472" spans="1:23"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10"/>
        <v>1.2513333333333334</v>
      </c>
      <c r="P1472" s="6">
        <f t="shared" si="111"/>
        <v>23.172839506172838</v>
      </c>
      <c r="Q1472" t="s">
        <v>8317</v>
      </c>
      <c r="R1472" t="str">
        <f t="shared" si="112"/>
        <v>publishing</v>
      </c>
      <c r="S1472" t="str">
        <f t="shared" si="113"/>
        <v>radio &amp; podcasts</v>
      </c>
      <c r="T1472">
        <f>YEAR(V1472)</f>
        <v>2012</v>
      </c>
      <c r="U1472" s="13">
        <f t="shared" si="114"/>
        <v>21</v>
      </c>
      <c r="V1472" s="10">
        <f>(((J1472/60)/60)/24)+DATE(1970,1,1)</f>
        <v>41250.827118055553</v>
      </c>
      <c r="W1472" s="10">
        <f>(((I1472/60)/60)/24)+DATE(1970,1,1)</f>
        <v>41271.827118055553</v>
      </c>
    </row>
    <row r="1473" spans="1:23"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10"/>
        <v>1.03840625</v>
      </c>
      <c r="P1473" s="6">
        <f t="shared" si="111"/>
        <v>96.877551020408163</v>
      </c>
      <c r="Q1473" t="s">
        <v>8317</v>
      </c>
      <c r="R1473" t="str">
        <f t="shared" si="112"/>
        <v>publishing</v>
      </c>
      <c r="S1473" t="str">
        <f t="shared" si="113"/>
        <v>radio &amp; podcasts</v>
      </c>
      <c r="T1473">
        <f>YEAR(V1473)</f>
        <v>2015</v>
      </c>
      <c r="U1473" s="13">
        <f t="shared" si="114"/>
        <v>30</v>
      </c>
      <c r="V1473" s="10">
        <f>(((J1473/60)/60)/24)+DATE(1970,1,1)</f>
        <v>42073.957569444443</v>
      </c>
      <c r="W1473" s="10">
        <f>(((I1473/60)/60)/24)+DATE(1970,1,1)</f>
        <v>42103.957569444443</v>
      </c>
    </row>
    <row r="1474" spans="1:23"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10"/>
        <v>1.3870400000000001</v>
      </c>
      <c r="P1474" s="6">
        <f t="shared" si="111"/>
        <v>103.20238095238095</v>
      </c>
      <c r="Q1474" t="s">
        <v>8317</v>
      </c>
      <c r="R1474" t="str">
        <f t="shared" si="112"/>
        <v>publishing</v>
      </c>
      <c r="S1474" t="str">
        <f t="shared" si="113"/>
        <v>radio &amp; podcasts</v>
      </c>
      <c r="T1474">
        <f>YEAR(V1474)</f>
        <v>2013</v>
      </c>
      <c r="U1474" s="13">
        <f t="shared" si="114"/>
        <v>30</v>
      </c>
      <c r="V1474" s="10">
        <f>(((J1474/60)/60)/24)+DATE(1970,1,1)</f>
        <v>41533.542858796296</v>
      </c>
      <c r="W1474" s="10">
        <f>(((I1474/60)/60)/24)+DATE(1970,1,1)</f>
        <v>41563.542858796296</v>
      </c>
    </row>
    <row r="1475" spans="1:23"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15">E1475/D1475</f>
        <v>1.20516</v>
      </c>
      <c r="P1475" s="6">
        <f t="shared" ref="P1475:P1538" si="116">E1475/L1475</f>
        <v>38.462553191489363</v>
      </c>
      <c r="Q1475" t="s">
        <v>8317</v>
      </c>
      <c r="R1475" t="str">
        <f t="shared" ref="R1475:R1538" si="117">LEFT(N1475,SEARCH("/",N1475,1)-1)</f>
        <v>publishing</v>
      </c>
      <c r="S1475" t="str">
        <f t="shared" ref="S1475:S1538" si="118">RIGHT(N1475,LEN(N1475)-FIND("/",N1475,1))</f>
        <v>radio &amp; podcasts</v>
      </c>
      <c r="T1475">
        <f>YEAR(V1475)</f>
        <v>2012</v>
      </c>
      <c r="U1475" s="13">
        <f t="shared" ref="U1475:U1538" si="119">ROUND(W1475-V1475,0)</f>
        <v>30</v>
      </c>
      <c r="V1475" s="10">
        <f>(((J1475/60)/60)/24)+DATE(1970,1,1)</f>
        <v>40939.979618055557</v>
      </c>
      <c r="W1475" s="10">
        <f>(((I1475/60)/60)/24)+DATE(1970,1,1)</f>
        <v>40969.979618055557</v>
      </c>
    </row>
    <row r="1476" spans="1:23"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15"/>
        <v>1.1226666666666667</v>
      </c>
      <c r="P1476" s="6">
        <f t="shared" si="116"/>
        <v>44.315789473684212</v>
      </c>
      <c r="Q1476" t="s">
        <v>8317</v>
      </c>
      <c r="R1476" t="str">
        <f t="shared" si="117"/>
        <v>publishing</v>
      </c>
      <c r="S1476" t="str">
        <f t="shared" si="118"/>
        <v>radio &amp; podcasts</v>
      </c>
      <c r="T1476">
        <f>YEAR(V1476)</f>
        <v>2013</v>
      </c>
      <c r="U1476" s="13">
        <f t="shared" si="119"/>
        <v>30</v>
      </c>
      <c r="V1476" s="10">
        <f>(((J1476/60)/60)/24)+DATE(1970,1,1)</f>
        <v>41500.727916666663</v>
      </c>
      <c r="W1476" s="10">
        <f>(((I1476/60)/60)/24)+DATE(1970,1,1)</f>
        <v>41530.727916666663</v>
      </c>
    </row>
    <row r="1477" spans="1:23"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15"/>
        <v>1.8866966666666667</v>
      </c>
      <c r="P1477" s="6">
        <f t="shared" si="116"/>
        <v>64.173356009070289</v>
      </c>
      <c r="Q1477" t="s">
        <v>8317</v>
      </c>
      <c r="R1477" t="str">
        <f t="shared" si="117"/>
        <v>publishing</v>
      </c>
      <c r="S1477" t="str">
        <f t="shared" si="118"/>
        <v>radio &amp; podcasts</v>
      </c>
      <c r="T1477">
        <f>YEAR(V1477)</f>
        <v>2014</v>
      </c>
      <c r="U1477" s="13">
        <f t="shared" si="119"/>
        <v>32</v>
      </c>
      <c r="V1477" s="10">
        <f>(((J1477/60)/60)/24)+DATE(1970,1,1)</f>
        <v>41960.722951388889</v>
      </c>
      <c r="W1477" s="10">
        <f>(((I1477/60)/60)/24)+DATE(1970,1,1)</f>
        <v>41993.207638888889</v>
      </c>
    </row>
    <row r="1478" spans="1:23"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15"/>
        <v>6.6155466666666669</v>
      </c>
      <c r="P1478" s="6">
        <f t="shared" si="116"/>
        <v>43.333275109170302</v>
      </c>
      <c r="Q1478" t="s">
        <v>8317</v>
      </c>
      <c r="R1478" t="str">
        <f t="shared" si="117"/>
        <v>publishing</v>
      </c>
      <c r="S1478" t="str">
        <f t="shared" si="118"/>
        <v>radio &amp; podcasts</v>
      </c>
      <c r="T1478">
        <f>YEAR(V1478)</f>
        <v>2011</v>
      </c>
      <c r="U1478" s="13">
        <f t="shared" si="119"/>
        <v>30</v>
      </c>
      <c r="V1478" s="10">
        <f>(((J1478/60)/60)/24)+DATE(1970,1,1)</f>
        <v>40766.041921296295</v>
      </c>
      <c r="W1478" s="10">
        <f>(((I1478/60)/60)/24)+DATE(1970,1,1)</f>
        <v>40796.041921296295</v>
      </c>
    </row>
    <row r="1479" spans="1:23"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15"/>
        <v>1.1131</v>
      </c>
      <c r="P1479" s="6">
        <f t="shared" si="116"/>
        <v>90.495934959349597</v>
      </c>
      <c r="Q1479" t="s">
        <v>8317</v>
      </c>
      <c r="R1479" t="str">
        <f t="shared" si="117"/>
        <v>publishing</v>
      </c>
      <c r="S1479" t="str">
        <f t="shared" si="118"/>
        <v>radio &amp; podcasts</v>
      </c>
      <c r="T1479">
        <f>YEAR(V1479)</f>
        <v>2011</v>
      </c>
      <c r="U1479" s="13">
        <f t="shared" si="119"/>
        <v>60</v>
      </c>
      <c r="V1479" s="10">
        <f>(((J1479/60)/60)/24)+DATE(1970,1,1)</f>
        <v>40840.615787037037</v>
      </c>
      <c r="W1479" s="10">
        <f>(((I1479/60)/60)/24)+DATE(1970,1,1)</f>
        <v>40900.125</v>
      </c>
    </row>
    <row r="1480" spans="1:23"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15"/>
        <v>11.8161422</v>
      </c>
      <c r="P1480" s="6">
        <f t="shared" si="116"/>
        <v>29.187190495010373</v>
      </c>
      <c r="Q1480" t="s">
        <v>8317</v>
      </c>
      <c r="R1480" t="str">
        <f t="shared" si="117"/>
        <v>publishing</v>
      </c>
      <c r="S1480" t="str">
        <f t="shared" si="118"/>
        <v>radio &amp; podcasts</v>
      </c>
      <c r="T1480">
        <f>YEAR(V1480)</f>
        <v>2013</v>
      </c>
      <c r="U1480" s="13">
        <f t="shared" si="119"/>
        <v>14</v>
      </c>
      <c r="V1480" s="10">
        <f>(((J1480/60)/60)/24)+DATE(1970,1,1)</f>
        <v>41394.871678240743</v>
      </c>
      <c r="W1480" s="10">
        <f>(((I1480/60)/60)/24)+DATE(1970,1,1)</f>
        <v>41408.871678240743</v>
      </c>
    </row>
    <row r="1481" spans="1:23"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15"/>
        <v>1.37375</v>
      </c>
      <c r="P1481" s="6">
        <f t="shared" si="116"/>
        <v>30.95774647887324</v>
      </c>
      <c r="Q1481" t="s">
        <v>8317</v>
      </c>
      <c r="R1481" t="str">
        <f t="shared" si="117"/>
        <v>publishing</v>
      </c>
      <c r="S1481" t="str">
        <f t="shared" si="118"/>
        <v>radio &amp; podcasts</v>
      </c>
      <c r="T1481">
        <f>YEAR(V1481)</f>
        <v>2014</v>
      </c>
      <c r="U1481" s="13">
        <f t="shared" si="119"/>
        <v>14</v>
      </c>
      <c r="V1481" s="10">
        <f>(((J1481/60)/60)/24)+DATE(1970,1,1)</f>
        <v>41754.745243055557</v>
      </c>
      <c r="W1481" s="10">
        <f>(((I1481/60)/60)/24)+DATE(1970,1,1)</f>
        <v>41769.165972222225</v>
      </c>
    </row>
    <row r="1482" spans="1:23"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15"/>
        <v>1.170404</v>
      </c>
      <c r="P1482" s="6">
        <f t="shared" si="116"/>
        <v>92.157795275590544</v>
      </c>
      <c r="Q1482" t="s">
        <v>8317</v>
      </c>
      <c r="R1482" t="str">
        <f t="shared" si="117"/>
        <v>publishing</v>
      </c>
      <c r="S1482" t="str">
        <f t="shared" si="118"/>
        <v>radio &amp; podcasts</v>
      </c>
      <c r="T1482">
        <f>YEAR(V1482)</f>
        <v>2013</v>
      </c>
      <c r="U1482" s="13">
        <f t="shared" si="119"/>
        <v>17</v>
      </c>
      <c r="V1482" s="10">
        <f>(((J1482/60)/60)/24)+DATE(1970,1,1)</f>
        <v>41464.934016203704</v>
      </c>
      <c r="W1482" s="10">
        <f>(((I1482/60)/60)/24)+DATE(1970,1,1)</f>
        <v>41481.708333333336</v>
      </c>
    </row>
    <row r="1483" spans="1:23"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15"/>
        <v>2.1000000000000001E-2</v>
      </c>
      <c r="P1483" s="6">
        <f t="shared" si="116"/>
        <v>17.5</v>
      </c>
      <c r="Q1483" t="s">
        <v>8317</v>
      </c>
      <c r="R1483" t="str">
        <f t="shared" si="117"/>
        <v>publishing</v>
      </c>
      <c r="S1483" t="str">
        <f t="shared" si="118"/>
        <v>fiction</v>
      </c>
      <c r="T1483">
        <f>YEAR(V1483)</f>
        <v>2013</v>
      </c>
      <c r="U1483" s="13">
        <f t="shared" si="119"/>
        <v>30</v>
      </c>
      <c r="V1483" s="10">
        <f>(((J1483/60)/60)/24)+DATE(1970,1,1)</f>
        <v>41550.922974537039</v>
      </c>
      <c r="W1483" s="10">
        <f>(((I1483/60)/60)/24)+DATE(1970,1,1)</f>
        <v>41580.922974537039</v>
      </c>
    </row>
    <row r="1484" spans="1:23"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15"/>
        <v>1E-3</v>
      </c>
      <c r="P1484" s="6">
        <f t="shared" si="116"/>
        <v>5</v>
      </c>
      <c r="Q1484" t="s">
        <v>8317</v>
      </c>
      <c r="R1484" t="str">
        <f t="shared" si="117"/>
        <v>publishing</v>
      </c>
      <c r="S1484" t="str">
        <f t="shared" si="118"/>
        <v>fiction</v>
      </c>
      <c r="T1484">
        <f>YEAR(V1484)</f>
        <v>2012</v>
      </c>
      <c r="U1484" s="13">
        <f t="shared" si="119"/>
        <v>22</v>
      </c>
      <c r="V1484" s="10">
        <f>(((J1484/60)/60)/24)+DATE(1970,1,1)</f>
        <v>41136.85805555556</v>
      </c>
      <c r="W1484" s="10">
        <f>(((I1484/60)/60)/24)+DATE(1970,1,1)</f>
        <v>41159.32708333333</v>
      </c>
    </row>
    <row r="1485" spans="1:23"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15"/>
        <v>7.1428571428571426E-3</v>
      </c>
      <c r="P1485" s="6">
        <f t="shared" si="116"/>
        <v>25</v>
      </c>
      <c r="Q1485" t="s">
        <v>8317</v>
      </c>
      <c r="R1485" t="str">
        <f t="shared" si="117"/>
        <v>publishing</v>
      </c>
      <c r="S1485" t="str">
        <f t="shared" si="118"/>
        <v>fiction</v>
      </c>
      <c r="T1485">
        <f>YEAR(V1485)</f>
        <v>2016</v>
      </c>
      <c r="U1485" s="13">
        <f t="shared" si="119"/>
        <v>25</v>
      </c>
      <c r="V1485" s="10">
        <f>(((J1485/60)/60)/24)+DATE(1970,1,1)</f>
        <v>42548.192997685182</v>
      </c>
      <c r="W1485" s="10">
        <f>(((I1485/60)/60)/24)+DATE(1970,1,1)</f>
        <v>42573.192997685182</v>
      </c>
    </row>
    <row r="1486" spans="1:23"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15"/>
        <v>0</v>
      </c>
      <c r="P1486" s="6" t="e">
        <f t="shared" si="116"/>
        <v>#DIV/0!</v>
      </c>
      <c r="Q1486" t="s">
        <v>8317</v>
      </c>
      <c r="R1486" t="str">
        <f t="shared" si="117"/>
        <v>publishing</v>
      </c>
      <c r="S1486" t="str">
        <f t="shared" si="118"/>
        <v>fiction</v>
      </c>
      <c r="T1486">
        <f>YEAR(V1486)</f>
        <v>2012</v>
      </c>
      <c r="U1486" s="13">
        <f t="shared" si="119"/>
        <v>58</v>
      </c>
      <c r="V1486" s="10">
        <f>(((J1486/60)/60)/24)+DATE(1970,1,1)</f>
        <v>41053.200960648144</v>
      </c>
      <c r="W1486" s="10">
        <f>(((I1486/60)/60)/24)+DATE(1970,1,1)</f>
        <v>41111.618750000001</v>
      </c>
    </row>
    <row r="1487" spans="1:23"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15"/>
        <v>2.2388059701492536E-2</v>
      </c>
      <c r="P1487" s="6">
        <f t="shared" si="116"/>
        <v>50</v>
      </c>
      <c r="Q1487" t="s">
        <v>8317</v>
      </c>
      <c r="R1487" t="str">
        <f t="shared" si="117"/>
        <v>publishing</v>
      </c>
      <c r="S1487" t="str">
        <f t="shared" si="118"/>
        <v>fiction</v>
      </c>
      <c r="T1487">
        <f>YEAR(V1487)</f>
        <v>2015</v>
      </c>
      <c r="U1487" s="13">
        <f t="shared" si="119"/>
        <v>45</v>
      </c>
      <c r="V1487" s="10">
        <f>(((J1487/60)/60)/24)+DATE(1970,1,1)</f>
        <v>42130.795983796299</v>
      </c>
      <c r="W1487" s="10">
        <f>(((I1487/60)/60)/24)+DATE(1970,1,1)</f>
        <v>42175.795983796299</v>
      </c>
    </row>
    <row r="1488" spans="1:23"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15"/>
        <v>2.3999999999999998E-3</v>
      </c>
      <c r="P1488" s="6">
        <f t="shared" si="116"/>
        <v>16</v>
      </c>
      <c r="Q1488" t="s">
        <v>8317</v>
      </c>
      <c r="R1488" t="str">
        <f t="shared" si="117"/>
        <v>publishing</v>
      </c>
      <c r="S1488" t="str">
        <f t="shared" si="118"/>
        <v>fiction</v>
      </c>
      <c r="T1488">
        <f>YEAR(V1488)</f>
        <v>2015</v>
      </c>
      <c r="U1488" s="13">
        <f t="shared" si="119"/>
        <v>30</v>
      </c>
      <c r="V1488" s="10">
        <f>(((J1488/60)/60)/24)+DATE(1970,1,1)</f>
        <v>42032.168530092589</v>
      </c>
      <c r="W1488" s="10">
        <f>(((I1488/60)/60)/24)+DATE(1970,1,1)</f>
        <v>42062.168530092589</v>
      </c>
    </row>
    <row r="1489" spans="1:23"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15"/>
        <v>0</v>
      </c>
      <c r="P1489" s="6" t="e">
        <f t="shared" si="116"/>
        <v>#DIV/0!</v>
      </c>
      <c r="Q1489" t="s">
        <v>8317</v>
      </c>
      <c r="R1489" t="str">
        <f t="shared" si="117"/>
        <v>publishing</v>
      </c>
      <c r="S1489" t="str">
        <f t="shared" si="118"/>
        <v>fiction</v>
      </c>
      <c r="T1489">
        <f>YEAR(V1489)</f>
        <v>2016</v>
      </c>
      <c r="U1489" s="13">
        <f t="shared" si="119"/>
        <v>30</v>
      </c>
      <c r="V1489" s="10">
        <f>(((J1489/60)/60)/24)+DATE(1970,1,1)</f>
        <v>42554.917488425926</v>
      </c>
      <c r="W1489" s="10">
        <f>(((I1489/60)/60)/24)+DATE(1970,1,1)</f>
        <v>42584.917488425926</v>
      </c>
    </row>
    <row r="1490" spans="1:23"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15"/>
        <v>2.4E-2</v>
      </c>
      <c r="P1490" s="6">
        <f t="shared" si="116"/>
        <v>60</v>
      </c>
      <c r="Q1490" t="s">
        <v>8317</v>
      </c>
      <c r="R1490" t="str">
        <f t="shared" si="117"/>
        <v>publishing</v>
      </c>
      <c r="S1490" t="str">
        <f t="shared" si="118"/>
        <v>fiction</v>
      </c>
      <c r="T1490">
        <f>YEAR(V1490)</f>
        <v>2013</v>
      </c>
      <c r="U1490" s="13">
        <f t="shared" si="119"/>
        <v>30</v>
      </c>
      <c r="V1490" s="10">
        <f>(((J1490/60)/60)/24)+DATE(1970,1,1)</f>
        <v>41614.563194444447</v>
      </c>
      <c r="W1490" s="10">
        <f>(((I1490/60)/60)/24)+DATE(1970,1,1)</f>
        <v>41644.563194444447</v>
      </c>
    </row>
    <row r="1491" spans="1:23"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15"/>
        <v>0</v>
      </c>
      <c r="P1491" s="6" t="e">
        <f t="shared" si="116"/>
        <v>#DIV/0!</v>
      </c>
      <c r="Q1491" t="s">
        <v>8317</v>
      </c>
      <c r="R1491" t="str">
        <f t="shared" si="117"/>
        <v>publishing</v>
      </c>
      <c r="S1491" t="str">
        <f t="shared" si="118"/>
        <v>fiction</v>
      </c>
      <c r="T1491">
        <f>YEAR(V1491)</f>
        <v>2012</v>
      </c>
      <c r="U1491" s="13">
        <f t="shared" si="119"/>
        <v>30</v>
      </c>
      <c r="V1491" s="10">
        <f>(((J1491/60)/60)/24)+DATE(1970,1,1)</f>
        <v>41198.611712962964</v>
      </c>
      <c r="W1491" s="10">
        <f>(((I1491/60)/60)/24)+DATE(1970,1,1)</f>
        <v>41228.653379629628</v>
      </c>
    </row>
    <row r="1492" spans="1:23"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15"/>
        <v>0.30862068965517242</v>
      </c>
      <c r="P1492" s="6">
        <f t="shared" si="116"/>
        <v>47.10526315789474</v>
      </c>
      <c r="Q1492" t="s">
        <v>8317</v>
      </c>
      <c r="R1492" t="str">
        <f t="shared" si="117"/>
        <v>publishing</v>
      </c>
      <c r="S1492" t="str">
        <f t="shared" si="118"/>
        <v>fiction</v>
      </c>
      <c r="T1492">
        <f>YEAR(V1492)</f>
        <v>2013</v>
      </c>
      <c r="U1492" s="13">
        <f t="shared" si="119"/>
        <v>29</v>
      </c>
      <c r="V1492" s="10">
        <f>(((J1492/60)/60)/24)+DATE(1970,1,1)</f>
        <v>41520.561041666668</v>
      </c>
      <c r="W1492" s="10">
        <f>(((I1492/60)/60)/24)+DATE(1970,1,1)</f>
        <v>41549.561041666668</v>
      </c>
    </row>
    <row r="1493" spans="1:23"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15"/>
        <v>8.3333333333333329E-2</v>
      </c>
      <c r="P1493" s="6">
        <f t="shared" si="116"/>
        <v>100</v>
      </c>
      <c r="Q1493" t="s">
        <v>8317</v>
      </c>
      <c r="R1493" t="str">
        <f t="shared" si="117"/>
        <v>publishing</v>
      </c>
      <c r="S1493" t="str">
        <f t="shared" si="118"/>
        <v>fiction</v>
      </c>
      <c r="T1493">
        <f>YEAR(V1493)</f>
        <v>2014</v>
      </c>
      <c r="U1493" s="13">
        <f t="shared" si="119"/>
        <v>59</v>
      </c>
      <c r="V1493" s="10">
        <f>(((J1493/60)/60)/24)+DATE(1970,1,1)</f>
        <v>41991.713460648149</v>
      </c>
      <c r="W1493" s="10">
        <f>(((I1493/60)/60)/24)+DATE(1970,1,1)</f>
        <v>42050.651388888888</v>
      </c>
    </row>
    <row r="1494" spans="1:23"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15"/>
        <v>7.4999999999999997E-3</v>
      </c>
      <c r="P1494" s="6">
        <f t="shared" si="116"/>
        <v>15</v>
      </c>
      <c r="Q1494" t="s">
        <v>8317</v>
      </c>
      <c r="R1494" t="str">
        <f t="shared" si="117"/>
        <v>publishing</v>
      </c>
      <c r="S1494" t="str">
        <f t="shared" si="118"/>
        <v>fiction</v>
      </c>
      <c r="T1494">
        <f>YEAR(V1494)</f>
        <v>2011</v>
      </c>
      <c r="U1494" s="13">
        <f t="shared" si="119"/>
        <v>30</v>
      </c>
      <c r="V1494" s="10">
        <f>(((J1494/60)/60)/24)+DATE(1970,1,1)</f>
        <v>40682.884791666671</v>
      </c>
      <c r="W1494" s="10">
        <f>(((I1494/60)/60)/24)+DATE(1970,1,1)</f>
        <v>40712.884791666671</v>
      </c>
    </row>
    <row r="1495" spans="1:23"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15"/>
        <v>0</v>
      </c>
      <c r="P1495" s="6" t="e">
        <f t="shared" si="116"/>
        <v>#DIV/0!</v>
      </c>
      <c r="Q1495" t="s">
        <v>8317</v>
      </c>
      <c r="R1495" t="str">
        <f t="shared" si="117"/>
        <v>publishing</v>
      </c>
      <c r="S1495" t="str">
        <f t="shared" si="118"/>
        <v>fiction</v>
      </c>
      <c r="T1495">
        <f>YEAR(V1495)</f>
        <v>2013</v>
      </c>
      <c r="U1495" s="13">
        <f t="shared" si="119"/>
        <v>30</v>
      </c>
      <c r="V1495" s="10">
        <f>(((J1495/60)/60)/24)+DATE(1970,1,1)</f>
        <v>41411.866608796299</v>
      </c>
      <c r="W1495" s="10">
        <f>(((I1495/60)/60)/24)+DATE(1970,1,1)</f>
        <v>41441.866608796299</v>
      </c>
    </row>
    <row r="1496" spans="1:23"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15"/>
        <v>8.8999999999999996E-2</v>
      </c>
      <c r="P1496" s="6">
        <f t="shared" si="116"/>
        <v>40.454545454545453</v>
      </c>
      <c r="Q1496" t="s">
        <v>8317</v>
      </c>
      <c r="R1496" t="str">
        <f t="shared" si="117"/>
        <v>publishing</v>
      </c>
      <c r="S1496" t="str">
        <f t="shared" si="118"/>
        <v>fiction</v>
      </c>
      <c r="T1496">
        <f>YEAR(V1496)</f>
        <v>2015</v>
      </c>
      <c r="U1496" s="13">
        <f t="shared" si="119"/>
        <v>30</v>
      </c>
      <c r="V1496" s="10">
        <f>(((J1496/60)/60)/24)+DATE(1970,1,1)</f>
        <v>42067.722372685181</v>
      </c>
      <c r="W1496" s="10">
        <f>(((I1496/60)/60)/24)+DATE(1970,1,1)</f>
        <v>42097.651388888888</v>
      </c>
    </row>
    <row r="1497" spans="1:23"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15"/>
        <v>0</v>
      </c>
      <c r="P1497" s="6" t="e">
        <f t="shared" si="116"/>
        <v>#DIV/0!</v>
      </c>
      <c r="Q1497" t="s">
        <v>8317</v>
      </c>
      <c r="R1497" t="str">
        <f t="shared" si="117"/>
        <v>publishing</v>
      </c>
      <c r="S1497" t="str">
        <f t="shared" si="118"/>
        <v>fiction</v>
      </c>
      <c r="T1497">
        <f>YEAR(V1497)</f>
        <v>2011</v>
      </c>
      <c r="U1497" s="13">
        <f t="shared" si="119"/>
        <v>30</v>
      </c>
      <c r="V1497" s="10">
        <f>(((J1497/60)/60)/24)+DATE(1970,1,1)</f>
        <v>40752.789710648147</v>
      </c>
      <c r="W1497" s="10">
        <f>(((I1497/60)/60)/24)+DATE(1970,1,1)</f>
        <v>40782.789710648147</v>
      </c>
    </row>
    <row r="1498" spans="1:23"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15"/>
        <v>0</v>
      </c>
      <c r="P1498" s="6" t="e">
        <f t="shared" si="116"/>
        <v>#DIV/0!</v>
      </c>
      <c r="Q1498" t="s">
        <v>8317</v>
      </c>
      <c r="R1498" t="str">
        <f t="shared" si="117"/>
        <v>publishing</v>
      </c>
      <c r="S1498" t="str">
        <f t="shared" si="118"/>
        <v>fiction</v>
      </c>
      <c r="T1498">
        <f>YEAR(V1498)</f>
        <v>2014</v>
      </c>
      <c r="U1498" s="13">
        <f t="shared" si="119"/>
        <v>60</v>
      </c>
      <c r="V1498" s="10">
        <f>(((J1498/60)/60)/24)+DATE(1970,1,1)</f>
        <v>41838.475219907406</v>
      </c>
      <c r="W1498" s="10">
        <f>(((I1498/60)/60)/24)+DATE(1970,1,1)</f>
        <v>41898.475219907406</v>
      </c>
    </row>
    <row r="1499" spans="1:23"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15"/>
        <v>6.666666666666667E-5</v>
      </c>
      <c r="P1499" s="6">
        <f t="shared" si="116"/>
        <v>1</v>
      </c>
      <c r="Q1499" t="s">
        <v>8317</v>
      </c>
      <c r="R1499" t="str">
        <f t="shared" si="117"/>
        <v>publishing</v>
      </c>
      <c r="S1499" t="str">
        <f t="shared" si="118"/>
        <v>fiction</v>
      </c>
      <c r="T1499">
        <f>YEAR(V1499)</f>
        <v>2013</v>
      </c>
      <c r="U1499" s="13">
        <f t="shared" si="119"/>
        <v>42</v>
      </c>
      <c r="V1499" s="10">
        <f>(((J1499/60)/60)/24)+DATE(1970,1,1)</f>
        <v>41444.64261574074</v>
      </c>
      <c r="W1499" s="10">
        <f>(((I1499/60)/60)/24)+DATE(1970,1,1)</f>
        <v>41486.821527777778</v>
      </c>
    </row>
    <row r="1500" spans="1:23"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15"/>
        <v>1.9E-2</v>
      </c>
      <c r="P1500" s="6">
        <f t="shared" si="116"/>
        <v>19</v>
      </c>
      <c r="Q1500" t="s">
        <v>8317</v>
      </c>
      <c r="R1500" t="str">
        <f t="shared" si="117"/>
        <v>publishing</v>
      </c>
      <c r="S1500" t="str">
        <f t="shared" si="118"/>
        <v>fiction</v>
      </c>
      <c r="T1500">
        <f>YEAR(V1500)</f>
        <v>2014</v>
      </c>
      <c r="U1500" s="13">
        <f t="shared" si="119"/>
        <v>45</v>
      </c>
      <c r="V1500" s="10">
        <f>(((J1500/60)/60)/24)+DATE(1970,1,1)</f>
        <v>41840.983541666668</v>
      </c>
      <c r="W1500" s="10">
        <f>(((I1500/60)/60)/24)+DATE(1970,1,1)</f>
        <v>41885.983541666668</v>
      </c>
    </row>
    <row r="1501" spans="1:23"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15"/>
        <v>2.5000000000000001E-3</v>
      </c>
      <c r="P1501" s="6">
        <f t="shared" si="116"/>
        <v>5</v>
      </c>
      <c r="Q1501" t="s">
        <v>8317</v>
      </c>
      <c r="R1501" t="str">
        <f t="shared" si="117"/>
        <v>publishing</v>
      </c>
      <c r="S1501" t="str">
        <f t="shared" si="118"/>
        <v>fiction</v>
      </c>
      <c r="T1501">
        <f>YEAR(V1501)</f>
        <v>2016</v>
      </c>
      <c r="U1501" s="13">
        <f t="shared" si="119"/>
        <v>60</v>
      </c>
      <c r="V1501" s="10">
        <f>(((J1501/60)/60)/24)+DATE(1970,1,1)</f>
        <v>42527.007326388892</v>
      </c>
      <c r="W1501" s="10">
        <f>(((I1501/60)/60)/24)+DATE(1970,1,1)</f>
        <v>42587.007326388892</v>
      </c>
    </row>
    <row r="1502" spans="1:23"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15"/>
        <v>0.25035714285714283</v>
      </c>
      <c r="P1502" s="6">
        <f t="shared" si="116"/>
        <v>46.733333333333334</v>
      </c>
      <c r="Q1502" t="s">
        <v>8317</v>
      </c>
      <c r="R1502" t="str">
        <f t="shared" si="117"/>
        <v>publishing</v>
      </c>
      <c r="S1502" t="str">
        <f t="shared" si="118"/>
        <v>fiction</v>
      </c>
      <c r="T1502">
        <f>YEAR(V1502)</f>
        <v>2013</v>
      </c>
      <c r="U1502" s="13">
        <f t="shared" si="119"/>
        <v>30</v>
      </c>
      <c r="V1502" s="10">
        <f>(((J1502/60)/60)/24)+DATE(1970,1,1)</f>
        <v>41365.904594907406</v>
      </c>
      <c r="W1502" s="10">
        <f>(((I1502/60)/60)/24)+DATE(1970,1,1)</f>
        <v>41395.904594907406</v>
      </c>
    </row>
    <row r="1503" spans="1:23"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15"/>
        <v>1.6633076923076924</v>
      </c>
      <c r="P1503" s="6">
        <f t="shared" si="116"/>
        <v>97.731073446327684</v>
      </c>
      <c r="Q1503" t="s">
        <v>8316</v>
      </c>
      <c r="R1503" t="str">
        <f t="shared" si="117"/>
        <v>photography</v>
      </c>
      <c r="S1503" t="str">
        <f t="shared" si="118"/>
        <v>photobooks</v>
      </c>
      <c r="T1503">
        <f>YEAR(V1503)</f>
        <v>2015</v>
      </c>
      <c r="U1503" s="13">
        <f t="shared" si="119"/>
        <v>30</v>
      </c>
      <c r="V1503" s="10">
        <f>(((J1503/60)/60)/24)+DATE(1970,1,1)</f>
        <v>42163.583599537036</v>
      </c>
      <c r="W1503" s="10">
        <f>(((I1503/60)/60)/24)+DATE(1970,1,1)</f>
        <v>42193.583599537036</v>
      </c>
    </row>
    <row r="1504" spans="1:23"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15"/>
        <v>1.0144545454545455</v>
      </c>
      <c r="P1504" s="6">
        <f t="shared" si="116"/>
        <v>67.835866261398181</v>
      </c>
      <c r="Q1504" t="s">
        <v>8316</v>
      </c>
      <c r="R1504" t="str">
        <f t="shared" si="117"/>
        <v>photography</v>
      </c>
      <c r="S1504" t="str">
        <f t="shared" si="118"/>
        <v>photobooks</v>
      </c>
      <c r="T1504">
        <f>YEAR(V1504)</f>
        <v>2016</v>
      </c>
      <c r="U1504" s="13">
        <f t="shared" si="119"/>
        <v>28</v>
      </c>
      <c r="V1504" s="10">
        <f>(((J1504/60)/60)/24)+DATE(1970,1,1)</f>
        <v>42426.542592592596</v>
      </c>
      <c r="W1504" s="10">
        <f>(((I1504/60)/60)/24)+DATE(1970,1,1)</f>
        <v>42454.916666666672</v>
      </c>
    </row>
    <row r="1505" spans="1:23"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15"/>
        <v>1.0789146666666667</v>
      </c>
      <c r="P1505" s="6">
        <f t="shared" si="116"/>
        <v>56.98492957746479</v>
      </c>
      <c r="Q1505" t="s">
        <v>8316</v>
      </c>
      <c r="R1505" t="str">
        <f t="shared" si="117"/>
        <v>photography</v>
      </c>
      <c r="S1505" t="str">
        <f t="shared" si="118"/>
        <v>photobooks</v>
      </c>
      <c r="T1505">
        <f>YEAR(V1505)</f>
        <v>2016</v>
      </c>
      <c r="U1505" s="13">
        <f t="shared" si="119"/>
        <v>60</v>
      </c>
      <c r="V1505" s="10">
        <f>(((J1505/60)/60)/24)+DATE(1970,1,1)</f>
        <v>42606.347233796296</v>
      </c>
      <c r="W1505" s="10">
        <f>(((I1505/60)/60)/24)+DATE(1970,1,1)</f>
        <v>42666.347233796296</v>
      </c>
    </row>
    <row r="1506" spans="1:23"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15"/>
        <v>2.7793846153846156</v>
      </c>
      <c r="P1506" s="6">
        <f t="shared" si="116"/>
        <v>67.159851301115239</v>
      </c>
      <c r="Q1506" t="s">
        <v>8316</v>
      </c>
      <c r="R1506" t="str">
        <f t="shared" si="117"/>
        <v>photography</v>
      </c>
      <c r="S1506" t="str">
        <f t="shared" si="118"/>
        <v>photobooks</v>
      </c>
      <c r="T1506">
        <f>YEAR(V1506)</f>
        <v>2014</v>
      </c>
      <c r="U1506" s="13">
        <f t="shared" si="119"/>
        <v>28</v>
      </c>
      <c r="V1506" s="10">
        <f>(((J1506/60)/60)/24)+DATE(1970,1,1)</f>
        <v>41772.657685185186</v>
      </c>
      <c r="W1506" s="10">
        <f>(((I1506/60)/60)/24)+DATE(1970,1,1)</f>
        <v>41800.356249999997</v>
      </c>
    </row>
    <row r="1507" spans="1:23"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15"/>
        <v>1.0358125</v>
      </c>
      <c r="P1507" s="6">
        <f t="shared" si="116"/>
        <v>48.037681159420288</v>
      </c>
      <c r="Q1507" t="s">
        <v>8316</v>
      </c>
      <c r="R1507" t="str">
        <f t="shared" si="117"/>
        <v>photography</v>
      </c>
      <c r="S1507" t="str">
        <f t="shared" si="118"/>
        <v>photobooks</v>
      </c>
      <c r="T1507">
        <f>YEAR(V1507)</f>
        <v>2016</v>
      </c>
      <c r="U1507" s="13">
        <f t="shared" si="119"/>
        <v>37</v>
      </c>
      <c r="V1507" s="10">
        <f>(((J1507/60)/60)/24)+DATE(1970,1,1)</f>
        <v>42414.44332175926</v>
      </c>
      <c r="W1507" s="10">
        <f>(((I1507/60)/60)/24)+DATE(1970,1,1)</f>
        <v>42451.834027777775</v>
      </c>
    </row>
    <row r="1508" spans="1:23"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15"/>
        <v>1.1140000000000001</v>
      </c>
      <c r="P1508" s="6">
        <f t="shared" si="116"/>
        <v>38.860465116279073</v>
      </c>
      <c r="Q1508" t="s">
        <v>8316</v>
      </c>
      <c r="R1508" t="str">
        <f t="shared" si="117"/>
        <v>photography</v>
      </c>
      <c r="S1508" t="str">
        <f t="shared" si="118"/>
        <v>photobooks</v>
      </c>
      <c r="T1508">
        <f>YEAR(V1508)</f>
        <v>2014</v>
      </c>
      <c r="U1508" s="13">
        <f t="shared" si="119"/>
        <v>30</v>
      </c>
      <c r="V1508" s="10">
        <f>(((J1508/60)/60)/24)+DATE(1970,1,1)</f>
        <v>41814.785925925928</v>
      </c>
      <c r="W1508" s="10">
        <f>(((I1508/60)/60)/24)+DATE(1970,1,1)</f>
        <v>41844.785925925928</v>
      </c>
    </row>
    <row r="1509" spans="1:23"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15"/>
        <v>2.15</v>
      </c>
      <c r="P1509" s="6">
        <f t="shared" si="116"/>
        <v>78.181818181818187</v>
      </c>
      <c r="Q1509" t="s">
        <v>8316</v>
      </c>
      <c r="R1509" t="str">
        <f t="shared" si="117"/>
        <v>photography</v>
      </c>
      <c r="S1509" t="str">
        <f t="shared" si="118"/>
        <v>photobooks</v>
      </c>
      <c r="T1509">
        <f>YEAR(V1509)</f>
        <v>2010</v>
      </c>
      <c r="U1509" s="13">
        <f t="shared" si="119"/>
        <v>59</v>
      </c>
      <c r="V1509" s="10">
        <f>(((J1509/60)/60)/24)+DATE(1970,1,1)</f>
        <v>40254.450335648151</v>
      </c>
      <c r="W1509" s="10">
        <f>(((I1509/60)/60)/24)+DATE(1970,1,1)</f>
        <v>40313.340277777781</v>
      </c>
    </row>
    <row r="1510" spans="1:23"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15"/>
        <v>1.1076216216216217</v>
      </c>
      <c r="P1510" s="6">
        <f t="shared" si="116"/>
        <v>97.113744075829388</v>
      </c>
      <c r="Q1510" t="s">
        <v>8316</v>
      </c>
      <c r="R1510" t="str">
        <f t="shared" si="117"/>
        <v>photography</v>
      </c>
      <c r="S1510" t="str">
        <f t="shared" si="118"/>
        <v>photobooks</v>
      </c>
      <c r="T1510">
        <f>YEAR(V1510)</f>
        <v>2014</v>
      </c>
      <c r="U1510" s="13">
        <f t="shared" si="119"/>
        <v>31</v>
      </c>
      <c r="V1510" s="10">
        <f>(((J1510/60)/60)/24)+DATE(1970,1,1)</f>
        <v>41786.614363425928</v>
      </c>
      <c r="W1510" s="10">
        <f>(((I1510/60)/60)/24)+DATE(1970,1,1)</f>
        <v>41817.614363425928</v>
      </c>
    </row>
    <row r="1511" spans="1:23"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15"/>
        <v>1.2364125714285714</v>
      </c>
      <c r="P1511" s="6">
        <f t="shared" si="116"/>
        <v>110.39397959183674</v>
      </c>
      <c r="Q1511" t="s">
        <v>8316</v>
      </c>
      <c r="R1511" t="str">
        <f t="shared" si="117"/>
        <v>photography</v>
      </c>
      <c r="S1511" t="str">
        <f t="shared" si="118"/>
        <v>photobooks</v>
      </c>
      <c r="T1511">
        <f>YEAR(V1511)</f>
        <v>2017</v>
      </c>
      <c r="U1511" s="13">
        <f t="shared" si="119"/>
        <v>29</v>
      </c>
      <c r="V1511" s="10">
        <f>(((J1511/60)/60)/24)+DATE(1970,1,1)</f>
        <v>42751.533391203702</v>
      </c>
      <c r="W1511" s="10">
        <f>(((I1511/60)/60)/24)+DATE(1970,1,1)</f>
        <v>42780.957638888889</v>
      </c>
    </row>
    <row r="1512" spans="1:23"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15"/>
        <v>1.0103500000000001</v>
      </c>
      <c r="P1512" s="6">
        <f t="shared" si="116"/>
        <v>39.91506172839506</v>
      </c>
      <c r="Q1512" t="s">
        <v>8316</v>
      </c>
      <c r="R1512" t="str">
        <f t="shared" si="117"/>
        <v>photography</v>
      </c>
      <c r="S1512" t="str">
        <f t="shared" si="118"/>
        <v>photobooks</v>
      </c>
      <c r="T1512">
        <f>YEAR(V1512)</f>
        <v>2014</v>
      </c>
      <c r="U1512" s="13">
        <f t="shared" si="119"/>
        <v>30</v>
      </c>
      <c r="V1512" s="10">
        <f>(((J1512/60)/60)/24)+DATE(1970,1,1)</f>
        <v>41809.385162037033</v>
      </c>
      <c r="W1512" s="10">
        <f>(((I1512/60)/60)/24)+DATE(1970,1,1)</f>
        <v>41839.385162037033</v>
      </c>
    </row>
    <row r="1513" spans="1:23"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15"/>
        <v>1.1179285714285714</v>
      </c>
      <c r="P1513" s="6">
        <f t="shared" si="116"/>
        <v>75.975728155339809</v>
      </c>
      <c r="Q1513" t="s">
        <v>8316</v>
      </c>
      <c r="R1513" t="str">
        <f t="shared" si="117"/>
        <v>photography</v>
      </c>
      <c r="S1513" t="str">
        <f t="shared" si="118"/>
        <v>photobooks</v>
      </c>
      <c r="T1513">
        <f>YEAR(V1513)</f>
        <v>2015</v>
      </c>
      <c r="U1513" s="13">
        <f t="shared" si="119"/>
        <v>30</v>
      </c>
      <c r="V1513" s="10">
        <f>(((J1513/60)/60)/24)+DATE(1970,1,1)</f>
        <v>42296.583379629628</v>
      </c>
      <c r="W1513" s="10">
        <f>(((I1513/60)/60)/24)+DATE(1970,1,1)</f>
        <v>42326.625046296293</v>
      </c>
    </row>
    <row r="1514" spans="1:23"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15"/>
        <v>5.5877142857142861</v>
      </c>
      <c r="P1514" s="6">
        <f t="shared" si="116"/>
        <v>58.379104477611939</v>
      </c>
      <c r="Q1514" t="s">
        <v>8316</v>
      </c>
      <c r="R1514" t="str">
        <f t="shared" si="117"/>
        <v>photography</v>
      </c>
      <c r="S1514" t="str">
        <f t="shared" si="118"/>
        <v>photobooks</v>
      </c>
      <c r="T1514">
        <f>YEAR(V1514)</f>
        <v>2017</v>
      </c>
      <c r="U1514" s="13">
        <f t="shared" si="119"/>
        <v>30</v>
      </c>
      <c r="V1514" s="10">
        <f>(((J1514/60)/60)/24)+DATE(1970,1,1)</f>
        <v>42741.684479166666</v>
      </c>
      <c r="W1514" s="10">
        <f>(((I1514/60)/60)/24)+DATE(1970,1,1)</f>
        <v>42771.684479166666</v>
      </c>
    </row>
    <row r="1515" spans="1:23"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15"/>
        <v>1.5001875</v>
      </c>
      <c r="P1515" s="6">
        <f t="shared" si="116"/>
        <v>55.82093023255814</v>
      </c>
      <c r="Q1515" t="s">
        <v>8316</v>
      </c>
      <c r="R1515" t="str">
        <f t="shared" si="117"/>
        <v>photography</v>
      </c>
      <c r="S1515" t="str">
        <f t="shared" si="118"/>
        <v>photobooks</v>
      </c>
      <c r="T1515">
        <f>YEAR(V1515)</f>
        <v>2014</v>
      </c>
      <c r="U1515" s="13">
        <f t="shared" si="119"/>
        <v>30</v>
      </c>
      <c r="V1515" s="10">
        <f>(((J1515/60)/60)/24)+DATE(1970,1,1)</f>
        <v>41806.637337962966</v>
      </c>
      <c r="W1515" s="10">
        <f>(((I1515/60)/60)/24)+DATE(1970,1,1)</f>
        <v>41836.637337962966</v>
      </c>
    </row>
    <row r="1516" spans="1:23"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15"/>
        <v>1.0647599999999999</v>
      </c>
      <c r="P1516" s="6">
        <f t="shared" si="116"/>
        <v>151.24431818181819</v>
      </c>
      <c r="Q1516" t="s">
        <v>8316</v>
      </c>
      <c r="R1516" t="str">
        <f t="shared" si="117"/>
        <v>photography</v>
      </c>
      <c r="S1516" t="str">
        <f t="shared" si="118"/>
        <v>photobooks</v>
      </c>
      <c r="T1516">
        <f>YEAR(V1516)</f>
        <v>2015</v>
      </c>
      <c r="U1516" s="13">
        <f t="shared" si="119"/>
        <v>40</v>
      </c>
      <c r="V1516" s="10">
        <f>(((J1516/60)/60)/24)+DATE(1970,1,1)</f>
        <v>42234.597685185188</v>
      </c>
      <c r="W1516" s="10">
        <f>(((I1516/60)/60)/24)+DATE(1970,1,1)</f>
        <v>42274.597685185188</v>
      </c>
    </row>
    <row r="1517" spans="1:23"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15"/>
        <v>1.57189</v>
      </c>
      <c r="P1517" s="6">
        <f t="shared" si="116"/>
        <v>849.67027027027029</v>
      </c>
      <c r="Q1517" t="s">
        <v>8316</v>
      </c>
      <c r="R1517" t="str">
        <f t="shared" si="117"/>
        <v>photography</v>
      </c>
      <c r="S1517" t="str">
        <f t="shared" si="118"/>
        <v>photobooks</v>
      </c>
      <c r="T1517">
        <f>YEAR(V1517)</f>
        <v>2016</v>
      </c>
      <c r="U1517" s="13">
        <f t="shared" si="119"/>
        <v>30</v>
      </c>
      <c r="V1517" s="10">
        <f>(((J1517/60)/60)/24)+DATE(1970,1,1)</f>
        <v>42415.253437499996</v>
      </c>
      <c r="W1517" s="10">
        <f>(((I1517/60)/60)/24)+DATE(1970,1,1)</f>
        <v>42445.211770833332</v>
      </c>
    </row>
    <row r="1518" spans="1:23"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15"/>
        <v>1.0865882352941176</v>
      </c>
      <c r="P1518" s="6">
        <f t="shared" si="116"/>
        <v>159.24137931034483</v>
      </c>
      <c r="Q1518" t="s">
        <v>8316</v>
      </c>
      <c r="R1518" t="str">
        <f t="shared" si="117"/>
        <v>photography</v>
      </c>
      <c r="S1518" t="str">
        <f t="shared" si="118"/>
        <v>photobooks</v>
      </c>
      <c r="T1518">
        <f>YEAR(V1518)</f>
        <v>2016</v>
      </c>
      <c r="U1518" s="13">
        <f t="shared" si="119"/>
        <v>30</v>
      </c>
      <c r="V1518" s="10">
        <f>(((J1518/60)/60)/24)+DATE(1970,1,1)</f>
        <v>42619.466342592597</v>
      </c>
      <c r="W1518" s="10">
        <f>(((I1518/60)/60)/24)+DATE(1970,1,1)</f>
        <v>42649.583333333328</v>
      </c>
    </row>
    <row r="1519" spans="1:23"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15"/>
        <v>1.6197999999999999</v>
      </c>
      <c r="P1519" s="6">
        <f t="shared" si="116"/>
        <v>39.507317073170732</v>
      </c>
      <c r="Q1519" t="s">
        <v>8316</v>
      </c>
      <c r="R1519" t="str">
        <f t="shared" si="117"/>
        <v>photography</v>
      </c>
      <c r="S1519" t="str">
        <f t="shared" si="118"/>
        <v>photobooks</v>
      </c>
      <c r="T1519">
        <f>YEAR(V1519)</f>
        <v>2014</v>
      </c>
      <c r="U1519" s="13">
        <f t="shared" si="119"/>
        <v>31</v>
      </c>
      <c r="V1519" s="10">
        <f>(((J1519/60)/60)/24)+DATE(1970,1,1)</f>
        <v>41948.56658564815</v>
      </c>
      <c r="W1519" s="10">
        <f>(((I1519/60)/60)/24)+DATE(1970,1,1)</f>
        <v>41979.25</v>
      </c>
    </row>
    <row r="1520" spans="1:23"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15"/>
        <v>2.0536666666666665</v>
      </c>
      <c r="P1520" s="6">
        <f t="shared" si="116"/>
        <v>130.52966101694915</v>
      </c>
      <c r="Q1520" t="s">
        <v>8316</v>
      </c>
      <c r="R1520" t="str">
        <f t="shared" si="117"/>
        <v>photography</v>
      </c>
      <c r="S1520" t="str">
        <f t="shared" si="118"/>
        <v>photobooks</v>
      </c>
      <c r="T1520">
        <f>YEAR(V1520)</f>
        <v>2014</v>
      </c>
      <c r="U1520" s="13">
        <f t="shared" si="119"/>
        <v>30</v>
      </c>
      <c r="V1520" s="10">
        <f>(((J1520/60)/60)/24)+DATE(1970,1,1)</f>
        <v>41760.8200462963</v>
      </c>
      <c r="W1520" s="10">
        <f>(((I1520/60)/60)/24)+DATE(1970,1,1)</f>
        <v>41790.8200462963</v>
      </c>
    </row>
    <row r="1521" spans="1:23"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15"/>
        <v>1.033638888888889</v>
      </c>
      <c r="P1521" s="6">
        <f t="shared" si="116"/>
        <v>64.156896551724131</v>
      </c>
      <c r="Q1521" t="s">
        <v>8316</v>
      </c>
      <c r="R1521" t="str">
        <f t="shared" si="117"/>
        <v>photography</v>
      </c>
      <c r="S1521" t="str">
        <f t="shared" si="118"/>
        <v>photobooks</v>
      </c>
      <c r="T1521">
        <f>YEAR(V1521)</f>
        <v>2014</v>
      </c>
      <c r="U1521" s="13">
        <f t="shared" si="119"/>
        <v>28</v>
      </c>
      <c r="V1521" s="10">
        <f>(((J1521/60)/60)/24)+DATE(1970,1,1)</f>
        <v>41782.741701388892</v>
      </c>
      <c r="W1521" s="10">
        <f>(((I1521/60)/60)/24)+DATE(1970,1,1)</f>
        <v>41810.915972222225</v>
      </c>
    </row>
    <row r="1522" spans="1:23"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15"/>
        <v>1.0347222222222223</v>
      </c>
      <c r="P1522" s="6">
        <f t="shared" si="116"/>
        <v>111.52694610778443</v>
      </c>
      <c r="Q1522" t="s">
        <v>8316</v>
      </c>
      <c r="R1522" t="str">
        <f t="shared" si="117"/>
        <v>photography</v>
      </c>
      <c r="S1522" t="str">
        <f t="shared" si="118"/>
        <v>photobooks</v>
      </c>
      <c r="T1522">
        <f>YEAR(V1522)</f>
        <v>2014</v>
      </c>
      <c r="U1522" s="13">
        <f t="shared" si="119"/>
        <v>36</v>
      </c>
      <c r="V1522" s="10">
        <f>(((J1522/60)/60)/24)+DATE(1970,1,1)</f>
        <v>41955.857789351852</v>
      </c>
      <c r="W1522" s="10">
        <f>(((I1522/60)/60)/24)+DATE(1970,1,1)</f>
        <v>41992.166666666672</v>
      </c>
    </row>
    <row r="1523" spans="1:23"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15"/>
        <v>1.0681333333333334</v>
      </c>
      <c r="P1523" s="6">
        <f t="shared" si="116"/>
        <v>170.44680851063831</v>
      </c>
      <c r="Q1523" t="s">
        <v>8316</v>
      </c>
      <c r="R1523" t="str">
        <f t="shared" si="117"/>
        <v>photography</v>
      </c>
      <c r="S1523" t="str">
        <f t="shared" si="118"/>
        <v>photobooks</v>
      </c>
      <c r="T1523">
        <f>YEAR(V1523)</f>
        <v>2016</v>
      </c>
      <c r="U1523" s="13">
        <f t="shared" si="119"/>
        <v>35</v>
      </c>
      <c r="V1523" s="10">
        <f>(((J1523/60)/60)/24)+DATE(1970,1,1)</f>
        <v>42493.167719907404</v>
      </c>
      <c r="W1523" s="10">
        <f>(((I1523/60)/60)/24)+DATE(1970,1,1)</f>
        <v>42528.167719907404</v>
      </c>
    </row>
    <row r="1524" spans="1:23"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15"/>
        <v>1.3896574712643677</v>
      </c>
      <c r="P1524" s="6">
        <f t="shared" si="116"/>
        <v>133.7391592920354</v>
      </c>
      <c r="Q1524" t="s">
        <v>8316</v>
      </c>
      <c r="R1524" t="str">
        <f t="shared" si="117"/>
        <v>photography</v>
      </c>
      <c r="S1524" t="str">
        <f t="shared" si="118"/>
        <v>photobooks</v>
      </c>
      <c r="T1524">
        <f>YEAR(V1524)</f>
        <v>2014</v>
      </c>
      <c r="U1524" s="13">
        <f t="shared" si="119"/>
        <v>30</v>
      </c>
      <c r="V1524" s="10">
        <f>(((J1524/60)/60)/24)+DATE(1970,1,1)</f>
        <v>41899.830312500002</v>
      </c>
      <c r="W1524" s="10">
        <f>(((I1524/60)/60)/24)+DATE(1970,1,1)</f>
        <v>41929.830312500002</v>
      </c>
    </row>
    <row r="1525" spans="1:23"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15"/>
        <v>1.2484324324324325</v>
      </c>
      <c r="P1525" s="6">
        <f t="shared" si="116"/>
        <v>95.834024896265561</v>
      </c>
      <c r="Q1525" t="s">
        <v>8316</v>
      </c>
      <c r="R1525" t="str">
        <f t="shared" si="117"/>
        <v>photography</v>
      </c>
      <c r="S1525" t="str">
        <f t="shared" si="118"/>
        <v>photobooks</v>
      </c>
      <c r="T1525">
        <f>YEAR(V1525)</f>
        <v>2014</v>
      </c>
      <c r="U1525" s="13">
        <f t="shared" si="119"/>
        <v>31</v>
      </c>
      <c r="V1525" s="10">
        <f>(((J1525/60)/60)/24)+DATE(1970,1,1)</f>
        <v>41964.751342592594</v>
      </c>
      <c r="W1525" s="10">
        <f>(((I1525/60)/60)/24)+DATE(1970,1,1)</f>
        <v>41996</v>
      </c>
    </row>
    <row r="1526" spans="1:23"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15"/>
        <v>2.0699999999999998</v>
      </c>
      <c r="P1526" s="6">
        <f t="shared" si="116"/>
        <v>221.78571428571428</v>
      </c>
      <c r="Q1526" t="s">
        <v>8316</v>
      </c>
      <c r="R1526" t="str">
        <f t="shared" si="117"/>
        <v>photography</v>
      </c>
      <c r="S1526" t="str">
        <f t="shared" si="118"/>
        <v>photobooks</v>
      </c>
      <c r="T1526">
        <f>YEAR(V1526)</f>
        <v>2017</v>
      </c>
      <c r="U1526" s="13">
        <f t="shared" si="119"/>
        <v>30</v>
      </c>
      <c r="V1526" s="10">
        <f>(((J1526/60)/60)/24)+DATE(1970,1,1)</f>
        <v>42756.501041666663</v>
      </c>
      <c r="W1526" s="10">
        <f>(((I1526/60)/60)/24)+DATE(1970,1,1)</f>
        <v>42786.501041666663</v>
      </c>
    </row>
    <row r="1527" spans="1:23"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15"/>
        <v>1.7400576923076922</v>
      </c>
      <c r="P1527" s="6">
        <f t="shared" si="116"/>
        <v>32.315357142857138</v>
      </c>
      <c r="Q1527" t="s">
        <v>8316</v>
      </c>
      <c r="R1527" t="str">
        <f t="shared" si="117"/>
        <v>photography</v>
      </c>
      <c r="S1527" t="str">
        <f t="shared" si="118"/>
        <v>photobooks</v>
      </c>
      <c r="T1527">
        <f>YEAR(V1527)</f>
        <v>2016</v>
      </c>
      <c r="U1527" s="13">
        <f t="shared" si="119"/>
        <v>30</v>
      </c>
      <c r="V1527" s="10">
        <f>(((J1527/60)/60)/24)+DATE(1970,1,1)</f>
        <v>42570.702986111108</v>
      </c>
      <c r="W1527" s="10">
        <f>(((I1527/60)/60)/24)+DATE(1970,1,1)</f>
        <v>42600.702986111108</v>
      </c>
    </row>
    <row r="1528" spans="1:23"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15"/>
        <v>1.2032608695652174</v>
      </c>
      <c r="P1528" s="6">
        <f t="shared" si="116"/>
        <v>98.839285714285708</v>
      </c>
      <c r="Q1528" t="s">
        <v>8316</v>
      </c>
      <c r="R1528" t="str">
        <f t="shared" si="117"/>
        <v>photography</v>
      </c>
      <c r="S1528" t="str">
        <f t="shared" si="118"/>
        <v>photobooks</v>
      </c>
      <c r="T1528">
        <f>YEAR(V1528)</f>
        <v>2015</v>
      </c>
      <c r="U1528" s="13">
        <f t="shared" si="119"/>
        <v>49</v>
      </c>
      <c r="V1528" s="10">
        <f>(((J1528/60)/60)/24)+DATE(1970,1,1)</f>
        <v>42339.276006944448</v>
      </c>
      <c r="W1528" s="10">
        <f>(((I1528/60)/60)/24)+DATE(1970,1,1)</f>
        <v>42388.276006944448</v>
      </c>
    </row>
    <row r="1529" spans="1:23"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15"/>
        <v>1.1044428571428573</v>
      </c>
      <c r="P1529" s="6">
        <f t="shared" si="116"/>
        <v>55.222142857142863</v>
      </c>
      <c r="Q1529" t="s">
        <v>8316</v>
      </c>
      <c r="R1529" t="str">
        <f t="shared" si="117"/>
        <v>photography</v>
      </c>
      <c r="S1529" t="str">
        <f t="shared" si="118"/>
        <v>photobooks</v>
      </c>
      <c r="T1529">
        <f>YEAR(V1529)</f>
        <v>2017</v>
      </c>
      <c r="U1529" s="13">
        <f t="shared" si="119"/>
        <v>28</v>
      </c>
      <c r="V1529" s="10">
        <f>(((J1529/60)/60)/24)+DATE(1970,1,1)</f>
        <v>42780.600532407407</v>
      </c>
      <c r="W1529" s="10">
        <f>(((I1529/60)/60)/24)+DATE(1970,1,1)</f>
        <v>42808.558865740735</v>
      </c>
    </row>
    <row r="1530" spans="1:23"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15"/>
        <v>2.8156666666666665</v>
      </c>
      <c r="P1530" s="6">
        <f t="shared" si="116"/>
        <v>52.793750000000003</v>
      </c>
      <c r="Q1530" t="s">
        <v>8316</v>
      </c>
      <c r="R1530" t="str">
        <f t="shared" si="117"/>
        <v>photography</v>
      </c>
      <c r="S1530" t="str">
        <f t="shared" si="118"/>
        <v>photobooks</v>
      </c>
      <c r="T1530">
        <f>YEAR(V1530)</f>
        <v>2017</v>
      </c>
      <c r="U1530" s="13">
        <f t="shared" si="119"/>
        <v>30</v>
      </c>
      <c r="V1530" s="10">
        <f>(((J1530/60)/60)/24)+DATE(1970,1,1)</f>
        <v>42736.732893518521</v>
      </c>
      <c r="W1530" s="10">
        <f>(((I1530/60)/60)/24)+DATE(1970,1,1)</f>
        <v>42767</v>
      </c>
    </row>
    <row r="1531" spans="1:23"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15"/>
        <v>1.0067894736842105</v>
      </c>
      <c r="P1531" s="6">
        <f t="shared" si="116"/>
        <v>135.66666666666666</v>
      </c>
      <c r="Q1531" t="s">
        <v>8316</v>
      </c>
      <c r="R1531" t="str">
        <f t="shared" si="117"/>
        <v>photography</v>
      </c>
      <c r="S1531" t="str">
        <f t="shared" si="118"/>
        <v>photobooks</v>
      </c>
      <c r="T1531">
        <f>YEAR(V1531)</f>
        <v>2015</v>
      </c>
      <c r="U1531" s="13">
        <f t="shared" si="119"/>
        <v>30</v>
      </c>
      <c r="V1531" s="10">
        <f>(((J1531/60)/60)/24)+DATE(1970,1,1)</f>
        <v>42052.628703703704</v>
      </c>
      <c r="W1531" s="10">
        <f>(((I1531/60)/60)/24)+DATE(1970,1,1)</f>
        <v>42082.587037037039</v>
      </c>
    </row>
    <row r="1532" spans="1:23"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15"/>
        <v>1.3482571428571428</v>
      </c>
      <c r="P1532" s="6">
        <f t="shared" si="116"/>
        <v>53.991990846681922</v>
      </c>
      <c r="Q1532" t="s">
        <v>8316</v>
      </c>
      <c r="R1532" t="str">
        <f t="shared" si="117"/>
        <v>photography</v>
      </c>
      <c r="S1532" t="str">
        <f t="shared" si="118"/>
        <v>photobooks</v>
      </c>
      <c r="T1532">
        <f>YEAR(V1532)</f>
        <v>2015</v>
      </c>
      <c r="U1532" s="13">
        <f t="shared" si="119"/>
        <v>25</v>
      </c>
      <c r="V1532" s="10">
        <f>(((J1532/60)/60)/24)+DATE(1970,1,1)</f>
        <v>42275.767303240747</v>
      </c>
      <c r="W1532" s="10">
        <f>(((I1532/60)/60)/24)+DATE(1970,1,1)</f>
        <v>42300.767303240747</v>
      </c>
    </row>
    <row r="1533" spans="1:23"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15"/>
        <v>1.7595744680851064</v>
      </c>
      <c r="P1533" s="6">
        <f t="shared" si="116"/>
        <v>56.643835616438359</v>
      </c>
      <c r="Q1533" t="s">
        <v>8316</v>
      </c>
      <c r="R1533" t="str">
        <f t="shared" si="117"/>
        <v>photography</v>
      </c>
      <c r="S1533" t="str">
        <f t="shared" si="118"/>
        <v>photobooks</v>
      </c>
      <c r="T1533">
        <f>YEAR(V1533)</f>
        <v>2014</v>
      </c>
      <c r="U1533" s="13">
        <f t="shared" si="119"/>
        <v>32</v>
      </c>
      <c r="V1533" s="10">
        <f>(((J1533/60)/60)/24)+DATE(1970,1,1)</f>
        <v>41941.802384259259</v>
      </c>
      <c r="W1533" s="10">
        <f>(((I1533/60)/60)/24)+DATE(1970,1,1)</f>
        <v>41974.125</v>
      </c>
    </row>
    <row r="1534" spans="1:23"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15"/>
        <v>4.8402000000000003</v>
      </c>
      <c r="P1534" s="6">
        <f t="shared" si="116"/>
        <v>82.316326530612244</v>
      </c>
      <c r="Q1534" t="s">
        <v>8316</v>
      </c>
      <c r="R1534" t="str">
        <f t="shared" si="117"/>
        <v>photography</v>
      </c>
      <c r="S1534" t="str">
        <f t="shared" si="118"/>
        <v>photobooks</v>
      </c>
      <c r="T1534">
        <f>YEAR(V1534)</f>
        <v>2016</v>
      </c>
      <c r="U1534" s="13">
        <f t="shared" si="119"/>
        <v>24</v>
      </c>
      <c r="V1534" s="10">
        <f>(((J1534/60)/60)/24)+DATE(1970,1,1)</f>
        <v>42391.475289351853</v>
      </c>
      <c r="W1534" s="10">
        <f>(((I1534/60)/60)/24)+DATE(1970,1,1)</f>
        <v>42415.625</v>
      </c>
    </row>
    <row r="1535" spans="1:23"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15"/>
        <v>1.4514</v>
      </c>
      <c r="P1535" s="6">
        <f t="shared" si="116"/>
        <v>88.26081081081081</v>
      </c>
      <c r="Q1535" t="s">
        <v>8316</v>
      </c>
      <c r="R1535" t="str">
        <f t="shared" si="117"/>
        <v>photography</v>
      </c>
      <c r="S1535" t="str">
        <f t="shared" si="118"/>
        <v>photobooks</v>
      </c>
      <c r="T1535">
        <f>YEAR(V1535)</f>
        <v>2016</v>
      </c>
      <c r="U1535" s="13">
        <f t="shared" si="119"/>
        <v>49</v>
      </c>
      <c r="V1535" s="10">
        <f>(((J1535/60)/60)/24)+DATE(1970,1,1)</f>
        <v>42443.00204861111</v>
      </c>
      <c r="W1535" s="10">
        <f>(((I1535/60)/60)/24)+DATE(1970,1,1)</f>
        <v>42492.165972222225</v>
      </c>
    </row>
    <row r="1536" spans="1:23"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15"/>
        <v>4.1773333333333333</v>
      </c>
      <c r="P1536" s="6">
        <f t="shared" si="116"/>
        <v>84.905149051490511</v>
      </c>
      <c r="Q1536" t="s">
        <v>8316</v>
      </c>
      <c r="R1536" t="str">
        <f t="shared" si="117"/>
        <v>photography</v>
      </c>
      <c r="S1536" t="str">
        <f t="shared" si="118"/>
        <v>photobooks</v>
      </c>
      <c r="T1536">
        <f>YEAR(V1536)</f>
        <v>2015</v>
      </c>
      <c r="U1536" s="13">
        <f t="shared" si="119"/>
        <v>30</v>
      </c>
      <c r="V1536" s="10">
        <f>(((J1536/60)/60)/24)+DATE(1970,1,1)</f>
        <v>42221.67432870371</v>
      </c>
      <c r="W1536" s="10">
        <f>(((I1536/60)/60)/24)+DATE(1970,1,1)</f>
        <v>42251.67432870371</v>
      </c>
    </row>
    <row r="1537" spans="1:23"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15"/>
        <v>1.3242499999999999</v>
      </c>
      <c r="P1537" s="6">
        <f t="shared" si="116"/>
        <v>48.154545454545456</v>
      </c>
      <c r="Q1537" t="s">
        <v>8316</v>
      </c>
      <c r="R1537" t="str">
        <f t="shared" si="117"/>
        <v>photography</v>
      </c>
      <c r="S1537" t="str">
        <f t="shared" si="118"/>
        <v>photobooks</v>
      </c>
      <c r="T1537">
        <f>YEAR(V1537)</f>
        <v>2016</v>
      </c>
      <c r="U1537" s="13">
        <f t="shared" si="119"/>
        <v>29</v>
      </c>
      <c r="V1537" s="10">
        <f>(((J1537/60)/60)/24)+DATE(1970,1,1)</f>
        <v>42484.829062500001</v>
      </c>
      <c r="W1537" s="10">
        <f>(((I1537/60)/60)/24)+DATE(1970,1,1)</f>
        <v>42513.916666666672</v>
      </c>
    </row>
    <row r="1538" spans="1:23"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15"/>
        <v>2.5030841666666666</v>
      </c>
      <c r="P1538" s="6">
        <f t="shared" si="116"/>
        <v>66.015406593406595</v>
      </c>
      <c r="Q1538" t="s">
        <v>8316</v>
      </c>
      <c r="R1538" t="str">
        <f t="shared" si="117"/>
        <v>photography</v>
      </c>
      <c r="S1538" t="str">
        <f t="shared" si="118"/>
        <v>photobooks</v>
      </c>
      <c r="T1538">
        <f>YEAR(V1538)</f>
        <v>2015</v>
      </c>
      <c r="U1538" s="13">
        <f t="shared" si="119"/>
        <v>30</v>
      </c>
      <c r="V1538" s="10">
        <f>(((J1538/60)/60)/24)+DATE(1970,1,1)</f>
        <v>42213.802199074074</v>
      </c>
      <c r="W1538" s="10">
        <f>(((I1538/60)/60)/24)+DATE(1970,1,1)</f>
        <v>42243.802199074074</v>
      </c>
    </row>
    <row r="1539" spans="1:23"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20">E1539/D1539</f>
        <v>1.7989999999999999</v>
      </c>
      <c r="P1539" s="6">
        <f t="shared" ref="P1539:P1602" si="121">E1539/L1539</f>
        <v>96.375</v>
      </c>
      <c r="Q1539" t="s">
        <v>8316</v>
      </c>
      <c r="R1539" t="str">
        <f t="shared" ref="R1539:R1602" si="122">LEFT(N1539,SEARCH("/",N1539,1)-1)</f>
        <v>photography</v>
      </c>
      <c r="S1539" t="str">
        <f t="shared" ref="S1539:S1602" si="123">RIGHT(N1539,LEN(N1539)-FIND("/",N1539,1))</f>
        <v>photobooks</v>
      </c>
      <c r="T1539">
        <f>YEAR(V1539)</f>
        <v>2016</v>
      </c>
      <c r="U1539" s="13">
        <f t="shared" ref="U1539:U1602" si="124">ROUND(W1539-V1539,0)</f>
        <v>36</v>
      </c>
      <c r="V1539" s="10">
        <f>(((J1539/60)/60)/24)+DATE(1970,1,1)</f>
        <v>42552.315127314811</v>
      </c>
      <c r="W1539" s="10">
        <f>(((I1539/60)/60)/24)+DATE(1970,1,1)</f>
        <v>42588.75</v>
      </c>
    </row>
    <row r="1540" spans="1:23"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20"/>
        <v>1.0262857142857142</v>
      </c>
      <c r="P1540" s="6">
        <f t="shared" si="121"/>
        <v>156.17391304347825</v>
      </c>
      <c r="Q1540" t="s">
        <v>8316</v>
      </c>
      <c r="R1540" t="str">
        <f t="shared" si="122"/>
        <v>photography</v>
      </c>
      <c r="S1540" t="str">
        <f t="shared" si="123"/>
        <v>photobooks</v>
      </c>
      <c r="T1540">
        <f>YEAR(V1540)</f>
        <v>2014</v>
      </c>
      <c r="U1540" s="13">
        <f t="shared" si="124"/>
        <v>45</v>
      </c>
      <c r="V1540" s="10">
        <f>(((J1540/60)/60)/24)+DATE(1970,1,1)</f>
        <v>41981.782060185185</v>
      </c>
      <c r="W1540" s="10">
        <f>(((I1540/60)/60)/24)+DATE(1970,1,1)</f>
        <v>42026.782060185185</v>
      </c>
    </row>
    <row r="1541" spans="1:23"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20"/>
        <v>1.359861</v>
      </c>
      <c r="P1541" s="6">
        <f t="shared" si="121"/>
        <v>95.764859154929582</v>
      </c>
      <c r="Q1541" t="s">
        <v>8316</v>
      </c>
      <c r="R1541" t="str">
        <f t="shared" si="122"/>
        <v>photography</v>
      </c>
      <c r="S1541" t="str">
        <f t="shared" si="123"/>
        <v>photobooks</v>
      </c>
      <c r="T1541">
        <f>YEAR(V1541)</f>
        <v>2016</v>
      </c>
      <c r="U1541" s="13">
        <f t="shared" si="124"/>
        <v>33</v>
      </c>
      <c r="V1541" s="10">
        <f>(((J1541/60)/60)/24)+DATE(1970,1,1)</f>
        <v>42705.919201388882</v>
      </c>
      <c r="W1541" s="10">
        <f>(((I1541/60)/60)/24)+DATE(1970,1,1)</f>
        <v>42738.919201388882</v>
      </c>
    </row>
    <row r="1542" spans="1:23"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20"/>
        <v>1.1786666666666668</v>
      </c>
      <c r="P1542" s="6">
        <f t="shared" si="121"/>
        <v>180.40816326530611</v>
      </c>
      <c r="Q1542" t="s">
        <v>8316</v>
      </c>
      <c r="R1542" t="str">
        <f t="shared" si="122"/>
        <v>photography</v>
      </c>
      <c r="S1542" t="str">
        <f t="shared" si="123"/>
        <v>photobooks</v>
      </c>
      <c r="T1542">
        <f>YEAR(V1542)</f>
        <v>2014</v>
      </c>
      <c r="U1542" s="13">
        <f t="shared" si="124"/>
        <v>30</v>
      </c>
      <c r="V1542" s="10">
        <f>(((J1542/60)/60)/24)+DATE(1970,1,1)</f>
        <v>41939.00712962963</v>
      </c>
      <c r="W1542" s="10">
        <f>(((I1542/60)/60)/24)+DATE(1970,1,1)</f>
        <v>41969.052083333328</v>
      </c>
    </row>
    <row r="1543" spans="1:23"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20"/>
        <v>3.3333333333333332E-4</v>
      </c>
      <c r="P1543" s="6">
        <f t="shared" si="121"/>
        <v>3</v>
      </c>
      <c r="Q1543" t="s">
        <v>8316</v>
      </c>
      <c r="R1543" t="str">
        <f t="shared" si="122"/>
        <v>photography</v>
      </c>
      <c r="S1543" t="str">
        <f t="shared" si="123"/>
        <v>nature</v>
      </c>
      <c r="T1543">
        <f>YEAR(V1543)</f>
        <v>2014</v>
      </c>
      <c r="U1543" s="13">
        <f t="shared" si="124"/>
        <v>30</v>
      </c>
      <c r="V1543" s="10">
        <f>(((J1543/60)/60)/24)+DATE(1970,1,1)</f>
        <v>41974.712245370371</v>
      </c>
      <c r="W1543" s="10">
        <f>(((I1543/60)/60)/24)+DATE(1970,1,1)</f>
        <v>42004.712245370371</v>
      </c>
    </row>
    <row r="1544" spans="1:23"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20"/>
        <v>0.04</v>
      </c>
      <c r="P1544" s="6">
        <f t="shared" si="121"/>
        <v>20</v>
      </c>
      <c r="Q1544" t="s">
        <v>8316</v>
      </c>
      <c r="R1544" t="str">
        <f t="shared" si="122"/>
        <v>photography</v>
      </c>
      <c r="S1544" t="str">
        <f t="shared" si="123"/>
        <v>nature</v>
      </c>
      <c r="T1544">
        <f>YEAR(V1544)</f>
        <v>2015</v>
      </c>
      <c r="U1544" s="13">
        <f t="shared" si="124"/>
        <v>15</v>
      </c>
      <c r="V1544" s="10">
        <f>(((J1544/60)/60)/24)+DATE(1970,1,1)</f>
        <v>42170.996527777781</v>
      </c>
      <c r="W1544" s="10">
        <f>(((I1544/60)/60)/24)+DATE(1970,1,1)</f>
        <v>42185.996527777781</v>
      </c>
    </row>
    <row r="1545" spans="1:23"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20"/>
        <v>4.4444444444444444E-3</v>
      </c>
      <c r="P1545" s="6">
        <f t="shared" si="121"/>
        <v>10</v>
      </c>
      <c r="Q1545" t="s">
        <v>8316</v>
      </c>
      <c r="R1545" t="str">
        <f t="shared" si="122"/>
        <v>photography</v>
      </c>
      <c r="S1545" t="str">
        <f t="shared" si="123"/>
        <v>nature</v>
      </c>
      <c r="T1545">
        <f>YEAR(V1545)</f>
        <v>2014</v>
      </c>
      <c r="U1545" s="13">
        <f t="shared" si="124"/>
        <v>30</v>
      </c>
      <c r="V1545" s="10">
        <f>(((J1545/60)/60)/24)+DATE(1970,1,1)</f>
        <v>41935.509652777779</v>
      </c>
      <c r="W1545" s="10">
        <f>(((I1545/60)/60)/24)+DATE(1970,1,1)</f>
        <v>41965.551319444443</v>
      </c>
    </row>
    <row r="1546" spans="1:23"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20"/>
        <v>0</v>
      </c>
      <c r="P1546" s="6" t="e">
        <f t="shared" si="121"/>
        <v>#DIV/0!</v>
      </c>
      <c r="Q1546" t="s">
        <v>8316</v>
      </c>
      <c r="R1546" t="str">
        <f t="shared" si="122"/>
        <v>photography</v>
      </c>
      <c r="S1546" t="str">
        <f t="shared" si="123"/>
        <v>nature</v>
      </c>
      <c r="T1546">
        <f>YEAR(V1546)</f>
        <v>2015</v>
      </c>
      <c r="U1546" s="13">
        <f t="shared" si="124"/>
        <v>42</v>
      </c>
      <c r="V1546" s="10">
        <f>(((J1546/60)/60)/24)+DATE(1970,1,1)</f>
        <v>42053.051203703704</v>
      </c>
      <c r="W1546" s="10">
        <f>(((I1546/60)/60)/24)+DATE(1970,1,1)</f>
        <v>42095.012499999997</v>
      </c>
    </row>
    <row r="1547" spans="1:23"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20"/>
        <v>3.3333333333333332E-4</v>
      </c>
      <c r="P1547" s="6">
        <f t="shared" si="121"/>
        <v>1</v>
      </c>
      <c r="Q1547" t="s">
        <v>8316</v>
      </c>
      <c r="R1547" t="str">
        <f t="shared" si="122"/>
        <v>photography</v>
      </c>
      <c r="S1547" t="str">
        <f t="shared" si="123"/>
        <v>nature</v>
      </c>
      <c r="T1547">
        <f>YEAR(V1547)</f>
        <v>2015</v>
      </c>
      <c r="U1547" s="13">
        <f t="shared" si="124"/>
        <v>34</v>
      </c>
      <c r="V1547" s="10">
        <f>(((J1547/60)/60)/24)+DATE(1970,1,1)</f>
        <v>42031.884652777779</v>
      </c>
      <c r="W1547" s="10">
        <f>(((I1547/60)/60)/24)+DATE(1970,1,1)</f>
        <v>42065.886111111111</v>
      </c>
    </row>
    <row r="1548" spans="1:23"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20"/>
        <v>0.28899999999999998</v>
      </c>
      <c r="P1548" s="6">
        <f t="shared" si="121"/>
        <v>26.272727272727273</v>
      </c>
      <c r="Q1548" t="s">
        <v>8316</v>
      </c>
      <c r="R1548" t="str">
        <f t="shared" si="122"/>
        <v>photography</v>
      </c>
      <c r="S1548" t="str">
        <f t="shared" si="123"/>
        <v>nature</v>
      </c>
      <c r="T1548">
        <f>YEAR(V1548)</f>
        <v>2014</v>
      </c>
      <c r="U1548" s="13">
        <f t="shared" si="124"/>
        <v>60</v>
      </c>
      <c r="V1548" s="10">
        <f>(((J1548/60)/60)/24)+DATE(1970,1,1)</f>
        <v>41839.212951388887</v>
      </c>
      <c r="W1548" s="10">
        <f>(((I1548/60)/60)/24)+DATE(1970,1,1)</f>
        <v>41899.212951388887</v>
      </c>
    </row>
    <row r="1549" spans="1:23"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20"/>
        <v>0</v>
      </c>
      <c r="P1549" s="6" t="e">
        <f t="shared" si="121"/>
        <v>#DIV/0!</v>
      </c>
      <c r="Q1549" t="s">
        <v>8316</v>
      </c>
      <c r="R1549" t="str">
        <f t="shared" si="122"/>
        <v>photography</v>
      </c>
      <c r="S1549" t="str">
        <f t="shared" si="123"/>
        <v>nature</v>
      </c>
      <c r="T1549">
        <f>YEAR(V1549)</f>
        <v>2017</v>
      </c>
      <c r="U1549" s="13">
        <f t="shared" si="124"/>
        <v>7</v>
      </c>
      <c r="V1549" s="10">
        <f>(((J1549/60)/60)/24)+DATE(1970,1,1)</f>
        <v>42782.426875000005</v>
      </c>
      <c r="W1549" s="10">
        <f>(((I1549/60)/60)/24)+DATE(1970,1,1)</f>
        <v>42789.426875000005</v>
      </c>
    </row>
    <row r="1550" spans="1:23"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20"/>
        <v>8.5714285714285715E-2</v>
      </c>
      <c r="P1550" s="6">
        <f t="shared" si="121"/>
        <v>60</v>
      </c>
      <c r="Q1550" t="s">
        <v>8316</v>
      </c>
      <c r="R1550" t="str">
        <f t="shared" si="122"/>
        <v>photography</v>
      </c>
      <c r="S1550" t="str">
        <f t="shared" si="123"/>
        <v>nature</v>
      </c>
      <c r="T1550">
        <f>YEAR(V1550)</f>
        <v>2015</v>
      </c>
      <c r="U1550" s="13">
        <f t="shared" si="124"/>
        <v>30</v>
      </c>
      <c r="V1550" s="10">
        <f>(((J1550/60)/60)/24)+DATE(1970,1,1)</f>
        <v>42286.88217592593</v>
      </c>
      <c r="W1550" s="10">
        <f>(((I1550/60)/60)/24)+DATE(1970,1,1)</f>
        <v>42316.923842592587</v>
      </c>
    </row>
    <row r="1551" spans="1:23"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20"/>
        <v>0.34</v>
      </c>
      <c r="P1551" s="6">
        <f t="shared" si="121"/>
        <v>28.333333333333332</v>
      </c>
      <c r="Q1551" t="s">
        <v>8316</v>
      </c>
      <c r="R1551" t="str">
        <f t="shared" si="122"/>
        <v>photography</v>
      </c>
      <c r="S1551" t="str">
        <f t="shared" si="123"/>
        <v>nature</v>
      </c>
      <c r="T1551">
        <f>YEAR(V1551)</f>
        <v>2015</v>
      </c>
      <c r="U1551" s="13">
        <f t="shared" si="124"/>
        <v>30</v>
      </c>
      <c r="V1551" s="10">
        <f>(((J1551/60)/60)/24)+DATE(1970,1,1)</f>
        <v>42281.136099537034</v>
      </c>
      <c r="W1551" s="10">
        <f>(((I1551/60)/60)/24)+DATE(1970,1,1)</f>
        <v>42311.177766203706</v>
      </c>
    </row>
    <row r="1552" spans="1:23"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20"/>
        <v>0.13466666666666666</v>
      </c>
      <c r="P1552" s="6">
        <f t="shared" si="121"/>
        <v>14.428571428571429</v>
      </c>
      <c r="Q1552" t="s">
        <v>8316</v>
      </c>
      <c r="R1552" t="str">
        <f t="shared" si="122"/>
        <v>photography</v>
      </c>
      <c r="S1552" t="str">
        <f t="shared" si="123"/>
        <v>nature</v>
      </c>
      <c r="T1552">
        <f>YEAR(V1552)</f>
        <v>2016</v>
      </c>
      <c r="U1552" s="13">
        <f t="shared" si="124"/>
        <v>30</v>
      </c>
      <c r="V1552" s="10">
        <f>(((J1552/60)/60)/24)+DATE(1970,1,1)</f>
        <v>42472.449467592596</v>
      </c>
      <c r="W1552" s="10">
        <f>(((I1552/60)/60)/24)+DATE(1970,1,1)</f>
        <v>42502.449467592596</v>
      </c>
    </row>
    <row r="1553" spans="1:23"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20"/>
        <v>0</v>
      </c>
      <c r="P1553" s="6" t="e">
        <f t="shared" si="121"/>
        <v>#DIV/0!</v>
      </c>
      <c r="Q1553" t="s">
        <v>8316</v>
      </c>
      <c r="R1553" t="str">
        <f t="shared" si="122"/>
        <v>photography</v>
      </c>
      <c r="S1553" t="str">
        <f t="shared" si="123"/>
        <v>nature</v>
      </c>
      <c r="T1553">
        <f>YEAR(V1553)</f>
        <v>2015</v>
      </c>
      <c r="U1553" s="13">
        <f t="shared" si="124"/>
        <v>30</v>
      </c>
      <c r="V1553" s="10">
        <f>(((J1553/60)/60)/24)+DATE(1970,1,1)</f>
        <v>42121.824525462958</v>
      </c>
      <c r="W1553" s="10">
        <f>(((I1553/60)/60)/24)+DATE(1970,1,1)</f>
        <v>42151.824525462958</v>
      </c>
    </row>
    <row r="1554" spans="1:23"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20"/>
        <v>0.49186046511627907</v>
      </c>
      <c r="P1554" s="6">
        <f t="shared" si="121"/>
        <v>132.1875</v>
      </c>
      <c r="Q1554" t="s">
        <v>8316</v>
      </c>
      <c r="R1554" t="str">
        <f t="shared" si="122"/>
        <v>photography</v>
      </c>
      <c r="S1554" t="str">
        <f t="shared" si="123"/>
        <v>nature</v>
      </c>
      <c r="T1554">
        <f>YEAR(V1554)</f>
        <v>2014</v>
      </c>
      <c r="U1554" s="13">
        <f t="shared" si="124"/>
        <v>20</v>
      </c>
      <c r="V1554" s="10">
        <f>(((J1554/60)/60)/24)+DATE(1970,1,1)</f>
        <v>41892.688750000001</v>
      </c>
      <c r="W1554" s="10">
        <f>(((I1554/60)/60)/24)+DATE(1970,1,1)</f>
        <v>41913.165972222225</v>
      </c>
    </row>
    <row r="1555" spans="1:23"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20"/>
        <v>0</v>
      </c>
      <c r="P1555" s="6" t="e">
        <f t="shared" si="121"/>
        <v>#DIV/0!</v>
      </c>
      <c r="Q1555" t="s">
        <v>8316</v>
      </c>
      <c r="R1555" t="str">
        <f t="shared" si="122"/>
        <v>photography</v>
      </c>
      <c r="S1555" t="str">
        <f t="shared" si="123"/>
        <v>nature</v>
      </c>
      <c r="T1555">
        <f>YEAR(V1555)</f>
        <v>2015</v>
      </c>
      <c r="U1555" s="13">
        <f t="shared" si="124"/>
        <v>30</v>
      </c>
      <c r="V1555" s="10">
        <f>(((J1555/60)/60)/24)+DATE(1970,1,1)</f>
        <v>42219.282951388886</v>
      </c>
      <c r="W1555" s="10">
        <f>(((I1555/60)/60)/24)+DATE(1970,1,1)</f>
        <v>42249.282951388886</v>
      </c>
    </row>
    <row r="1556" spans="1:23"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20"/>
        <v>0</v>
      </c>
      <c r="P1556" s="6" t="e">
        <f t="shared" si="121"/>
        <v>#DIV/0!</v>
      </c>
      <c r="Q1556" t="s">
        <v>8316</v>
      </c>
      <c r="R1556" t="str">
        <f t="shared" si="122"/>
        <v>photography</v>
      </c>
      <c r="S1556" t="str">
        <f t="shared" si="123"/>
        <v>nature</v>
      </c>
      <c r="T1556">
        <f>YEAR(V1556)</f>
        <v>2015</v>
      </c>
      <c r="U1556" s="13">
        <f t="shared" si="124"/>
        <v>30</v>
      </c>
      <c r="V1556" s="10">
        <f>(((J1556/60)/60)/24)+DATE(1970,1,1)</f>
        <v>42188.252199074079</v>
      </c>
      <c r="W1556" s="10">
        <f>(((I1556/60)/60)/24)+DATE(1970,1,1)</f>
        <v>42218.252199074079</v>
      </c>
    </row>
    <row r="1557" spans="1:23"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20"/>
        <v>0</v>
      </c>
      <c r="P1557" s="6" t="e">
        <f t="shared" si="121"/>
        <v>#DIV/0!</v>
      </c>
      <c r="Q1557" t="s">
        <v>8316</v>
      </c>
      <c r="R1557" t="str">
        <f t="shared" si="122"/>
        <v>photography</v>
      </c>
      <c r="S1557" t="str">
        <f t="shared" si="123"/>
        <v>nature</v>
      </c>
      <c r="T1557">
        <f>YEAR(V1557)</f>
        <v>2015</v>
      </c>
      <c r="U1557" s="13">
        <f t="shared" si="124"/>
        <v>23</v>
      </c>
      <c r="V1557" s="10">
        <f>(((J1557/60)/60)/24)+DATE(1970,1,1)</f>
        <v>42241.613796296297</v>
      </c>
      <c r="W1557" s="10">
        <f>(((I1557/60)/60)/24)+DATE(1970,1,1)</f>
        <v>42264.708333333328</v>
      </c>
    </row>
    <row r="1558" spans="1:23"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20"/>
        <v>0.45133333333333331</v>
      </c>
      <c r="P1558" s="6">
        <f t="shared" si="121"/>
        <v>56.416666666666664</v>
      </c>
      <c r="Q1558" t="s">
        <v>8316</v>
      </c>
      <c r="R1558" t="str">
        <f t="shared" si="122"/>
        <v>photography</v>
      </c>
      <c r="S1558" t="str">
        <f t="shared" si="123"/>
        <v>nature</v>
      </c>
      <c r="T1558">
        <f>YEAR(V1558)</f>
        <v>2016</v>
      </c>
      <c r="U1558" s="13">
        <f t="shared" si="124"/>
        <v>30</v>
      </c>
      <c r="V1558" s="10">
        <f>(((J1558/60)/60)/24)+DATE(1970,1,1)</f>
        <v>42525.153055555551</v>
      </c>
      <c r="W1558" s="10">
        <f>(((I1558/60)/60)/24)+DATE(1970,1,1)</f>
        <v>42555.153055555551</v>
      </c>
    </row>
    <row r="1559" spans="1:23"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20"/>
        <v>0.04</v>
      </c>
      <c r="P1559" s="6">
        <f t="shared" si="121"/>
        <v>100</v>
      </c>
      <c r="Q1559" t="s">
        <v>8316</v>
      </c>
      <c r="R1559" t="str">
        <f t="shared" si="122"/>
        <v>photography</v>
      </c>
      <c r="S1559" t="str">
        <f t="shared" si="123"/>
        <v>nature</v>
      </c>
      <c r="T1559">
        <f>YEAR(V1559)</f>
        <v>2014</v>
      </c>
      <c r="U1559" s="13">
        <f t="shared" si="124"/>
        <v>31</v>
      </c>
      <c r="V1559" s="10">
        <f>(((J1559/60)/60)/24)+DATE(1970,1,1)</f>
        <v>41871.65315972222</v>
      </c>
      <c r="W1559" s="10">
        <f>(((I1559/60)/60)/24)+DATE(1970,1,1)</f>
        <v>41902.65315972222</v>
      </c>
    </row>
    <row r="1560" spans="1:23"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20"/>
        <v>4.6666666666666669E-2</v>
      </c>
      <c r="P1560" s="6">
        <f t="shared" si="121"/>
        <v>11.666666666666666</v>
      </c>
      <c r="Q1560" t="s">
        <v>8316</v>
      </c>
      <c r="R1560" t="str">
        <f t="shared" si="122"/>
        <v>photography</v>
      </c>
      <c r="S1560" t="str">
        <f t="shared" si="123"/>
        <v>nature</v>
      </c>
      <c r="T1560">
        <f>YEAR(V1560)</f>
        <v>2015</v>
      </c>
      <c r="U1560" s="13">
        <f t="shared" si="124"/>
        <v>59</v>
      </c>
      <c r="V1560" s="10">
        <f>(((J1560/60)/60)/24)+DATE(1970,1,1)</f>
        <v>42185.397673611107</v>
      </c>
      <c r="W1560" s="10">
        <f>(((I1560/60)/60)/24)+DATE(1970,1,1)</f>
        <v>42244.508333333331</v>
      </c>
    </row>
    <row r="1561" spans="1:23"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20"/>
        <v>3.3333333333333335E-3</v>
      </c>
      <c r="P1561" s="6">
        <f t="shared" si="121"/>
        <v>50</v>
      </c>
      <c r="Q1561" t="s">
        <v>8316</v>
      </c>
      <c r="R1561" t="str">
        <f t="shared" si="122"/>
        <v>photography</v>
      </c>
      <c r="S1561" t="str">
        <f t="shared" si="123"/>
        <v>nature</v>
      </c>
      <c r="T1561">
        <f>YEAR(V1561)</f>
        <v>2015</v>
      </c>
      <c r="U1561" s="13">
        <f t="shared" si="124"/>
        <v>15</v>
      </c>
      <c r="V1561" s="10">
        <f>(((J1561/60)/60)/24)+DATE(1970,1,1)</f>
        <v>42108.05322916666</v>
      </c>
      <c r="W1561" s="10">
        <f>(((I1561/60)/60)/24)+DATE(1970,1,1)</f>
        <v>42123.05322916666</v>
      </c>
    </row>
    <row r="1562" spans="1:23"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20"/>
        <v>3.7600000000000001E-2</v>
      </c>
      <c r="P1562" s="6">
        <f t="shared" si="121"/>
        <v>23.5</v>
      </c>
      <c r="Q1562" t="s">
        <v>8316</v>
      </c>
      <c r="R1562" t="str">
        <f t="shared" si="122"/>
        <v>photography</v>
      </c>
      <c r="S1562" t="str">
        <f t="shared" si="123"/>
        <v>nature</v>
      </c>
      <c r="T1562">
        <f>YEAR(V1562)</f>
        <v>2014</v>
      </c>
      <c r="U1562" s="13">
        <f t="shared" si="124"/>
        <v>20</v>
      </c>
      <c r="V1562" s="10">
        <f>(((J1562/60)/60)/24)+DATE(1970,1,1)</f>
        <v>41936.020752314813</v>
      </c>
      <c r="W1562" s="10">
        <f>(((I1562/60)/60)/24)+DATE(1970,1,1)</f>
        <v>41956.062418981484</v>
      </c>
    </row>
    <row r="1563" spans="1:23"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20"/>
        <v>6.7000000000000002E-3</v>
      </c>
      <c r="P1563" s="6">
        <f t="shared" si="121"/>
        <v>67</v>
      </c>
      <c r="Q1563" t="s">
        <v>8317</v>
      </c>
      <c r="R1563" t="str">
        <f t="shared" si="122"/>
        <v>publishing</v>
      </c>
      <c r="S1563" t="str">
        <f t="shared" si="123"/>
        <v>art books</v>
      </c>
      <c r="T1563">
        <f>YEAR(V1563)</f>
        <v>2013</v>
      </c>
      <c r="U1563" s="13">
        <f t="shared" si="124"/>
        <v>30</v>
      </c>
      <c r="V1563" s="10">
        <f>(((J1563/60)/60)/24)+DATE(1970,1,1)</f>
        <v>41555.041701388887</v>
      </c>
      <c r="W1563" s="10">
        <f>(((I1563/60)/60)/24)+DATE(1970,1,1)</f>
        <v>41585.083368055559</v>
      </c>
    </row>
    <row r="1564" spans="1:23"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20"/>
        <v>0</v>
      </c>
      <c r="P1564" s="6" t="e">
        <f t="shared" si="121"/>
        <v>#DIV/0!</v>
      </c>
      <c r="Q1564" t="s">
        <v>8317</v>
      </c>
      <c r="R1564" t="str">
        <f t="shared" si="122"/>
        <v>publishing</v>
      </c>
      <c r="S1564" t="str">
        <f t="shared" si="123"/>
        <v>art books</v>
      </c>
      <c r="T1564">
        <f>YEAR(V1564)</f>
        <v>2009</v>
      </c>
      <c r="U1564" s="13">
        <f t="shared" si="124"/>
        <v>69</v>
      </c>
      <c r="V1564" s="10">
        <f>(((J1564/60)/60)/24)+DATE(1970,1,1)</f>
        <v>40079.566157407404</v>
      </c>
      <c r="W1564" s="10">
        <f>(((I1564/60)/60)/24)+DATE(1970,1,1)</f>
        <v>40149.034722222219</v>
      </c>
    </row>
    <row r="1565" spans="1:23"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20"/>
        <v>1.4166666666666666E-2</v>
      </c>
      <c r="P1565" s="6">
        <f t="shared" si="121"/>
        <v>42.5</v>
      </c>
      <c r="Q1565" t="s">
        <v>8317</v>
      </c>
      <c r="R1565" t="str">
        <f t="shared" si="122"/>
        <v>publishing</v>
      </c>
      <c r="S1565" t="str">
        <f t="shared" si="123"/>
        <v>art books</v>
      </c>
      <c r="T1565">
        <f>YEAR(V1565)</f>
        <v>2014</v>
      </c>
      <c r="U1565" s="13">
        <f t="shared" si="124"/>
        <v>60</v>
      </c>
      <c r="V1565" s="10">
        <f>(((J1565/60)/60)/24)+DATE(1970,1,1)</f>
        <v>41652.742488425924</v>
      </c>
      <c r="W1565" s="10">
        <f>(((I1565/60)/60)/24)+DATE(1970,1,1)</f>
        <v>41712.700821759259</v>
      </c>
    </row>
    <row r="1566" spans="1:23"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20"/>
        <v>1E-3</v>
      </c>
      <c r="P1566" s="6">
        <f t="shared" si="121"/>
        <v>10</v>
      </c>
      <c r="Q1566" t="s">
        <v>8317</v>
      </c>
      <c r="R1566" t="str">
        <f t="shared" si="122"/>
        <v>publishing</v>
      </c>
      <c r="S1566" t="str">
        <f t="shared" si="123"/>
        <v>art books</v>
      </c>
      <c r="T1566">
        <f>YEAR(V1566)</f>
        <v>2015</v>
      </c>
      <c r="U1566" s="13">
        <f t="shared" si="124"/>
        <v>31</v>
      </c>
      <c r="V1566" s="10">
        <f>(((J1566/60)/60)/24)+DATE(1970,1,1)</f>
        <v>42121.367002314815</v>
      </c>
      <c r="W1566" s="10">
        <f>(((I1566/60)/60)/24)+DATE(1970,1,1)</f>
        <v>42152.836805555555</v>
      </c>
    </row>
    <row r="1567" spans="1:23"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20"/>
        <v>2.5000000000000001E-2</v>
      </c>
      <c r="P1567" s="6">
        <f t="shared" si="121"/>
        <v>100</v>
      </c>
      <c r="Q1567" t="s">
        <v>8317</v>
      </c>
      <c r="R1567" t="str">
        <f t="shared" si="122"/>
        <v>publishing</v>
      </c>
      <c r="S1567" t="str">
        <f t="shared" si="123"/>
        <v>art books</v>
      </c>
      <c r="T1567">
        <f>YEAR(V1567)</f>
        <v>2011</v>
      </c>
      <c r="U1567" s="13">
        <f t="shared" si="124"/>
        <v>30</v>
      </c>
      <c r="V1567" s="10">
        <f>(((J1567/60)/60)/24)+DATE(1970,1,1)</f>
        <v>40672.729872685188</v>
      </c>
      <c r="W1567" s="10">
        <f>(((I1567/60)/60)/24)+DATE(1970,1,1)</f>
        <v>40702.729872685188</v>
      </c>
    </row>
    <row r="1568" spans="1:23"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20"/>
        <v>0.21249999999999999</v>
      </c>
      <c r="P1568" s="6">
        <f t="shared" si="121"/>
        <v>108.05084745762711</v>
      </c>
      <c r="Q1568" t="s">
        <v>8317</v>
      </c>
      <c r="R1568" t="str">
        <f t="shared" si="122"/>
        <v>publishing</v>
      </c>
      <c r="S1568" t="str">
        <f t="shared" si="123"/>
        <v>art books</v>
      </c>
      <c r="T1568">
        <f>YEAR(V1568)</f>
        <v>2016</v>
      </c>
      <c r="U1568" s="13">
        <f t="shared" si="124"/>
        <v>29</v>
      </c>
      <c r="V1568" s="10">
        <f>(((J1568/60)/60)/24)+DATE(1970,1,1)</f>
        <v>42549.916712962964</v>
      </c>
      <c r="W1568" s="10">
        <f>(((I1568/60)/60)/24)+DATE(1970,1,1)</f>
        <v>42578.916666666672</v>
      </c>
    </row>
    <row r="1569" spans="1:23"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20"/>
        <v>4.1176470588235294E-2</v>
      </c>
      <c r="P1569" s="6">
        <f t="shared" si="121"/>
        <v>26.923076923076923</v>
      </c>
      <c r="Q1569" t="s">
        <v>8317</v>
      </c>
      <c r="R1569" t="str">
        <f t="shared" si="122"/>
        <v>publishing</v>
      </c>
      <c r="S1569" t="str">
        <f t="shared" si="123"/>
        <v>art books</v>
      </c>
      <c r="T1569">
        <f>YEAR(V1569)</f>
        <v>2014</v>
      </c>
      <c r="U1569" s="13">
        <f t="shared" si="124"/>
        <v>15</v>
      </c>
      <c r="V1569" s="10">
        <f>(((J1569/60)/60)/24)+DATE(1970,1,1)</f>
        <v>41671.936863425923</v>
      </c>
      <c r="W1569" s="10">
        <f>(((I1569/60)/60)/24)+DATE(1970,1,1)</f>
        <v>41687</v>
      </c>
    </row>
    <row r="1570" spans="1:23"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20"/>
        <v>0.13639999999999999</v>
      </c>
      <c r="P1570" s="6">
        <f t="shared" si="121"/>
        <v>155</v>
      </c>
      <c r="Q1570" t="s">
        <v>8317</v>
      </c>
      <c r="R1570" t="str">
        <f t="shared" si="122"/>
        <v>publishing</v>
      </c>
      <c r="S1570" t="str">
        <f t="shared" si="123"/>
        <v>art books</v>
      </c>
      <c r="T1570">
        <f>YEAR(V1570)</f>
        <v>2014</v>
      </c>
      <c r="U1570" s="13">
        <f t="shared" si="124"/>
        <v>35</v>
      </c>
      <c r="V1570" s="10">
        <f>(((J1570/60)/60)/24)+DATE(1970,1,1)</f>
        <v>41962.062326388885</v>
      </c>
      <c r="W1570" s="10">
        <f>(((I1570/60)/60)/24)+DATE(1970,1,1)</f>
        <v>41997.062326388885</v>
      </c>
    </row>
    <row r="1571" spans="1:23"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20"/>
        <v>0</v>
      </c>
      <c r="P1571" s="6" t="e">
        <f t="shared" si="121"/>
        <v>#DIV/0!</v>
      </c>
      <c r="Q1571" t="s">
        <v>8317</v>
      </c>
      <c r="R1571" t="str">
        <f t="shared" si="122"/>
        <v>publishing</v>
      </c>
      <c r="S1571" t="str">
        <f t="shared" si="123"/>
        <v>art books</v>
      </c>
      <c r="T1571">
        <f>YEAR(V1571)</f>
        <v>2013</v>
      </c>
      <c r="U1571" s="13">
        <f t="shared" si="124"/>
        <v>30</v>
      </c>
      <c r="V1571" s="10">
        <f>(((J1571/60)/60)/24)+DATE(1970,1,1)</f>
        <v>41389.679560185185</v>
      </c>
      <c r="W1571" s="10">
        <f>(((I1571/60)/60)/24)+DATE(1970,1,1)</f>
        <v>41419.679560185185</v>
      </c>
    </row>
    <row r="1572" spans="1:23"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20"/>
        <v>0.41399999999999998</v>
      </c>
      <c r="P1572" s="6">
        <f t="shared" si="121"/>
        <v>47.769230769230766</v>
      </c>
      <c r="Q1572" t="s">
        <v>8317</v>
      </c>
      <c r="R1572" t="str">
        <f t="shared" si="122"/>
        <v>publishing</v>
      </c>
      <c r="S1572" t="str">
        <f t="shared" si="123"/>
        <v>art books</v>
      </c>
      <c r="T1572">
        <f>YEAR(V1572)</f>
        <v>2016</v>
      </c>
      <c r="U1572" s="13">
        <f t="shared" si="124"/>
        <v>30</v>
      </c>
      <c r="V1572" s="10">
        <f>(((J1572/60)/60)/24)+DATE(1970,1,1)</f>
        <v>42438.813449074078</v>
      </c>
      <c r="W1572" s="10">
        <f>(((I1572/60)/60)/24)+DATE(1970,1,1)</f>
        <v>42468.771782407406</v>
      </c>
    </row>
    <row r="1573" spans="1:23"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20"/>
        <v>6.6115702479338841E-3</v>
      </c>
      <c r="P1573" s="6">
        <f t="shared" si="121"/>
        <v>20</v>
      </c>
      <c r="Q1573" t="s">
        <v>8317</v>
      </c>
      <c r="R1573" t="str">
        <f t="shared" si="122"/>
        <v>publishing</v>
      </c>
      <c r="S1573" t="str">
        <f t="shared" si="123"/>
        <v>art books</v>
      </c>
      <c r="T1573">
        <f>YEAR(V1573)</f>
        <v>2015</v>
      </c>
      <c r="U1573" s="13">
        <f t="shared" si="124"/>
        <v>30</v>
      </c>
      <c r="V1573" s="10">
        <f>(((J1573/60)/60)/24)+DATE(1970,1,1)</f>
        <v>42144.769479166673</v>
      </c>
      <c r="W1573" s="10">
        <f>(((I1573/60)/60)/24)+DATE(1970,1,1)</f>
        <v>42174.769479166673</v>
      </c>
    </row>
    <row r="1574" spans="1:23"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20"/>
        <v>0.05</v>
      </c>
      <c r="P1574" s="6">
        <f t="shared" si="121"/>
        <v>41.666666666666664</v>
      </c>
      <c r="Q1574" t="s">
        <v>8317</v>
      </c>
      <c r="R1574" t="str">
        <f t="shared" si="122"/>
        <v>publishing</v>
      </c>
      <c r="S1574" t="str">
        <f t="shared" si="123"/>
        <v>art books</v>
      </c>
      <c r="T1574">
        <f>YEAR(V1574)</f>
        <v>2016</v>
      </c>
      <c r="U1574" s="13">
        <f t="shared" si="124"/>
        <v>25</v>
      </c>
      <c r="V1574" s="10">
        <f>(((J1574/60)/60)/24)+DATE(1970,1,1)</f>
        <v>42404.033090277779</v>
      </c>
      <c r="W1574" s="10">
        <f>(((I1574/60)/60)/24)+DATE(1970,1,1)</f>
        <v>42428.999305555553</v>
      </c>
    </row>
    <row r="1575" spans="1:23"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20"/>
        <v>2.4777777777777777E-2</v>
      </c>
      <c r="P1575" s="6">
        <f t="shared" si="121"/>
        <v>74.333333333333329</v>
      </c>
      <c r="Q1575" t="s">
        <v>8317</v>
      </c>
      <c r="R1575" t="str">
        <f t="shared" si="122"/>
        <v>publishing</v>
      </c>
      <c r="S1575" t="str">
        <f t="shared" si="123"/>
        <v>art books</v>
      </c>
      <c r="T1575">
        <f>YEAR(V1575)</f>
        <v>2017</v>
      </c>
      <c r="U1575" s="13">
        <f t="shared" si="124"/>
        <v>40</v>
      </c>
      <c r="V1575" s="10">
        <f>(((J1575/60)/60)/24)+DATE(1970,1,1)</f>
        <v>42786.000023148154</v>
      </c>
      <c r="W1575" s="10">
        <f>(((I1575/60)/60)/24)+DATE(1970,1,1)</f>
        <v>42826.165972222225</v>
      </c>
    </row>
    <row r="1576" spans="1:23"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20"/>
        <v>5.0599999999999999E-2</v>
      </c>
      <c r="P1576" s="6">
        <f t="shared" si="121"/>
        <v>84.333333333333329</v>
      </c>
      <c r="Q1576" t="s">
        <v>8317</v>
      </c>
      <c r="R1576" t="str">
        <f t="shared" si="122"/>
        <v>publishing</v>
      </c>
      <c r="S1576" t="str">
        <f t="shared" si="123"/>
        <v>art books</v>
      </c>
      <c r="T1576">
        <f>YEAR(V1576)</f>
        <v>2015</v>
      </c>
      <c r="U1576" s="13">
        <f t="shared" si="124"/>
        <v>35</v>
      </c>
      <c r="V1576" s="10">
        <f>(((J1576/60)/60)/24)+DATE(1970,1,1)</f>
        <v>42017.927418981482</v>
      </c>
      <c r="W1576" s="10">
        <f>(((I1576/60)/60)/24)+DATE(1970,1,1)</f>
        <v>42052.927418981482</v>
      </c>
    </row>
    <row r="1577" spans="1:23"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20"/>
        <v>0.2291</v>
      </c>
      <c r="P1577" s="6">
        <f t="shared" si="121"/>
        <v>65.457142857142856</v>
      </c>
      <c r="Q1577" t="s">
        <v>8317</v>
      </c>
      <c r="R1577" t="str">
        <f t="shared" si="122"/>
        <v>publishing</v>
      </c>
      <c r="S1577" t="str">
        <f t="shared" si="123"/>
        <v>art books</v>
      </c>
      <c r="T1577">
        <f>YEAR(V1577)</f>
        <v>2014</v>
      </c>
      <c r="U1577" s="13">
        <f t="shared" si="124"/>
        <v>30</v>
      </c>
      <c r="V1577" s="10">
        <f>(((J1577/60)/60)/24)+DATE(1970,1,1)</f>
        <v>41799.524259259262</v>
      </c>
      <c r="W1577" s="10">
        <f>(((I1577/60)/60)/24)+DATE(1970,1,1)</f>
        <v>41829.524259259262</v>
      </c>
    </row>
    <row r="1578" spans="1:23"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20"/>
        <v>0.13</v>
      </c>
      <c r="P1578" s="6">
        <f t="shared" si="121"/>
        <v>65</v>
      </c>
      <c r="Q1578" t="s">
        <v>8317</v>
      </c>
      <c r="R1578" t="str">
        <f t="shared" si="122"/>
        <v>publishing</v>
      </c>
      <c r="S1578" t="str">
        <f t="shared" si="123"/>
        <v>art books</v>
      </c>
      <c r="T1578">
        <f>YEAR(V1578)</f>
        <v>2015</v>
      </c>
      <c r="U1578" s="13">
        <f t="shared" si="124"/>
        <v>45</v>
      </c>
      <c r="V1578" s="10">
        <f>(((J1578/60)/60)/24)+DATE(1970,1,1)</f>
        <v>42140.879259259258</v>
      </c>
      <c r="W1578" s="10">
        <f>(((I1578/60)/60)/24)+DATE(1970,1,1)</f>
        <v>42185.879259259258</v>
      </c>
    </row>
    <row r="1579" spans="1:23"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20"/>
        <v>5.4999999999999997E-3</v>
      </c>
      <c r="P1579" s="6">
        <f t="shared" si="121"/>
        <v>27.5</v>
      </c>
      <c r="Q1579" t="s">
        <v>8317</v>
      </c>
      <c r="R1579" t="str">
        <f t="shared" si="122"/>
        <v>publishing</v>
      </c>
      <c r="S1579" t="str">
        <f t="shared" si="123"/>
        <v>art books</v>
      </c>
      <c r="T1579">
        <f>YEAR(V1579)</f>
        <v>2012</v>
      </c>
      <c r="U1579" s="13">
        <f t="shared" si="124"/>
        <v>60</v>
      </c>
      <c r="V1579" s="10">
        <f>(((J1579/60)/60)/24)+DATE(1970,1,1)</f>
        <v>41054.847777777781</v>
      </c>
      <c r="W1579" s="10">
        <f>(((I1579/60)/60)/24)+DATE(1970,1,1)</f>
        <v>41114.847777777781</v>
      </c>
    </row>
    <row r="1580" spans="1:23"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20"/>
        <v>0.10806536636794939</v>
      </c>
      <c r="P1580" s="6">
        <f t="shared" si="121"/>
        <v>51.25</v>
      </c>
      <c r="Q1580" t="s">
        <v>8317</v>
      </c>
      <c r="R1580" t="str">
        <f t="shared" si="122"/>
        <v>publishing</v>
      </c>
      <c r="S1580" t="str">
        <f t="shared" si="123"/>
        <v>art books</v>
      </c>
      <c r="T1580">
        <f>YEAR(V1580)</f>
        <v>2010</v>
      </c>
      <c r="U1580" s="13">
        <f t="shared" si="124"/>
        <v>24</v>
      </c>
      <c r="V1580" s="10">
        <f>(((J1580/60)/60)/24)+DATE(1970,1,1)</f>
        <v>40399.065868055557</v>
      </c>
      <c r="W1580" s="10">
        <f>(((I1580/60)/60)/24)+DATE(1970,1,1)</f>
        <v>40423.083333333336</v>
      </c>
    </row>
    <row r="1581" spans="1:23"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20"/>
        <v>8.4008400840084006E-3</v>
      </c>
      <c r="P1581" s="6">
        <f t="shared" si="121"/>
        <v>14</v>
      </c>
      <c r="Q1581" t="s">
        <v>8317</v>
      </c>
      <c r="R1581" t="str">
        <f t="shared" si="122"/>
        <v>publishing</v>
      </c>
      <c r="S1581" t="str">
        <f t="shared" si="123"/>
        <v>art books</v>
      </c>
      <c r="T1581">
        <f>YEAR(V1581)</f>
        <v>2013</v>
      </c>
      <c r="U1581" s="13">
        <f t="shared" si="124"/>
        <v>33</v>
      </c>
      <c r="V1581" s="10">
        <f>(((J1581/60)/60)/24)+DATE(1970,1,1)</f>
        <v>41481.996423611112</v>
      </c>
      <c r="W1581" s="10">
        <f>(((I1581/60)/60)/24)+DATE(1970,1,1)</f>
        <v>41514.996423611112</v>
      </c>
    </row>
    <row r="1582" spans="1:23"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20"/>
        <v>0</v>
      </c>
      <c r="P1582" s="6" t="e">
        <f t="shared" si="121"/>
        <v>#DIV/0!</v>
      </c>
      <c r="Q1582" t="s">
        <v>8317</v>
      </c>
      <c r="R1582" t="str">
        <f t="shared" si="122"/>
        <v>publishing</v>
      </c>
      <c r="S1582" t="str">
        <f t="shared" si="123"/>
        <v>art books</v>
      </c>
      <c r="T1582">
        <f>YEAR(V1582)</f>
        <v>2012</v>
      </c>
      <c r="U1582" s="13">
        <f t="shared" si="124"/>
        <v>60</v>
      </c>
      <c r="V1582" s="10">
        <f>(((J1582/60)/60)/24)+DATE(1970,1,1)</f>
        <v>40990.050069444449</v>
      </c>
      <c r="W1582" s="10">
        <f>(((I1582/60)/60)/24)+DATE(1970,1,1)</f>
        <v>41050.050069444449</v>
      </c>
    </row>
    <row r="1583" spans="1:23"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20"/>
        <v>5.0000000000000001E-3</v>
      </c>
      <c r="P1583" s="6">
        <f t="shared" si="121"/>
        <v>5</v>
      </c>
      <c r="Q1583" t="s">
        <v>8316</v>
      </c>
      <c r="R1583" t="str">
        <f t="shared" si="122"/>
        <v>photography</v>
      </c>
      <c r="S1583" t="str">
        <f t="shared" si="123"/>
        <v>places</v>
      </c>
      <c r="T1583">
        <f>YEAR(V1583)</f>
        <v>2015</v>
      </c>
      <c r="U1583" s="13">
        <f t="shared" si="124"/>
        <v>32</v>
      </c>
      <c r="V1583" s="10">
        <f>(((J1583/60)/60)/24)+DATE(1970,1,1)</f>
        <v>42325.448958333334</v>
      </c>
      <c r="W1583" s="10">
        <f>(((I1583/60)/60)/24)+DATE(1970,1,1)</f>
        <v>42357.448958333334</v>
      </c>
    </row>
    <row r="1584" spans="1:23"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20"/>
        <v>9.2999999999999999E-2</v>
      </c>
      <c r="P1584" s="6">
        <f t="shared" si="121"/>
        <v>31</v>
      </c>
      <c r="Q1584" t="s">
        <v>8316</v>
      </c>
      <c r="R1584" t="str">
        <f t="shared" si="122"/>
        <v>photography</v>
      </c>
      <c r="S1584" t="str">
        <f t="shared" si="123"/>
        <v>places</v>
      </c>
      <c r="T1584">
        <f>YEAR(V1584)</f>
        <v>2015</v>
      </c>
      <c r="U1584" s="13">
        <f t="shared" si="124"/>
        <v>57</v>
      </c>
      <c r="V1584" s="10">
        <f>(((J1584/60)/60)/24)+DATE(1970,1,1)</f>
        <v>42246.789965277778</v>
      </c>
      <c r="W1584" s="10">
        <f>(((I1584/60)/60)/24)+DATE(1970,1,1)</f>
        <v>42303.888888888891</v>
      </c>
    </row>
    <row r="1585" spans="1:23"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20"/>
        <v>7.5000000000000002E-4</v>
      </c>
      <c r="P1585" s="6">
        <f t="shared" si="121"/>
        <v>15</v>
      </c>
      <c r="Q1585" t="s">
        <v>8316</v>
      </c>
      <c r="R1585" t="str">
        <f t="shared" si="122"/>
        <v>photography</v>
      </c>
      <c r="S1585" t="str">
        <f t="shared" si="123"/>
        <v>places</v>
      </c>
      <c r="T1585">
        <f>YEAR(V1585)</f>
        <v>2014</v>
      </c>
      <c r="U1585" s="13">
        <f t="shared" si="124"/>
        <v>30</v>
      </c>
      <c r="V1585" s="10">
        <f>(((J1585/60)/60)/24)+DATE(1970,1,1)</f>
        <v>41877.904988425929</v>
      </c>
      <c r="W1585" s="10">
        <f>(((I1585/60)/60)/24)+DATE(1970,1,1)</f>
        <v>41907.904988425929</v>
      </c>
    </row>
    <row r="1586" spans="1:23"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20"/>
        <v>0</v>
      </c>
      <c r="P1586" s="6" t="e">
        <f t="shared" si="121"/>
        <v>#DIV/0!</v>
      </c>
      <c r="Q1586" t="s">
        <v>8316</v>
      </c>
      <c r="R1586" t="str">
        <f t="shared" si="122"/>
        <v>photography</v>
      </c>
      <c r="S1586" t="str">
        <f t="shared" si="123"/>
        <v>places</v>
      </c>
      <c r="T1586">
        <f>YEAR(V1586)</f>
        <v>2014</v>
      </c>
      <c r="U1586" s="13">
        <f t="shared" si="124"/>
        <v>10</v>
      </c>
      <c r="V1586" s="10">
        <f>(((J1586/60)/60)/24)+DATE(1970,1,1)</f>
        <v>41779.649317129632</v>
      </c>
      <c r="W1586" s="10">
        <f>(((I1586/60)/60)/24)+DATE(1970,1,1)</f>
        <v>41789.649317129632</v>
      </c>
    </row>
    <row r="1587" spans="1:23"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20"/>
        <v>0.79</v>
      </c>
      <c r="P1587" s="6">
        <f t="shared" si="121"/>
        <v>131.66666666666666</v>
      </c>
      <c r="Q1587" t="s">
        <v>8316</v>
      </c>
      <c r="R1587" t="str">
        <f t="shared" si="122"/>
        <v>photography</v>
      </c>
      <c r="S1587" t="str">
        <f t="shared" si="123"/>
        <v>places</v>
      </c>
      <c r="T1587">
        <f>YEAR(V1587)</f>
        <v>2016</v>
      </c>
      <c r="U1587" s="13">
        <f t="shared" si="124"/>
        <v>22</v>
      </c>
      <c r="V1587" s="10">
        <f>(((J1587/60)/60)/24)+DATE(1970,1,1)</f>
        <v>42707.895462962959</v>
      </c>
      <c r="W1587" s="10">
        <f>(((I1587/60)/60)/24)+DATE(1970,1,1)</f>
        <v>42729.458333333328</v>
      </c>
    </row>
    <row r="1588" spans="1:23"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20"/>
        <v>0</v>
      </c>
      <c r="P1588" s="6" t="e">
        <f t="shared" si="121"/>
        <v>#DIV/0!</v>
      </c>
      <c r="Q1588" t="s">
        <v>8316</v>
      </c>
      <c r="R1588" t="str">
        <f t="shared" si="122"/>
        <v>photography</v>
      </c>
      <c r="S1588" t="str">
        <f t="shared" si="123"/>
        <v>places</v>
      </c>
      <c r="T1588">
        <f>YEAR(V1588)</f>
        <v>2015</v>
      </c>
      <c r="U1588" s="13">
        <f t="shared" si="124"/>
        <v>30</v>
      </c>
      <c r="V1588" s="10">
        <f>(((J1588/60)/60)/24)+DATE(1970,1,1)</f>
        <v>42069.104421296302</v>
      </c>
      <c r="W1588" s="10">
        <f>(((I1588/60)/60)/24)+DATE(1970,1,1)</f>
        <v>42099.062754629631</v>
      </c>
    </row>
    <row r="1589" spans="1:23"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20"/>
        <v>1.3333333333333334E-4</v>
      </c>
      <c r="P1589" s="6">
        <f t="shared" si="121"/>
        <v>1</v>
      </c>
      <c r="Q1589" t="s">
        <v>8316</v>
      </c>
      <c r="R1589" t="str">
        <f t="shared" si="122"/>
        <v>photography</v>
      </c>
      <c r="S1589" t="str">
        <f t="shared" si="123"/>
        <v>places</v>
      </c>
      <c r="T1589">
        <f>YEAR(V1589)</f>
        <v>2014</v>
      </c>
      <c r="U1589" s="13">
        <f t="shared" si="124"/>
        <v>30</v>
      </c>
      <c r="V1589" s="10">
        <f>(((J1589/60)/60)/24)+DATE(1970,1,1)</f>
        <v>41956.950983796298</v>
      </c>
      <c r="W1589" s="10">
        <f>(((I1589/60)/60)/24)+DATE(1970,1,1)</f>
        <v>41986.950983796298</v>
      </c>
    </row>
    <row r="1590" spans="1:23"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20"/>
        <v>0</v>
      </c>
      <c r="P1590" s="6" t="e">
        <f t="shared" si="121"/>
        <v>#DIV/0!</v>
      </c>
      <c r="Q1590" t="s">
        <v>8316</v>
      </c>
      <c r="R1590" t="str">
        <f t="shared" si="122"/>
        <v>photography</v>
      </c>
      <c r="S1590" t="str">
        <f t="shared" si="123"/>
        <v>places</v>
      </c>
      <c r="T1590">
        <f>YEAR(V1590)</f>
        <v>2015</v>
      </c>
      <c r="U1590" s="13">
        <f t="shared" si="124"/>
        <v>31</v>
      </c>
      <c r="V1590" s="10">
        <f>(((J1590/60)/60)/24)+DATE(1970,1,1)</f>
        <v>42005.24998842593</v>
      </c>
      <c r="W1590" s="10">
        <f>(((I1590/60)/60)/24)+DATE(1970,1,1)</f>
        <v>42035.841666666667</v>
      </c>
    </row>
    <row r="1591" spans="1:23"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20"/>
        <v>0</v>
      </c>
      <c r="P1591" s="6" t="e">
        <f t="shared" si="121"/>
        <v>#DIV/0!</v>
      </c>
      <c r="Q1591" t="s">
        <v>8316</v>
      </c>
      <c r="R1591" t="str">
        <f t="shared" si="122"/>
        <v>photography</v>
      </c>
      <c r="S1591" t="str">
        <f t="shared" si="123"/>
        <v>places</v>
      </c>
      <c r="T1591">
        <f>YEAR(V1591)</f>
        <v>2015</v>
      </c>
      <c r="U1591" s="13">
        <f t="shared" si="124"/>
        <v>30</v>
      </c>
      <c r="V1591" s="10">
        <f>(((J1591/60)/60)/24)+DATE(1970,1,1)</f>
        <v>42256.984791666662</v>
      </c>
      <c r="W1591" s="10">
        <f>(((I1591/60)/60)/24)+DATE(1970,1,1)</f>
        <v>42286.984791666662</v>
      </c>
    </row>
    <row r="1592" spans="1:23"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20"/>
        <v>1.7000000000000001E-2</v>
      </c>
      <c r="P1592" s="6">
        <f t="shared" si="121"/>
        <v>510</v>
      </c>
      <c r="Q1592" t="s">
        <v>8316</v>
      </c>
      <c r="R1592" t="str">
        <f t="shared" si="122"/>
        <v>photography</v>
      </c>
      <c r="S1592" t="str">
        <f t="shared" si="123"/>
        <v>places</v>
      </c>
      <c r="T1592">
        <f>YEAR(V1592)</f>
        <v>2015</v>
      </c>
      <c r="U1592" s="13">
        <f t="shared" si="124"/>
        <v>30</v>
      </c>
      <c r="V1592" s="10">
        <f>(((J1592/60)/60)/24)+DATE(1970,1,1)</f>
        <v>42240.857222222221</v>
      </c>
      <c r="W1592" s="10">
        <f>(((I1592/60)/60)/24)+DATE(1970,1,1)</f>
        <v>42270.857222222221</v>
      </c>
    </row>
    <row r="1593" spans="1:23"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20"/>
        <v>0.29228571428571426</v>
      </c>
      <c r="P1593" s="6">
        <f t="shared" si="121"/>
        <v>44.478260869565219</v>
      </c>
      <c r="Q1593" t="s">
        <v>8316</v>
      </c>
      <c r="R1593" t="str">
        <f t="shared" si="122"/>
        <v>photography</v>
      </c>
      <c r="S1593" t="str">
        <f t="shared" si="123"/>
        <v>places</v>
      </c>
      <c r="T1593">
        <f>YEAR(V1593)</f>
        <v>2016</v>
      </c>
      <c r="U1593" s="13">
        <f t="shared" si="124"/>
        <v>30</v>
      </c>
      <c r="V1593" s="10">
        <f>(((J1593/60)/60)/24)+DATE(1970,1,1)</f>
        <v>42433.726168981477</v>
      </c>
      <c r="W1593" s="10">
        <f>(((I1593/60)/60)/24)+DATE(1970,1,1)</f>
        <v>42463.68450231482</v>
      </c>
    </row>
    <row r="1594" spans="1:23"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20"/>
        <v>0</v>
      </c>
      <c r="P1594" s="6" t="e">
        <f t="shared" si="121"/>
        <v>#DIV/0!</v>
      </c>
      <c r="Q1594" t="s">
        <v>8316</v>
      </c>
      <c r="R1594" t="str">
        <f t="shared" si="122"/>
        <v>photography</v>
      </c>
      <c r="S1594" t="str">
        <f t="shared" si="123"/>
        <v>places</v>
      </c>
      <c r="T1594">
        <f>YEAR(V1594)</f>
        <v>2015</v>
      </c>
      <c r="U1594" s="13">
        <f t="shared" si="124"/>
        <v>45</v>
      </c>
      <c r="V1594" s="10">
        <f>(((J1594/60)/60)/24)+DATE(1970,1,1)</f>
        <v>42046.072743055556</v>
      </c>
      <c r="W1594" s="10">
        <f>(((I1594/60)/60)/24)+DATE(1970,1,1)</f>
        <v>42091.031076388885</v>
      </c>
    </row>
    <row r="1595" spans="1:23"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20"/>
        <v>1.3636363636363637E-4</v>
      </c>
      <c r="P1595" s="6">
        <f t="shared" si="121"/>
        <v>1</v>
      </c>
      <c r="Q1595" t="s">
        <v>8316</v>
      </c>
      <c r="R1595" t="str">
        <f t="shared" si="122"/>
        <v>photography</v>
      </c>
      <c r="S1595" t="str">
        <f t="shared" si="123"/>
        <v>places</v>
      </c>
      <c r="T1595">
        <f>YEAR(V1595)</f>
        <v>2015</v>
      </c>
      <c r="U1595" s="13">
        <f t="shared" si="124"/>
        <v>30</v>
      </c>
      <c r="V1595" s="10">
        <f>(((J1595/60)/60)/24)+DATE(1970,1,1)</f>
        <v>42033.845543981486</v>
      </c>
      <c r="W1595" s="10">
        <f>(((I1595/60)/60)/24)+DATE(1970,1,1)</f>
        <v>42063.845543981486</v>
      </c>
    </row>
    <row r="1596" spans="1:23"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20"/>
        <v>0.20499999999999999</v>
      </c>
      <c r="P1596" s="6">
        <f t="shared" si="121"/>
        <v>20.5</v>
      </c>
      <c r="Q1596" t="s">
        <v>8316</v>
      </c>
      <c r="R1596" t="str">
        <f t="shared" si="122"/>
        <v>photography</v>
      </c>
      <c r="S1596" t="str">
        <f t="shared" si="123"/>
        <v>places</v>
      </c>
      <c r="T1596">
        <f>YEAR(V1596)</f>
        <v>2016</v>
      </c>
      <c r="U1596" s="13">
        <f t="shared" si="124"/>
        <v>60</v>
      </c>
      <c r="V1596" s="10">
        <f>(((J1596/60)/60)/24)+DATE(1970,1,1)</f>
        <v>42445.712754629625</v>
      </c>
      <c r="W1596" s="10">
        <f>(((I1596/60)/60)/24)+DATE(1970,1,1)</f>
        <v>42505.681249999994</v>
      </c>
    </row>
    <row r="1597" spans="1:23"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20"/>
        <v>2.8E-3</v>
      </c>
      <c r="P1597" s="6">
        <f t="shared" si="121"/>
        <v>40</v>
      </c>
      <c r="Q1597" t="s">
        <v>8316</v>
      </c>
      <c r="R1597" t="str">
        <f t="shared" si="122"/>
        <v>photography</v>
      </c>
      <c r="S1597" t="str">
        <f t="shared" si="123"/>
        <v>places</v>
      </c>
      <c r="T1597">
        <f>YEAR(V1597)</f>
        <v>2014</v>
      </c>
      <c r="U1597" s="13">
        <f t="shared" si="124"/>
        <v>29</v>
      </c>
      <c r="V1597" s="10">
        <f>(((J1597/60)/60)/24)+DATE(1970,1,1)</f>
        <v>41780.050092592595</v>
      </c>
      <c r="W1597" s="10">
        <f>(((I1597/60)/60)/24)+DATE(1970,1,1)</f>
        <v>41808.842361111114</v>
      </c>
    </row>
    <row r="1598" spans="1:23"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20"/>
        <v>2.3076923076923078E-2</v>
      </c>
      <c r="P1598" s="6">
        <f t="shared" si="121"/>
        <v>25</v>
      </c>
      <c r="Q1598" t="s">
        <v>8316</v>
      </c>
      <c r="R1598" t="str">
        <f t="shared" si="122"/>
        <v>photography</v>
      </c>
      <c r="S1598" t="str">
        <f t="shared" si="123"/>
        <v>places</v>
      </c>
      <c r="T1598">
        <f>YEAR(V1598)</f>
        <v>2014</v>
      </c>
      <c r="U1598" s="13">
        <f t="shared" si="124"/>
        <v>45</v>
      </c>
      <c r="V1598" s="10">
        <f>(((J1598/60)/60)/24)+DATE(1970,1,1)</f>
        <v>41941.430196759262</v>
      </c>
      <c r="W1598" s="10">
        <f>(((I1598/60)/60)/24)+DATE(1970,1,1)</f>
        <v>41986.471863425926</v>
      </c>
    </row>
    <row r="1599" spans="1:23"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20"/>
        <v>0</v>
      </c>
      <c r="P1599" s="6" t="e">
        <f t="shared" si="121"/>
        <v>#DIV/0!</v>
      </c>
      <c r="Q1599" t="s">
        <v>8316</v>
      </c>
      <c r="R1599" t="str">
        <f t="shared" si="122"/>
        <v>photography</v>
      </c>
      <c r="S1599" t="str">
        <f t="shared" si="123"/>
        <v>places</v>
      </c>
      <c r="T1599">
        <f>YEAR(V1599)</f>
        <v>2016</v>
      </c>
      <c r="U1599" s="13">
        <f t="shared" si="124"/>
        <v>30</v>
      </c>
      <c r="V1599" s="10">
        <f>(((J1599/60)/60)/24)+DATE(1970,1,1)</f>
        <v>42603.354131944448</v>
      </c>
      <c r="W1599" s="10">
        <f>(((I1599/60)/60)/24)+DATE(1970,1,1)</f>
        <v>42633.354131944448</v>
      </c>
    </row>
    <row r="1600" spans="1:23"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20"/>
        <v>1.25E-3</v>
      </c>
      <c r="P1600" s="6">
        <f t="shared" si="121"/>
        <v>1</v>
      </c>
      <c r="Q1600" t="s">
        <v>8316</v>
      </c>
      <c r="R1600" t="str">
        <f t="shared" si="122"/>
        <v>photography</v>
      </c>
      <c r="S1600" t="str">
        <f t="shared" si="123"/>
        <v>places</v>
      </c>
      <c r="T1600">
        <f>YEAR(V1600)</f>
        <v>2015</v>
      </c>
      <c r="U1600" s="13">
        <f t="shared" si="124"/>
        <v>60</v>
      </c>
      <c r="V1600" s="10">
        <f>(((J1600/60)/60)/24)+DATE(1970,1,1)</f>
        <v>42151.667337962965</v>
      </c>
      <c r="W1600" s="10">
        <f>(((I1600/60)/60)/24)+DATE(1970,1,1)</f>
        <v>42211.667337962965</v>
      </c>
    </row>
    <row r="1601" spans="1:23"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20"/>
        <v>0</v>
      </c>
      <c r="P1601" s="6" t="e">
        <f t="shared" si="121"/>
        <v>#DIV/0!</v>
      </c>
      <c r="Q1601" t="s">
        <v>8316</v>
      </c>
      <c r="R1601" t="str">
        <f t="shared" si="122"/>
        <v>photography</v>
      </c>
      <c r="S1601" t="str">
        <f t="shared" si="123"/>
        <v>places</v>
      </c>
      <c r="T1601">
        <f>YEAR(V1601)</f>
        <v>2016</v>
      </c>
      <c r="U1601" s="13">
        <f t="shared" si="124"/>
        <v>30</v>
      </c>
      <c r="V1601" s="10">
        <f>(((J1601/60)/60)/24)+DATE(1970,1,1)</f>
        <v>42438.53907407407</v>
      </c>
      <c r="W1601" s="10">
        <f>(((I1601/60)/60)/24)+DATE(1970,1,1)</f>
        <v>42468.497407407413</v>
      </c>
    </row>
    <row r="1602" spans="1:23"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20"/>
        <v>7.3400000000000007E-2</v>
      </c>
      <c r="P1602" s="6">
        <f t="shared" si="121"/>
        <v>40.777777777777779</v>
      </c>
      <c r="Q1602" t="s">
        <v>8316</v>
      </c>
      <c r="R1602" t="str">
        <f t="shared" si="122"/>
        <v>photography</v>
      </c>
      <c r="S1602" t="str">
        <f t="shared" si="123"/>
        <v>places</v>
      </c>
      <c r="T1602">
        <f>YEAR(V1602)</f>
        <v>2014</v>
      </c>
      <c r="U1602" s="13">
        <f t="shared" si="124"/>
        <v>44</v>
      </c>
      <c r="V1602" s="10">
        <f>(((J1602/60)/60)/24)+DATE(1970,1,1)</f>
        <v>41791.057314814818</v>
      </c>
      <c r="W1602" s="10">
        <f>(((I1602/60)/60)/24)+DATE(1970,1,1)</f>
        <v>41835.21597222222</v>
      </c>
    </row>
    <row r="1603" spans="1:23"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25">E1603/D1603</f>
        <v>1.082492</v>
      </c>
      <c r="P1603" s="6">
        <f t="shared" ref="P1603:P1666" si="126">E1603/L1603</f>
        <v>48.325535714285714</v>
      </c>
      <c r="Q1603" t="s">
        <v>8315</v>
      </c>
      <c r="R1603" t="str">
        <f t="shared" ref="R1603:R1666" si="127">LEFT(N1603,SEARCH("/",N1603,1)-1)</f>
        <v>music</v>
      </c>
      <c r="S1603" t="str">
        <f t="shared" ref="S1603:S1666" si="128">RIGHT(N1603,LEN(N1603)-FIND("/",N1603,1))</f>
        <v>rock</v>
      </c>
      <c r="T1603">
        <f>YEAR(V1603)</f>
        <v>2011</v>
      </c>
      <c r="U1603" s="13">
        <f t="shared" ref="U1603:U1666" si="129">ROUND(W1603-V1603,0)</f>
        <v>30</v>
      </c>
      <c r="V1603" s="10">
        <f>(((J1603/60)/60)/24)+DATE(1970,1,1)</f>
        <v>40638.092974537038</v>
      </c>
      <c r="W1603" s="10">
        <f>(((I1603/60)/60)/24)+DATE(1970,1,1)</f>
        <v>40668.092974537038</v>
      </c>
    </row>
    <row r="1604" spans="1:23"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25"/>
        <v>1.0016666666666667</v>
      </c>
      <c r="P1604" s="6">
        <f t="shared" si="126"/>
        <v>46.953125</v>
      </c>
      <c r="Q1604" t="s">
        <v>8315</v>
      </c>
      <c r="R1604" t="str">
        <f t="shared" si="127"/>
        <v>music</v>
      </c>
      <c r="S1604" t="str">
        <f t="shared" si="128"/>
        <v>rock</v>
      </c>
      <c r="T1604">
        <f>YEAR(V1604)</f>
        <v>2011</v>
      </c>
      <c r="U1604" s="13">
        <f t="shared" si="129"/>
        <v>43</v>
      </c>
      <c r="V1604" s="10">
        <f>(((J1604/60)/60)/24)+DATE(1970,1,1)</f>
        <v>40788.297650462962</v>
      </c>
      <c r="W1604" s="10">
        <f>(((I1604/60)/60)/24)+DATE(1970,1,1)</f>
        <v>40830.958333333336</v>
      </c>
    </row>
    <row r="1605" spans="1:23"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25"/>
        <v>1.0003299999999999</v>
      </c>
      <c r="P1605" s="6">
        <f t="shared" si="126"/>
        <v>66.688666666666663</v>
      </c>
      <c r="Q1605" t="s">
        <v>8315</v>
      </c>
      <c r="R1605" t="str">
        <f t="shared" si="127"/>
        <v>music</v>
      </c>
      <c r="S1605" t="str">
        <f t="shared" si="128"/>
        <v>rock</v>
      </c>
      <c r="T1605">
        <f>YEAR(V1605)</f>
        <v>2011</v>
      </c>
      <c r="U1605" s="13">
        <f t="shared" si="129"/>
        <v>60</v>
      </c>
      <c r="V1605" s="10">
        <f>(((J1605/60)/60)/24)+DATE(1970,1,1)</f>
        <v>40876.169664351852</v>
      </c>
      <c r="W1605" s="10">
        <f>(((I1605/60)/60)/24)+DATE(1970,1,1)</f>
        <v>40936.169664351852</v>
      </c>
    </row>
    <row r="1606" spans="1:23"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25"/>
        <v>1.2210714285714286</v>
      </c>
      <c r="P1606" s="6">
        <f t="shared" si="126"/>
        <v>48.842857142857142</v>
      </c>
      <c r="Q1606" t="s">
        <v>8315</v>
      </c>
      <c r="R1606" t="str">
        <f t="shared" si="127"/>
        <v>music</v>
      </c>
      <c r="S1606" t="str">
        <f t="shared" si="128"/>
        <v>rock</v>
      </c>
      <c r="T1606">
        <f>YEAR(V1606)</f>
        <v>2012</v>
      </c>
      <c r="U1606" s="13">
        <f t="shared" si="129"/>
        <v>40</v>
      </c>
      <c r="V1606" s="10">
        <f>(((J1606/60)/60)/24)+DATE(1970,1,1)</f>
        <v>40945.845312500001</v>
      </c>
      <c r="W1606" s="10">
        <f>(((I1606/60)/60)/24)+DATE(1970,1,1)</f>
        <v>40985.80364583333</v>
      </c>
    </row>
    <row r="1607" spans="1:23"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25"/>
        <v>1.0069333333333335</v>
      </c>
      <c r="P1607" s="6">
        <f t="shared" si="126"/>
        <v>137.30909090909091</v>
      </c>
      <c r="Q1607" t="s">
        <v>8315</v>
      </c>
      <c r="R1607" t="str">
        <f t="shared" si="127"/>
        <v>music</v>
      </c>
      <c r="S1607" t="str">
        <f t="shared" si="128"/>
        <v>rock</v>
      </c>
      <c r="T1607">
        <f>YEAR(V1607)</f>
        <v>2011</v>
      </c>
      <c r="U1607" s="13">
        <f t="shared" si="129"/>
        <v>9</v>
      </c>
      <c r="V1607" s="10">
        <f>(((J1607/60)/60)/24)+DATE(1970,1,1)</f>
        <v>40747.012881944444</v>
      </c>
      <c r="W1607" s="10">
        <f>(((I1607/60)/60)/24)+DATE(1970,1,1)</f>
        <v>40756.291666666664</v>
      </c>
    </row>
    <row r="1608" spans="1:23"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25"/>
        <v>1.01004125</v>
      </c>
      <c r="P1608" s="6">
        <f t="shared" si="126"/>
        <v>87.829673913043479</v>
      </c>
      <c r="Q1608" t="s">
        <v>8315</v>
      </c>
      <c r="R1608" t="str">
        <f t="shared" si="127"/>
        <v>music</v>
      </c>
      <c r="S1608" t="str">
        <f t="shared" si="128"/>
        <v>rock</v>
      </c>
      <c r="T1608">
        <f>YEAR(V1608)</f>
        <v>2010</v>
      </c>
      <c r="U1608" s="13">
        <f t="shared" si="129"/>
        <v>90</v>
      </c>
      <c r="V1608" s="10">
        <f>(((J1608/60)/60)/24)+DATE(1970,1,1)</f>
        <v>40536.111550925925</v>
      </c>
      <c r="W1608" s="10">
        <f>(((I1608/60)/60)/24)+DATE(1970,1,1)</f>
        <v>40626.069884259261</v>
      </c>
    </row>
    <row r="1609" spans="1:23"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25"/>
        <v>1.4511000000000001</v>
      </c>
      <c r="P1609" s="6">
        <f t="shared" si="126"/>
        <v>70.785365853658533</v>
      </c>
      <c r="Q1609" t="s">
        <v>8315</v>
      </c>
      <c r="R1609" t="str">
        <f t="shared" si="127"/>
        <v>music</v>
      </c>
      <c r="S1609" t="str">
        <f t="shared" si="128"/>
        <v>rock</v>
      </c>
      <c r="T1609">
        <f>YEAR(V1609)</f>
        <v>2012</v>
      </c>
      <c r="U1609" s="13">
        <f t="shared" si="129"/>
        <v>21</v>
      </c>
      <c r="V1609" s="10">
        <f>(((J1609/60)/60)/24)+DATE(1970,1,1)</f>
        <v>41053.80846064815</v>
      </c>
      <c r="W1609" s="10">
        <f>(((I1609/60)/60)/24)+DATE(1970,1,1)</f>
        <v>41074.80846064815</v>
      </c>
    </row>
    <row r="1610" spans="1:23"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25"/>
        <v>1.0125</v>
      </c>
      <c r="P1610" s="6">
        <f t="shared" si="126"/>
        <v>52.826086956521742</v>
      </c>
      <c r="Q1610" t="s">
        <v>8315</v>
      </c>
      <c r="R1610" t="str">
        <f t="shared" si="127"/>
        <v>music</v>
      </c>
      <c r="S1610" t="str">
        <f t="shared" si="128"/>
        <v>rock</v>
      </c>
      <c r="T1610">
        <f>YEAR(V1610)</f>
        <v>2013</v>
      </c>
      <c r="U1610" s="13">
        <f t="shared" si="129"/>
        <v>32</v>
      </c>
      <c r="V1610" s="10">
        <f>(((J1610/60)/60)/24)+DATE(1970,1,1)</f>
        <v>41607.83085648148</v>
      </c>
      <c r="W1610" s="10">
        <f>(((I1610/60)/60)/24)+DATE(1970,1,1)</f>
        <v>41640.226388888892</v>
      </c>
    </row>
    <row r="1611" spans="1:23"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25"/>
        <v>1.1833333333333333</v>
      </c>
      <c r="P1611" s="6">
        <f t="shared" si="126"/>
        <v>443.75</v>
      </c>
      <c r="Q1611" t="s">
        <v>8315</v>
      </c>
      <c r="R1611" t="str">
        <f t="shared" si="127"/>
        <v>music</v>
      </c>
      <c r="S1611" t="str">
        <f t="shared" si="128"/>
        <v>rock</v>
      </c>
      <c r="T1611">
        <f>YEAR(V1611)</f>
        <v>2011</v>
      </c>
      <c r="U1611" s="13">
        <f t="shared" si="129"/>
        <v>53</v>
      </c>
      <c r="V1611" s="10">
        <f>(((J1611/60)/60)/24)+DATE(1970,1,1)</f>
        <v>40796.001261574071</v>
      </c>
      <c r="W1611" s="10">
        <f>(((I1611/60)/60)/24)+DATE(1970,1,1)</f>
        <v>40849.333333333336</v>
      </c>
    </row>
    <row r="1612" spans="1:23"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25"/>
        <v>2.7185000000000001</v>
      </c>
      <c r="P1612" s="6">
        <f t="shared" si="126"/>
        <v>48.544642857142854</v>
      </c>
      <c r="Q1612" t="s">
        <v>8315</v>
      </c>
      <c r="R1612" t="str">
        <f t="shared" si="127"/>
        <v>music</v>
      </c>
      <c r="S1612" t="str">
        <f t="shared" si="128"/>
        <v>rock</v>
      </c>
      <c r="T1612">
        <f>YEAR(V1612)</f>
        <v>2012</v>
      </c>
      <c r="U1612" s="13">
        <f t="shared" si="129"/>
        <v>30</v>
      </c>
      <c r="V1612" s="10">
        <f>(((J1612/60)/60)/24)+DATE(1970,1,1)</f>
        <v>41228.924884259257</v>
      </c>
      <c r="W1612" s="10">
        <f>(((I1612/60)/60)/24)+DATE(1970,1,1)</f>
        <v>41258.924884259257</v>
      </c>
    </row>
    <row r="1613" spans="1:23"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25"/>
        <v>1.25125</v>
      </c>
      <c r="P1613" s="6">
        <f t="shared" si="126"/>
        <v>37.074074074074076</v>
      </c>
      <c r="Q1613" t="s">
        <v>8315</v>
      </c>
      <c r="R1613" t="str">
        <f t="shared" si="127"/>
        <v>music</v>
      </c>
      <c r="S1613" t="str">
        <f t="shared" si="128"/>
        <v>rock</v>
      </c>
      <c r="T1613">
        <f>YEAR(V1613)</f>
        <v>2013</v>
      </c>
      <c r="U1613" s="13">
        <f t="shared" si="129"/>
        <v>21</v>
      </c>
      <c r="V1613" s="10">
        <f>(((J1613/60)/60)/24)+DATE(1970,1,1)</f>
        <v>41409.00037037037</v>
      </c>
      <c r="W1613" s="10">
        <f>(((I1613/60)/60)/24)+DATE(1970,1,1)</f>
        <v>41430.00037037037</v>
      </c>
    </row>
    <row r="1614" spans="1:23"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25"/>
        <v>1.1000000000000001</v>
      </c>
      <c r="P1614" s="6">
        <f t="shared" si="126"/>
        <v>50</v>
      </c>
      <c r="Q1614" t="s">
        <v>8315</v>
      </c>
      <c r="R1614" t="str">
        <f t="shared" si="127"/>
        <v>music</v>
      </c>
      <c r="S1614" t="str">
        <f t="shared" si="128"/>
        <v>rock</v>
      </c>
      <c r="T1614">
        <f>YEAR(V1614)</f>
        <v>2012</v>
      </c>
      <c r="U1614" s="13">
        <f t="shared" si="129"/>
        <v>30</v>
      </c>
      <c r="V1614" s="10">
        <f>(((J1614/60)/60)/24)+DATE(1970,1,1)</f>
        <v>41246.874814814815</v>
      </c>
      <c r="W1614" s="10">
        <f>(((I1614/60)/60)/24)+DATE(1970,1,1)</f>
        <v>41276.874814814815</v>
      </c>
    </row>
    <row r="1615" spans="1:23"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25"/>
        <v>1.0149999999999999</v>
      </c>
      <c r="P1615" s="6">
        <f t="shared" si="126"/>
        <v>39.03846153846154</v>
      </c>
      <c r="Q1615" t="s">
        <v>8315</v>
      </c>
      <c r="R1615" t="str">
        <f t="shared" si="127"/>
        <v>music</v>
      </c>
      <c r="S1615" t="str">
        <f t="shared" si="128"/>
        <v>rock</v>
      </c>
      <c r="T1615">
        <f>YEAR(V1615)</f>
        <v>2012</v>
      </c>
      <c r="U1615" s="13">
        <f t="shared" si="129"/>
        <v>30</v>
      </c>
      <c r="V1615" s="10">
        <f>(((J1615/60)/60)/24)+DATE(1970,1,1)</f>
        <v>41082.069467592592</v>
      </c>
      <c r="W1615" s="10">
        <f>(((I1615/60)/60)/24)+DATE(1970,1,1)</f>
        <v>41112.069467592592</v>
      </c>
    </row>
    <row r="1616" spans="1:23"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25"/>
        <v>1.0269999999999999</v>
      </c>
      <c r="P1616" s="6">
        <f t="shared" si="126"/>
        <v>66.688311688311686</v>
      </c>
      <c r="Q1616" t="s">
        <v>8315</v>
      </c>
      <c r="R1616" t="str">
        <f t="shared" si="127"/>
        <v>music</v>
      </c>
      <c r="S1616" t="str">
        <f t="shared" si="128"/>
        <v>rock</v>
      </c>
      <c r="T1616">
        <f>YEAR(V1616)</f>
        <v>2014</v>
      </c>
      <c r="U1616" s="13">
        <f t="shared" si="129"/>
        <v>60</v>
      </c>
      <c r="V1616" s="10">
        <f>(((J1616/60)/60)/24)+DATE(1970,1,1)</f>
        <v>41794.981122685182</v>
      </c>
      <c r="W1616" s="10">
        <f>(((I1616/60)/60)/24)+DATE(1970,1,1)</f>
        <v>41854.708333333336</v>
      </c>
    </row>
    <row r="1617" spans="1:23"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25"/>
        <v>1.1412500000000001</v>
      </c>
      <c r="P1617" s="6">
        <f t="shared" si="126"/>
        <v>67.132352941176464</v>
      </c>
      <c r="Q1617" t="s">
        <v>8315</v>
      </c>
      <c r="R1617" t="str">
        <f t="shared" si="127"/>
        <v>music</v>
      </c>
      <c r="S1617" t="str">
        <f t="shared" si="128"/>
        <v>rock</v>
      </c>
      <c r="T1617">
        <f>YEAR(V1617)</f>
        <v>2011</v>
      </c>
      <c r="U1617" s="13">
        <f t="shared" si="129"/>
        <v>45</v>
      </c>
      <c r="V1617" s="10">
        <f>(((J1617/60)/60)/24)+DATE(1970,1,1)</f>
        <v>40845.050879629627</v>
      </c>
      <c r="W1617" s="10">
        <f>(((I1617/60)/60)/24)+DATE(1970,1,1)</f>
        <v>40890.092546296299</v>
      </c>
    </row>
    <row r="1618" spans="1:23"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25"/>
        <v>1.042</v>
      </c>
      <c r="P1618" s="6">
        <f t="shared" si="126"/>
        <v>66.369426751592357</v>
      </c>
      <c r="Q1618" t="s">
        <v>8315</v>
      </c>
      <c r="R1618" t="str">
        <f t="shared" si="127"/>
        <v>music</v>
      </c>
      <c r="S1618" t="str">
        <f t="shared" si="128"/>
        <v>rock</v>
      </c>
      <c r="T1618">
        <f>YEAR(V1618)</f>
        <v>2012</v>
      </c>
      <c r="U1618" s="13">
        <f t="shared" si="129"/>
        <v>41</v>
      </c>
      <c r="V1618" s="10">
        <f>(((J1618/60)/60)/24)+DATE(1970,1,1)</f>
        <v>41194.715520833335</v>
      </c>
      <c r="W1618" s="10">
        <f>(((I1618/60)/60)/24)+DATE(1970,1,1)</f>
        <v>41235.916666666664</v>
      </c>
    </row>
    <row r="1619" spans="1:23"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25"/>
        <v>1.4585714285714286</v>
      </c>
      <c r="P1619" s="6">
        <f t="shared" si="126"/>
        <v>64.620253164556956</v>
      </c>
      <c r="Q1619" t="s">
        <v>8315</v>
      </c>
      <c r="R1619" t="str">
        <f t="shared" si="127"/>
        <v>music</v>
      </c>
      <c r="S1619" t="str">
        <f t="shared" si="128"/>
        <v>rock</v>
      </c>
      <c r="T1619">
        <f>YEAR(V1619)</f>
        <v>2013</v>
      </c>
      <c r="U1619" s="13">
        <f t="shared" si="129"/>
        <v>33</v>
      </c>
      <c r="V1619" s="10">
        <f>(((J1619/60)/60)/24)+DATE(1970,1,1)</f>
        <v>41546.664212962962</v>
      </c>
      <c r="W1619" s="10">
        <f>(((I1619/60)/60)/24)+DATE(1970,1,1)</f>
        <v>41579.791666666664</v>
      </c>
    </row>
    <row r="1620" spans="1:23"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25"/>
        <v>1.0506666666666666</v>
      </c>
      <c r="P1620" s="6">
        <f t="shared" si="126"/>
        <v>58.370370370370374</v>
      </c>
      <c r="Q1620" t="s">
        <v>8315</v>
      </c>
      <c r="R1620" t="str">
        <f t="shared" si="127"/>
        <v>music</v>
      </c>
      <c r="S1620" t="str">
        <f t="shared" si="128"/>
        <v>rock</v>
      </c>
      <c r="T1620">
        <f>YEAR(V1620)</f>
        <v>2013</v>
      </c>
      <c r="U1620" s="13">
        <f t="shared" si="129"/>
        <v>40</v>
      </c>
      <c r="V1620" s="10">
        <f>(((J1620/60)/60)/24)+DATE(1970,1,1)</f>
        <v>41301.654340277775</v>
      </c>
      <c r="W1620" s="10">
        <f>(((I1620/60)/60)/24)+DATE(1970,1,1)</f>
        <v>41341.654340277775</v>
      </c>
    </row>
    <row r="1621" spans="1:23"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25"/>
        <v>1.3333333333333333</v>
      </c>
      <c r="P1621" s="6">
        <f t="shared" si="126"/>
        <v>86.956521739130437</v>
      </c>
      <c r="Q1621" t="s">
        <v>8315</v>
      </c>
      <c r="R1621" t="str">
        <f t="shared" si="127"/>
        <v>music</v>
      </c>
      <c r="S1621" t="str">
        <f t="shared" si="128"/>
        <v>rock</v>
      </c>
      <c r="T1621">
        <f>YEAR(V1621)</f>
        <v>2014</v>
      </c>
      <c r="U1621" s="13">
        <f t="shared" si="129"/>
        <v>21</v>
      </c>
      <c r="V1621" s="10">
        <f>(((J1621/60)/60)/24)+DATE(1970,1,1)</f>
        <v>41876.18618055556</v>
      </c>
      <c r="W1621" s="10">
        <f>(((I1621/60)/60)/24)+DATE(1970,1,1)</f>
        <v>41897.18618055556</v>
      </c>
    </row>
    <row r="1622" spans="1:23"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25"/>
        <v>1.1299999999999999</v>
      </c>
      <c r="P1622" s="6">
        <f t="shared" si="126"/>
        <v>66.470588235294116</v>
      </c>
      <c r="Q1622" t="s">
        <v>8315</v>
      </c>
      <c r="R1622" t="str">
        <f t="shared" si="127"/>
        <v>music</v>
      </c>
      <c r="S1622" t="str">
        <f t="shared" si="128"/>
        <v>rock</v>
      </c>
      <c r="T1622">
        <f>YEAR(V1622)</f>
        <v>2013</v>
      </c>
      <c r="U1622" s="13">
        <f t="shared" si="129"/>
        <v>7</v>
      </c>
      <c r="V1622" s="10">
        <f>(((J1622/60)/60)/24)+DATE(1970,1,1)</f>
        <v>41321.339583333334</v>
      </c>
      <c r="W1622" s="10">
        <f>(((I1622/60)/60)/24)+DATE(1970,1,1)</f>
        <v>41328.339583333334</v>
      </c>
    </row>
    <row r="1623" spans="1:23"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25"/>
        <v>1.212</v>
      </c>
      <c r="P1623" s="6">
        <f t="shared" si="126"/>
        <v>163.78378378378378</v>
      </c>
      <c r="Q1623" t="s">
        <v>8315</v>
      </c>
      <c r="R1623" t="str">
        <f t="shared" si="127"/>
        <v>music</v>
      </c>
      <c r="S1623" t="str">
        <f t="shared" si="128"/>
        <v>rock</v>
      </c>
      <c r="T1623">
        <f>YEAR(V1623)</f>
        <v>2012</v>
      </c>
      <c r="U1623" s="13">
        <f t="shared" si="129"/>
        <v>54</v>
      </c>
      <c r="V1623" s="10">
        <f>(((J1623/60)/60)/24)+DATE(1970,1,1)</f>
        <v>41003.60665509259</v>
      </c>
      <c r="W1623" s="10">
        <f>(((I1623/60)/60)/24)+DATE(1970,1,1)</f>
        <v>41057.165972222225</v>
      </c>
    </row>
    <row r="1624" spans="1:23"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25"/>
        <v>1.0172463768115942</v>
      </c>
      <c r="P1624" s="6">
        <f t="shared" si="126"/>
        <v>107.98461538461538</v>
      </c>
      <c r="Q1624" t="s">
        <v>8315</v>
      </c>
      <c r="R1624" t="str">
        <f t="shared" si="127"/>
        <v>music</v>
      </c>
      <c r="S1624" t="str">
        <f t="shared" si="128"/>
        <v>rock</v>
      </c>
      <c r="T1624">
        <f>YEAR(V1624)</f>
        <v>2014</v>
      </c>
      <c r="U1624" s="13">
        <f t="shared" si="129"/>
        <v>40</v>
      </c>
      <c r="V1624" s="10">
        <f>(((J1624/60)/60)/24)+DATE(1970,1,1)</f>
        <v>41950.29483796296</v>
      </c>
      <c r="W1624" s="10">
        <f>(((I1624/60)/60)/24)+DATE(1970,1,1)</f>
        <v>41990.332638888889</v>
      </c>
    </row>
    <row r="1625" spans="1:23"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25"/>
        <v>1.0106666666666666</v>
      </c>
      <c r="P1625" s="6">
        <f t="shared" si="126"/>
        <v>42.111111111111114</v>
      </c>
      <c r="Q1625" t="s">
        <v>8315</v>
      </c>
      <c r="R1625" t="str">
        <f t="shared" si="127"/>
        <v>music</v>
      </c>
      <c r="S1625" t="str">
        <f t="shared" si="128"/>
        <v>rock</v>
      </c>
      <c r="T1625">
        <f>YEAR(V1625)</f>
        <v>2013</v>
      </c>
      <c r="U1625" s="13">
        <f t="shared" si="129"/>
        <v>60</v>
      </c>
      <c r="V1625" s="10">
        <f>(((J1625/60)/60)/24)+DATE(1970,1,1)</f>
        <v>41453.688530092593</v>
      </c>
      <c r="W1625" s="10">
        <f>(((I1625/60)/60)/24)+DATE(1970,1,1)</f>
        <v>41513.688530092593</v>
      </c>
    </row>
    <row r="1626" spans="1:23"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25"/>
        <v>1.18</v>
      </c>
      <c r="P1626" s="6">
        <f t="shared" si="126"/>
        <v>47.2</v>
      </c>
      <c r="Q1626" t="s">
        <v>8315</v>
      </c>
      <c r="R1626" t="str">
        <f t="shared" si="127"/>
        <v>music</v>
      </c>
      <c r="S1626" t="str">
        <f t="shared" si="128"/>
        <v>rock</v>
      </c>
      <c r="T1626">
        <f>YEAR(V1626)</f>
        <v>2012</v>
      </c>
      <c r="U1626" s="13">
        <f t="shared" si="129"/>
        <v>40</v>
      </c>
      <c r="V1626" s="10">
        <f>(((J1626/60)/60)/24)+DATE(1970,1,1)</f>
        <v>41243.367303240739</v>
      </c>
      <c r="W1626" s="10">
        <f>(((I1626/60)/60)/24)+DATE(1970,1,1)</f>
        <v>41283.367303240739</v>
      </c>
    </row>
    <row r="1627" spans="1:23"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25"/>
        <v>1.5533333333333332</v>
      </c>
      <c r="P1627" s="6">
        <f t="shared" si="126"/>
        <v>112.01923076923077</v>
      </c>
      <c r="Q1627" t="s">
        <v>8315</v>
      </c>
      <c r="R1627" t="str">
        <f t="shared" si="127"/>
        <v>music</v>
      </c>
      <c r="S1627" t="str">
        <f t="shared" si="128"/>
        <v>rock</v>
      </c>
      <c r="T1627">
        <f>YEAR(V1627)</f>
        <v>2012</v>
      </c>
      <c r="U1627" s="13">
        <f t="shared" si="129"/>
        <v>28</v>
      </c>
      <c r="V1627" s="10">
        <f>(((J1627/60)/60)/24)+DATE(1970,1,1)</f>
        <v>41135.699687500004</v>
      </c>
      <c r="W1627" s="10">
        <f>(((I1627/60)/60)/24)+DATE(1970,1,1)</f>
        <v>41163.699687500004</v>
      </c>
    </row>
    <row r="1628" spans="1:23"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25"/>
        <v>1.0118750000000001</v>
      </c>
      <c r="P1628" s="6">
        <f t="shared" si="126"/>
        <v>74.953703703703709</v>
      </c>
      <c r="Q1628" t="s">
        <v>8315</v>
      </c>
      <c r="R1628" t="str">
        <f t="shared" si="127"/>
        <v>music</v>
      </c>
      <c r="S1628" t="str">
        <f t="shared" si="128"/>
        <v>rock</v>
      </c>
      <c r="T1628">
        <f>YEAR(V1628)</f>
        <v>2013</v>
      </c>
      <c r="U1628" s="13">
        <f t="shared" si="129"/>
        <v>30</v>
      </c>
      <c r="V1628" s="10">
        <f>(((J1628/60)/60)/24)+DATE(1970,1,1)</f>
        <v>41579.847997685189</v>
      </c>
      <c r="W1628" s="10">
        <f>(((I1628/60)/60)/24)+DATE(1970,1,1)</f>
        <v>41609.889664351853</v>
      </c>
    </row>
    <row r="1629" spans="1:23"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25"/>
        <v>1.17</v>
      </c>
      <c r="P1629" s="6">
        <f t="shared" si="126"/>
        <v>61.578947368421055</v>
      </c>
      <c r="Q1629" t="s">
        <v>8315</v>
      </c>
      <c r="R1629" t="str">
        <f t="shared" si="127"/>
        <v>music</v>
      </c>
      <c r="S1629" t="str">
        <f t="shared" si="128"/>
        <v>rock</v>
      </c>
      <c r="T1629">
        <f>YEAR(V1629)</f>
        <v>2012</v>
      </c>
      <c r="U1629" s="13">
        <f t="shared" si="129"/>
        <v>34</v>
      </c>
      <c r="V1629" s="10">
        <f>(((J1629/60)/60)/24)+DATE(1970,1,1)</f>
        <v>41205.707048611112</v>
      </c>
      <c r="W1629" s="10">
        <f>(((I1629/60)/60)/24)+DATE(1970,1,1)</f>
        <v>41239.207638888889</v>
      </c>
    </row>
    <row r="1630" spans="1:23"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25"/>
        <v>1.00925</v>
      </c>
      <c r="P1630" s="6">
        <f t="shared" si="126"/>
        <v>45.875</v>
      </c>
      <c r="Q1630" t="s">
        <v>8315</v>
      </c>
      <c r="R1630" t="str">
        <f t="shared" si="127"/>
        <v>music</v>
      </c>
      <c r="S1630" t="str">
        <f t="shared" si="128"/>
        <v>rock</v>
      </c>
      <c r="T1630">
        <f>YEAR(V1630)</f>
        <v>2014</v>
      </c>
      <c r="U1630" s="13">
        <f t="shared" si="129"/>
        <v>33</v>
      </c>
      <c r="V1630" s="10">
        <f>(((J1630/60)/60)/24)+DATE(1970,1,1)</f>
        <v>41774.737060185187</v>
      </c>
      <c r="W1630" s="10">
        <f>(((I1630/60)/60)/24)+DATE(1970,1,1)</f>
        <v>41807.737060185187</v>
      </c>
    </row>
    <row r="1631" spans="1:23"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25"/>
        <v>1.0366666666666666</v>
      </c>
      <c r="P1631" s="6">
        <f t="shared" si="126"/>
        <v>75.853658536585371</v>
      </c>
      <c r="Q1631" t="s">
        <v>8315</v>
      </c>
      <c r="R1631" t="str">
        <f t="shared" si="127"/>
        <v>music</v>
      </c>
      <c r="S1631" t="str">
        <f t="shared" si="128"/>
        <v>rock</v>
      </c>
      <c r="T1631">
        <f>YEAR(V1631)</f>
        <v>2014</v>
      </c>
      <c r="U1631" s="13">
        <f t="shared" si="129"/>
        <v>45</v>
      </c>
      <c r="V1631" s="10">
        <f>(((J1631/60)/60)/24)+DATE(1970,1,1)</f>
        <v>41645.867280092592</v>
      </c>
      <c r="W1631" s="10">
        <f>(((I1631/60)/60)/24)+DATE(1970,1,1)</f>
        <v>41690.867280092592</v>
      </c>
    </row>
    <row r="1632" spans="1:23"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25"/>
        <v>2.6524999999999999</v>
      </c>
      <c r="P1632" s="6">
        <f t="shared" si="126"/>
        <v>84.206349206349202</v>
      </c>
      <c r="Q1632" t="s">
        <v>8315</v>
      </c>
      <c r="R1632" t="str">
        <f t="shared" si="127"/>
        <v>music</v>
      </c>
      <c r="S1632" t="str">
        <f t="shared" si="128"/>
        <v>rock</v>
      </c>
      <c r="T1632">
        <f>YEAR(V1632)</f>
        <v>2012</v>
      </c>
      <c r="U1632" s="13">
        <f t="shared" si="129"/>
        <v>30</v>
      </c>
      <c r="V1632" s="10">
        <f>(((J1632/60)/60)/24)+DATE(1970,1,1)</f>
        <v>40939.837673611109</v>
      </c>
      <c r="W1632" s="10">
        <f>(((I1632/60)/60)/24)+DATE(1970,1,1)</f>
        <v>40970.290972222225</v>
      </c>
    </row>
    <row r="1633" spans="1:23"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25"/>
        <v>1.5590999999999999</v>
      </c>
      <c r="P1633" s="6">
        <f t="shared" si="126"/>
        <v>117.22556390977444</v>
      </c>
      <c r="Q1633" t="s">
        <v>8315</v>
      </c>
      <c r="R1633" t="str">
        <f t="shared" si="127"/>
        <v>music</v>
      </c>
      <c r="S1633" t="str">
        <f t="shared" si="128"/>
        <v>rock</v>
      </c>
      <c r="T1633">
        <f>YEAR(V1633)</f>
        <v>2012</v>
      </c>
      <c r="U1633" s="13">
        <f t="shared" si="129"/>
        <v>30</v>
      </c>
      <c r="V1633" s="10">
        <f>(((J1633/60)/60)/24)+DATE(1970,1,1)</f>
        <v>41164.859502314815</v>
      </c>
      <c r="W1633" s="10">
        <f>(((I1633/60)/60)/24)+DATE(1970,1,1)</f>
        <v>41194.859502314815</v>
      </c>
    </row>
    <row r="1634" spans="1:23"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25"/>
        <v>1.0162500000000001</v>
      </c>
      <c r="P1634" s="6">
        <f t="shared" si="126"/>
        <v>86.489361702127653</v>
      </c>
      <c r="Q1634" t="s">
        <v>8315</v>
      </c>
      <c r="R1634" t="str">
        <f t="shared" si="127"/>
        <v>music</v>
      </c>
      <c r="S1634" t="str">
        <f t="shared" si="128"/>
        <v>rock</v>
      </c>
      <c r="T1634">
        <f>YEAR(V1634)</f>
        <v>2011</v>
      </c>
      <c r="U1634" s="13">
        <f t="shared" si="129"/>
        <v>60</v>
      </c>
      <c r="V1634" s="10">
        <f>(((J1634/60)/60)/24)+DATE(1970,1,1)</f>
        <v>40750.340902777774</v>
      </c>
      <c r="W1634" s="10">
        <f>(((I1634/60)/60)/24)+DATE(1970,1,1)</f>
        <v>40810.340902777774</v>
      </c>
    </row>
    <row r="1635" spans="1:23"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25"/>
        <v>1</v>
      </c>
      <c r="P1635" s="6">
        <f t="shared" si="126"/>
        <v>172.41379310344828</v>
      </c>
      <c r="Q1635" t="s">
        <v>8315</v>
      </c>
      <c r="R1635" t="str">
        <f t="shared" si="127"/>
        <v>music</v>
      </c>
      <c r="S1635" t="str">
        <f t="shared" si="128"/>
        <v>rock</v>
      </c>
      <c r="T1635">
        <f>YEAR(V1635)</f>
        <v>2011</v>
      </c>
      <c r="U1635" s="13">
        <f t="shared" si="129"/>
        <v>27</v>
      </c>
      <c r="V1635" s="10">
        <f>(((J1635/60)/60)/24)+DATE(1970,1,1)</f>
        <v>40896.883750000001</v>
      </c>
      <c r="W1635" s="10">
        <f>(((I1635/60)/60)/24)+DATE(1970,1,1)</f>
        <v>40924.208333333336</v>
      </c>
    </row>
    <row r="1636" spans="1:23"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25"/>
        <v>1.0049999999999999</v>
      </c>
      <c r="P1636" s="6">
        <f t="shared" si="126"/>
        <v>62.8125</v>
      </c>
      <c r="Q1636" t="s">
        <v>8315</v>
      </c>
      <c r="R1636" t="str">
        <f t="shared" si="127"/>
        <v>music</v>
      </c>
      <c r="S1636" t="str">
        <f t="shared" si="128"/>
        <v>rock</v>
      </c>
      <c r="T1636">
        <f>YEAR(V1636)</f>
        <v>2011</v>
      </c>
      <c r="U1636" s="13">
        <f t="shared" si="129"/>
        <v>38</v>
      </c>
      <c r="V1636" s="10">
        <f>(((J1636/60)/60)/24)+DATE(1970,1,1)</f>
        <v>40658.189826388887</v>
      </c>
      <c r="W1636" s="10">
        <f>(((I1636/60)/60)/24)+DATE(1970,1,1)</f>
        <v>40696.249305555553</v>
      </c>
    </row>
    <row r="1637" spans="1:23"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25"/>
        <v>1.2529999999999999</v>
      </c>
      <c r="P1637" s="6">
        <f t="shared" si="126"/>
        <v>67.729729729729726</v>
      </c>
      <c r="Q1637" t="s">
        <v>8315</v>
      </c>
      <c r="R1637" t="str">
        <f t="shared" si="127"/>
        <v>music</v>
      </c>
      <c r="S1637" t="str">
        <f t="shared" si="128"/>
        <v>rock</v>
      </c>
      <c r="T1637">
        <f>YEAR(V1637)</f>
        <v>2016</v>
      </c>
      <c r="U1637" s="13">
        <f t="shared" si="129"/>
        <v>60</v>
      </c>
      <c r="V1637" s="10">
        <f>(((J1637/60)/60)/24)+DATE(1970,1,1)</f>
        <v>42502.868761574078</v>
      </c>
      <c r="W1637" s="10">
        <f>(((I1637/60)/60)/24)+DATE(1970,1,1)</f>
        <v>42562.868761574078</v>
      </c>
    </row>
    <row r="1638" spans="1:23"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25"/>
        <v>1.0355555555555556</v>
      </c>
      <c r="P1638" s="6">
        <f t="shared" si="126"/>
        <v>53.5632183908046</v>
      </c>
      <c r="Q1638" t="s">
        <v>8315</v>
      </c>
      <c r="R1638" t="str">
        <f t="shared" si="127"/>
        <v>music</v>
      </c>
      <c r="S1638" t="str">
        <f t="shared" si="128"/>
        <v>rock</v>
      </c>
      <c r="T1638">
        <f>YEAR(V1638)</f>
        <v>2011</v>
      </c>
      <c r="U1638" s="13">
        <f t="shared" si="129"/>
        <v>43</v>
      </c>
      <c r="V1638" s="10">
        <f>(((J1638/60)/60)/24)+DATE(1970,1,1)</f>
        <v>40663.08666666667</v>
      </c>
      <c r="W1638" s="10">
        <f>(((I1638/60)/60)/24)+DATE(1970,1,1)</f>
        <v>40706.166666666664</v>
      </c>
    </row>
    <row r="1639" spans="1:23"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25"/>
        <v>1.038</v>
      </c>
      <c r="P1639" s="6">
        <f t="shared" si="126"/>
        <v>34.6</v>
      </c>
      <c r="Q1639" t="s">
        <v>8315</v>
      </c>
      <c r="R1639" t="str">
        <f t="shared" si="127"/>
        <v>music</v>
      </c>
      <c r="S1639" t="str">
        <f t="shared" si="128"/>
        <v>rock</v>
      </c>
      <c r="T1639">
        <f>YEAR(V1639)</f>
        <v>2009</v>
      </c>
      <c r="U1639" s="13">
        <f t="shared" si="129"/>
        <v>56</v>
      </c>
      <c r="V1639" s="10">
        <f>(((J1639/60)/60)/24)+DATE(1970,1,1)</f>
        <v>40122.751620370371</v>
      </c>
      <c r="W1639" s="10">
        <f>(((I1639/60)/60)/24)+DATE(1970,1,1)</f>
        <v>40178.98541666667</v>
      </c>
    </row>
    <row r="1640" spans="1:23"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25"/>
        <v>1.05</v>
      </c>
      <c r="P1640" s="6">
        <f t="shared" si="126"/>
        <v>38.888888888888886</v>
      </c>
      <c r="Q1640" t="s">
        <v>8315</v>
      </c>
      <c r="R1640" t="str">
        <f t="shared" si="127"/>
        <v>music</v>
      </c>
      <c r="S1640" t="str">
        <f t="shared" si="128"/>
        <v>rock</v>
      </c>
      <c r="T1640">
        <f>YEAR(V1640)</f>
        <v>2013</v>
      </c>
      <c r="U1640" s="13">
        <f t="shared" si="129"/>
        <v>45</v>
      </c>
      <c r="V1640" s="10">
        <f>(((J1640/60)/60)/24)+DATE(1970,1,1)</f>
        <v>41288.68712962963</v>
      </c>
      <c r="W1640" s="10">
        <f>(((I1640/60)/60)/24)+DATE(1970,1,1)</f>
        <v>41333.892361111109</v>
      </c>
    </row>
    <row r="1641" spans="1:23"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25"/>
        <v>1</v>
      </c>
      <c r="P1641" s="6">
        <f t="shared" si="126"/>
        <v>94.736842105263165</v>
      </c>
      <c r="Q1641" t="s">
        <v>8315</v>
      </c>
      <c r="R1641" t="str">
        <f t="shared" si="127"/>
        <v>music</v>
      </c>
      <c r="S1641" t="str">
        <f t="shared" si="128"/>
        <v>rock</v>
      </c>
      <c r="T1641">
        <f>YEAR(V1641)</f>
        <v>2012</v>
      </c>
      <c r="U1641" s="13">
        <f t="shared" si="129"/>
        <v>30</v>
      </c>
      <c r="V1641" s="10">
        <f>(((J1641/60)/60)/24)+DATE(1970,1,1)</f>
        <v>40941.652372685188</v>
      </c>
      <c r="W1641" s="10">
        <f>(((I1641/60)/60)/24)+DATE(1970,1,1)</f>
        <v>40971.652372685188</v>
      </c>
    </row>
    <row r="1642" spans="1:23"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25"/>
        <v>1.6986000000000001</v>
      </c>
      <c r="P1642" s="6">
        <f t="shared" si="126"/>
        <v>39.967058823529413</v>
      </c>
      <c r="Q1642" t="s">
        <v>8315</v>
      </c>
      <c r="R1642" t="str">
        <f t="shared" si="127"/>
        <v>music</v>
      </c>
      <c r="S1642" t="str">
        <f t="shared" si="128"/>
        <v>rock</v>
      </c>
      <c r="T1642">
        <f>YEAR(V1642)</f>
        <v>2010</v>
      </c>
      <c r="U1642" s="13">
        <f t="shared" si="129"/>
        <v>14</v>
      </c>
      <c r="V1642" s="10">
        <f>(((J1642/60)/60)/24)+DATE(1970,1,1)</f>
        <v>40379.23096064815</v>
      </c>
      <c r="W1642" s="10">
        <f>(((I1642/60)/60)/24)+DATE(1970,1,1)</f>
        <v>40393.082638888889</v>
      </c>
    </row>
    <row r="1643" spans="1:23"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25"/>
        <v>1.014</v>
      </c>
      <c r="P1643" s="6">
        <f t="shared" si="126"/>
        <v>97.5</v>
      </c>
      <c r="Q1643" t="s">
        <v>8315</v>
      </c>
      <c r="R1643" t="str">
        <f t="shared" si="127"/>
        <v>music</v>
      </c>
      <c r="S1643" t="str">
        <f t="shared" si="128"/>
        <v>pop</v>
      </c>
      <c r="T1643">
        <f>YEAR(V1643)</f>
        <v>2014</v>
      </c>
      <c r="U1643" s="13">
        <f t="shared" si="129"/>
        <v>30</v>
      </c>
      <c r="V1643" s="10">
        <f>(((J1643/60)/60)/24)+DATE(1970,1,1)</f>
        <v>41962.596574074079</v>
      </c>
      <c r="W1643" s="10">
        <f>(((I1643/60)/60)/24)+DATE(1970,1,1)</f>
        <v>41992.596574074079</v>
      </c>
    </row>
    <row r="1644" spans="1:23"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25"/>
        <v>1</v>
      </c>
      <c r="P1644" s="6">
        <f t="shared" si="126"/>
        <v>42.857142857142854</v>
      </c>
      <c r="Q1644" t="s">
        <v>8315</v>
      </c>
      <c r="R1644" t="str">
        <f t="shared" si="127"/>
        <v>music</v>
      </c>
      <c r="S1644" t="str">
        <f t="shared" si="128"/>
        <v>pop</v>
      </c>
      <c r="T1644">
        <f>YEAR(V1644)</f>
        <v>2011</v>
      </c>
      <c r="U1644" s="13">
        <f t="shared" si="129"/>
        <v>20</v>
      </c>
      <c r="V1644" s="10">
        <f>(((J1644/60)/60)/24)+DATE(1970,1,1)</f>
        <v>40688.024618055555</v>
      </c>
      <c r="W1644" s="10">
        <f>(((I1644/60)/60)/24)+DATE(1970,1,1)</f>
        <v>40708.024618055555</v>
      </c>
    </row>
    <row r="1645" spans="1:23"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25"/>
        <v>1.2470000000000001</v>
      </c>
      <c r="P1645" s="6">
        <f t="shared" si="126"/>
        <v>168.51351351351352</v>
      </c>
      <c r="Q1645" t="s">
        <v>8315</v>
      </c>
      <c r="R1645" t="str">
        <f t="shared" si="127"/>
        <v>music</v>
      </c>
      <c r="S1645" t="str">
        <f t="shared" si="128"/>
        <v>pop</v>
      </c>
      <c r="T1645">
        <f>YEAR(V1645)</f>
        <v>2012</v>
      </c>
      <c r="U1645" s="13">
        <f t="shared" si="129"/>
        <v>30</v>
      </c>
      <c r="V1645" s="10">
        <f>(((J1645/60)/60)/24)+DATE(1970,1,1)</f>
        <v>41146.824212962965</v>
      </c>
      <c r="W1645" s="10">
        <f>(((I1645/60)/60)/24)+DATE(1970,1,1)</f>
        <v>41176.824212962965</v>
      </c>
    </row>
    <row r="1646" spans="1:23"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25"/>
        <v>1.095</v>
      </c>
      <c r="P1646" s="6">
        <f t="shared" si="126"/>
        <v>85.546875</v>
      </c>
      <c r="Q1646" t="s">
        <v>8315</v>
      </c>
      <c r="R1646" t="str">
        <f t="shared" si="127"/>
        <v>music</v>
      </c>
      <c r="S1646" t="str">
        <f t="shared" si="128"/>
        <v>pop</v>
      </c>
      <c r="T1646">
        <f>YEAR(V1646)</f>
        <v>2012</v>
      </c>
      <c r="U1646" s="13">
        <f t="shared" si="129"/>
        <v>60</v>
      </c>
      <c r="V1646" s="10">
        <f>(((J1646/60)/60)/24)+DATE(1970,1,1)</f>
        <v>41175.05972222222</v>
      </c>
      <c r="W1646" s="10">
        <f>(((I1646/60)/60)/24)+DATE(1970,1,1)</f>
        <v>41235.101388888892</v>
      </c>
    </row>
    <row r="1647" spans="1:23"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25"/>
        <v>1.1080000000000001</v>
      </c>
      <c r="P1647" s="6">
        <f t="shared" si="126"/>
        <v>554</v>
      </c>
      <c r="Q1647" t="s">
        <v>8315</v>
      </c>
      <c r="R1647" t="str">
        <f t="shared" si="127"/>
        <v>music</v>
      </c>
      <c r="S1647" t="str">
        <f t="shared" si="128"/>
        <v>pop</v>
      </c>
      <c r="T1647">
        <f>YEAR(V1647)</f>
        <v>2013</v>
      </c>
      <c r="U1647" s="13">
        <f t="shared" si="129"/>
        <v>14</v>
      </c>
      <c r="V1647" s="10">
        <f>(((J1647/60)/60)/24)+DATE(1970,1,1)</f>
        <v>41521.617361111108</v>
      </c>
      <c r="W1647" s="10">
        <f>(((I1647/60)/60)/24)+DATE(1970,1,1)</f>
        <v>41535.617361111108</v>
      </c>
    </row>
    <row r="1648" spans="1:23"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25"/>
        <v>1.1020000000000001</v>
      </c>
      <c r="P1648" s="6">
        <f t="shared" si="126"/>
        <v>26.554216867469879</v>
      </c>
      <c r="Q1648" t="s">
        <v>8315</v>
      </c>
      <c r="R1648" t="str">
        <f t="shared" si="127"/>
        <v>music</v>
      </c>
      <c r="S1648" t="str">
        <f t="shared" si="128"/>
        <v>pop</v>
      </c>
      <c r="T1648">
        <f>YEAR(V1648)</f>
        <v>2014</v>
      </c>
      <c r="U1648" s="13">
        <f t="shared" si="129"/>
        <v>32</v>
      </c>
      <c r="V1648" s="10">
        <f>(((J1648/60)/60)/24)+DATE(1970,1,1)</f>
        <v>41833.450266203705</v>
      </c>
      <c r="W1648" s="10">
        <f>(((I1648/60)/60)/24)+DATE(1970,1,1)</f>
        <v>41865.757638888892</v>
      </c>
    </row>
    <row r="1649" spans="1:23"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25"/>
        <v>1.0471999999999999</v>
      </c>
      <c r="P1649" s="6">
        <f t="shared" si="126"/>
        <v>113.82608695652173</v>
      </c>
      <c r="Q1649" t="s">
        <v>8315</v>
      </c>
      <c r="R1649" t="str">
        <f t="shared" si="127"/>
        <v>music</v>
      </c>
      <c r="S1649" t="str">
        <f t="shared" si="128"/>
        <v>pop</v>
      </c>
      <c r="T1649">
        <f>YEAR(V1649)</f>
        <v>2012</v>
      </c>
      <c r="U1649" s="13">
        <f t="shared" si="129"/>
        <v>30</v>
      </c>
      <c r="V1649" s="10">
        <f>(((J1649/60)/60)/24)+DATE(1970,1,1)</f>
        <v>41039.409456018519</v>
      </c>
      <c r="W1649" s="10">
        <f>(((I1649/60)/60)/24)+DATE(1970,1,1)</f>
        <v>41069.409456018519</v>
      </c>
    </row>
    <row r="1650" spans="1:23"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25"/>
        <v>1.2526086956521738</v>
      </c>
      <c r="P1650" s="6">
        <f t="shared" si="126"/>
        <v>32.011111111111113</v>
      </c>
      <c r="Q1650" t="s">
        <v>8315</v>
      </c>
      <c r="R1650" t="str">
        <f t="shared" si="127"/>
        <v>music</v>
      </c>
      <c r="S1650" t="str">
        <f t="shared" si="128"/>
        <v>pop</v>
      </c>
      <c r="T1650">
        <f>YEAR(V1650)</f>
        <v>2011</v>
      </c>
      <c r="U1650" s="13">
        <f t="shared" si="129"/>
        <v>30</v>
      </c>
      <c r="V1650" s="10">
        <f>(((J1650/60)/60)/24)+DATE(1970,1,1)</f>
        <v>40592.704652777778</v>
      </c>
      <c r="W1650" s="10">
        <f>(((I1650/60)/60)/24)+DATE(1970,1,1)</f>
        <v>40622.662986111114</v>
      </c>
    </row>
    <row r="1651" spans="1:23"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25"/>
        <v>1.0058763157894737</v>
      </c>
      <c r="P1651" s="6">
        <f t="shared" si="126"/>
        <v>47.189259259259259</v>
      </c>
      <c r="Q1651" t="s">
        <v>8315</v>
      </c>
      <c r="R1651" t="str">
        <f t="shared" si="127"/>
        <v>music</v>
      </c>
      <c r="S1651" t="str">
        <f t="shared" si="128"/>
        <v>pop</v>
      </c>
      <c r="T1651">
        <f>YEAR(V1651)</f>
        <v>2014</v>
      </c>
      <c r="U1651" s="13">
        <f t="shared" si="129"/>
        <v>45</v>
      </c>
      <c r="V1651" s="10">
        <f>(((J1651/60)/60)/24)+DATE(1970,1,1)</f>
        <v>41737.684664351851</v>
      </c>
      <c r="W1651" s="10">
        <f>(((I1651/60)/60)/24)+DATE(1970,1,1)</f>
        <v>41782.684664351851</v>
      </c>
    </row>
    <row r="1652" spans="1:23"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25"/>
        <v>1.4155</v>
      </c>
      <c r="P1652" s="6">
        <f t="shared" si="126"/>
        <v>88.46875</v>
      </c>
      <c r="Q1652" t="s">
        <v>8315</v>
      </c>
      <c r="R1652" t="str">
        <f t="shared" si="127"/>
        <v>music</v>
      </c>
      <c r="S1652" t="str">
        <f t="shared" si="128"/>
        <v>pop</v>
      </c>
      <c r="T1652">
        <f>YEAR(V1652)</f>
        <v>2013</v>
      </c>
      <c r="U1652" s="13">
        <f t="shared" si="129"/>
        <v>30</v>
      </c>
      <c r="V1652" s="10">
        <f>(((J1652/60)/60)/24)+DATE(1970,1,1)</f>
        <v>41526.435613425929</v>
      </c>
      <c r="W1652" s="10">
        <f>(((I1652/60)/60)/24)+DATE(1970,1,1)</f>
        <v>41556.435613425929</v>
      </c>
    </row>
    <row r="1653" spans="1:23"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25"/>
        <v>1.0075000000000001</v>
      </c>
      <c r="P1653" s="6">
        <f t="shared" si="126"/>
        <v>100.75</v>
      </c>
      <c r="Q1653" t="s">
        <v>8315</v>
      </c>
      <c r="R1653" t="str">
        <f t="shared" si="127"/>
        <v>music</v>
      </c>
      <c r="S1653" t="str">
        <f t="shared" si="128"/>
        <v>pop</v>
      </c>
      <c r="T1653">
        <f>YEAR(V1653)</f>
        <v>2011</v>
      </c>
      <c r="U1653" s="13">
        <f t="shared" si="129"/>
        <v>33</v>
      </c>
      <c r="V1653" s="10">
        <f>(((J1653/60)/60)/24)+DATE(1970,1,1)</f>
        <v>40625.900694444441</v>
      </c>
      <c r="W1653" s="10">
        <f>(((I1653/60)/60)/24)+DATE(1970,1,1)</f>
        <v>40659.290972222225</v>
      </c>
    </row>
    <row r="1654" spans="1:23"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25"/>
        <v>1.0066666666666666</v>
      </c>
      <c r="P1654" s="6">
        <f t="shared" si="126"/>
        <v>64.714285714285708</v>
      </c>
      <c r="Q1654" t="s">
        <v>8315</v>
      </c>
      <c r="R1654" t="str">
        <f t="shared" si="127"/>
        <v>music</v>
      </c>
      <c r="S1654" t="str">
        <f t="shared" si="128"/>
        <v>pop</v>
      </c>
      <c r="T1654">
        <f>YEAR(V1654)</f>
        <v>2013</v>
      </c>
      <c r="U1654" s="13">
        <f t="shared" si="129"/>
        <v>30</v>
      </c>
      <c r="V1654" s="10">
        <f>(((J1654/60)/60)/24)+DATE(1970,1,1)</f>
        <v>41572.492974537039</v>
      </c>
      <c r="W1654" s="10">
        <f>(((I1654/60)/60)/24)+DATE(1970,1,1)</f>
        <v>41602.534641203703</v>
      </c>
    </row>
    <row r="1655" spans="1:23"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25"/>
        <v>1.7423040000000001</v>
      </c>
      <c r="P1655" s="6">
        <f t="shared" si="126"/>
        <v>51.854285714285716</v>
      </c>
      <c r="Q1655" t="s">
        <v>8315</v>
      </c>
      <c r="R1655" t="str">
        <f t="shared" si="127"/>
        <v>music</v>
      </c>
      <c r="S1655" t="str">
        <f t="shared" si="128"/>
        <v>pop</v>
      </c>
      <c r="T1655">
        <f>YEAR(V1655)</f>
        <v>2011</v>
      </c>
      <c r="U1655" s="13">
        <f t="shared" si="129"/>
        <v>31</v>
      </c>
      <c r="V1655" s="10">
        <f>(((J1655/60)/60)/24)+DATE(1970,1,1)</f>
        <v>40626.834444444445</v>
      </c>
      <c r="W1655" s="10">
        <f>(((I1655/60)/60)/24)+DATE(1970,1,1)</f>
        <v>40657.834444444445</v>
      </c>
    </row>
    <row r="1656" spans="1:23"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25"/>
        <v>1.199090909090909</v>
      </c>
      <c r="P1656" s="6">
        <f t="shared" si="126"/>
        <v>38.794117647058826</v>
      </c>
      <c r="Q1656" t="s">
        <v>8315</v>
      </c>
      <c r="R1656" t="str">
        <f t="shared" si="127"/>
        <v>music</v>
      </c>
      <c r="S1656" t="str">
        <f t="shared" si="128"/>
        <v>pop</v>
      </c>
      <c r="T1656">
        <f>YEAR(V1656)</f>
        <v>2012</v>
      </c>
      <c r="U1656" s="13">
        <f t="shared" si="129"/>
        <v>30</v>
      </c>
      <c r="V1656" s="10">
        <f>(((J1656/60)/60)/24)+DATE(1970,1,1)</f>
        <v>40987.890740740739</v>
      </c>
      <c r="W1656" s="10">
        <f>(((I1656/60)/60)/24)+DATE(1970,1,1)</f>
        <v>41017.890740740739</v>
      </c>
    </row>
    <row r="1657" spans="1:23"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25"/>
        <v>1.4286666666666668</v>
      </c>
      <c r="P1657" s="6">
        <f t="shared" si="126"/>
        <v>44.645833333333336</v>
      </c>
      <c r="Q1657" t="s">
        <v>8315</v>
      </c>
      <c r="R1657" t="str">
        <f t="shared" si="127"/>
        <v>music</v>
      </c>
      <c r="S1657" t="str">
        <f t="shared" si="128"/>
        <v>pop</v>
      </c>
      <c r="T1657">
        <f>YEAR(V1657)</f>
        <v>2012</v>
      </c>
      <c r="U1657" s="13">
        <f t="shared" si="129"/>
        <v>30</v>
      </c>
      <c r="V1657" s="10">
        <f>(((J1657/60)/60)/24)+DATE(1970,1,1)</f>
        <v>40974.791898148149</v>
      </c>
      <c r="W1657" s="10">
        <f>(((I1657/60)/60)/24)+DATE(1970,1,1)</f>
        <v>41004.750231481477</v>
      </c>
    </row>
    <row r="1658" spans="1:23"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25"/>
        <v>1.0033493333333334</v>
      </c>
      <c r="P1658" s="6">
        <f t="shared" si="126"/>
        <v>156.77333333333334</v>
      </c>
      <c r="Q1658" t="s">
        <v>8315</v>
      </c>
      <c r="R1658" t="str">
        <f t="shared" si="127"/>
        <v>music</v>
      </c>
      <c r="S1658" t="str">
        <f t="shared" si="128"/>
        <v>pop</v>
      </c>
      <c r="T1658">
        <f>YEAR(V1658)</f>
        <v>2012</v>
      </c>
      <c r="U1658" s="13">
        <f t="shared" si="129"/>
        <v>30</v>
      </c>
      <c r="V1658" s="10">
        <f>(((J1658/60)/60)/24)+DATE(1970,1,1)</f>
        <v>41226.928842592592</v>
      </c>
      <c r="W1658" s="10">
        <f>(((I1658/60)/60)/24)+DATE(1970,1,1)</f>
        <v>41256.928842592592</v>
      </c>
    </row>
    <row r="1659" spans="1:23"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25"/>
        <v>1.0493380000000001</v>
      </c>
      <c r="P1659" s="6">
        <f t="shared" si="126"/>
        <v>118.70339366515837</v>
      </c>
      <c r="Q1659" t="s">
        <v>8315</v>
      </c>
      <c r="R1659" t="str">
        <f t="shared" si="127"/>
        <v>music</v>
      </c>
      <c r="S1659" t="str">
        <f t="shared" si="128"/>
        <v>pop</v>
      </c>
      <c r="T1659">
        <f>YEAR(V1659)</f>
        <v>2012</v>
      </c>
      <c r="U1659" s="13">
        <f t="shared" si="129"/>
        <v>30</v>
      </c>
      <c r="V1659" s="10">
        <f>(((J1659/60)/60)/24)+DATE(1970,1,1)</f>
        <v>41023.782037037039</v>
      </c>
      <c r="W1659" s="10">
        <f>(((I1659/60)/60)/24)+DATE(1970,1,1)</f>
        <v>41053.782037037039</v>
      </c>
    </row>
    <row r="1660" spans="1:23"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25"/>
        <v>1.3223333333333334</v>
      </c>
      <c r="P1660" s="6">
        <f t="shared" si="126"/>
        <v>74.149532710280369</v>
      </c>
      <c r="Q1660" t="s">
        <v>8315</v>
      </c>
      <c r="R1660" t="str">
        <f t="shared" si="127"/>
        <v>music</v>
      </c>
      <c r="S1660" t="str">
        <f t="shared" si="128"/>
        <v>pop</v>
      </c>
      <c r="T1660">
        <f>YEAR(V1660)</f>
        <v>2012</v>
      </c>
      <c r="U1660" s="13">
        <f t="shared" si="129"/>
        <v>38</v>
      </c>
      <c r="V1660" s="10">
        <f>(((J1660/60)/60)/24)+DATE(1970,1,1)</f>
        <v>41223.22184027778</v>
      </c>
      <c r="W1660" s="10">
        <f>(((I1660/60)/60)/24)+DATE(1970,1,1)</f>
        <v>41261.597222222219</v>
      </c>
    </row>
    <row r="1661" spans="1:23"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25"/>
        <v>1.1279999999999999</v>
      </c>
      <c r="P1661" s="6">
        <f t="shared" si="126"/>
        <v>12.533333333333333</v>
      </c>
      <c r="Q1661" t="s">
        <v>8315</v>
      </c>
      <c r="R1661" t="str">
        <f t="shared" si="127"/>
        <v>music</v>
      </c>
      <c r="S1661" t="str">
        <f t="shared" si="128"/>
        <v>pop</v>
      </c>
      <c r="T1661">
        <f>YEAR(V1661)</f>
        <v>2013</v>
      </c>
      <c r="U1661" s="13">
        <f t="shared" si="129"/>
        <v>29</v>
      </c>
      <c r="V1661" s="10">
        <f>(((J1661/60)/60)/24)+DATE(1970,1,1)</f>
        <v>41596.913437499999</v>
      </c>
      <c r="W1661" s="10">
        <f>(((I1661/60)/60)/24)+DATE(1970,1,1)</f>
        <v>41625.5</v>
      </c>
    </row>
    <row r="1662" spans="1:23"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25"/>
        <v>12.5375</v>
      </c>
      <c r="P1662" s="6">
        <f t="shared" si="126"/>
        <v>27.861111111111111</v>
      </c>
      <c r="Q1662" t="s">
        <v>8315</v>
      </c>
      <c r="R1662" t="str">
        <f t="shared" si="127"/>
        <v>music</v>
      </c>
      <c r="S1662" t="str">
        <f t="shared" si="128"/>
        <v>pop</v>
      </c>
      <c r="T1662">
        <f>YEAR(V1662)</f>
        <v>2016</v>
      </c>
      <c r="U1662" s="13">
        <f t="shared" si="129"/>
        <v>31</v>
      </c>
      <c r="V1662" s="10">
        <f>(((J1662/60)/60)/24)+DATE(1970,1,1)</f>
        <v>42459.693865740745</v>
      </c>
      <c r="W1662" s="10">
        <f>(((I1662/60)/60)/24)+DATE(1970,1,1)</f>
        <v>42490.915972222225</v>
      </c>
    </row>
    <row r="1663" spans="1:23"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25"/>
        <v>1.0250632911392406</v>
      </c>
      <c r="P1663" s="6">
        <f t="shared" si="126"/>
        <v>80.178217821782184</v>
      </c>
      <c r="Q1663" t="s">
        <v>8315</v>
      </c>
      <c r="R1663" t="str">
        <f t="shared" si="127"/>
        <v>music</v>
      </c>
      <c r="S1663" t="str">
        <f t="shared" si="128"/>
        <v>pop</v>
      </c>
      <c r="T1663">
        <f>YEAR(V1663)</f>
        <v>2015</v>
      </c>
      <c r="U1663" s="13">
        <f t="shared" si="129"/>
        <v>43</v>
      </c>
      <c r="V1663" s="10">
        <f>(((J1663/60)/60)/24)+DATE(1970,1,1)</f>
        <v>42343.998043981483</v>
      </c>
      <c r="W1663" s="10">
        <f>(((I1663/60)/60)/24)+DATE(1970,1,1)</f>
        <v>42386.875</v>
      </c>
    </row>
    <row r="1664" spans="1:23"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25"/>
        <v>1.026375</v>
      </c>
      <c r="P1664" s="6">
        <f t="shared" si="126"/>
        <v>132.43548387096774</v>
      </c>
      <c r="Q1664" t="s">
        <v>8315</v>
      </c>
      <c r="R1664" t="str">
        <f t="shared" si="127"/>
        <v>music</v>
      </c>
      <c r="S1664" t="str">
        <f t="shared" si="128"/>
        <v>pop</v>
      </c>
      <c r="T1664">
        <f>YEAR(V1664)</f>
        <v>2011</v>
      </c>
      <c r="U1664" s="13">
        <f t="shared" si="129"/>
        <v>60</v>
      </c>
      <c r="V1664" s="10">
        <f>(((J1664/60)/60)/24)+DATE(1970,1,1)</f>
        <v>40848.198333333334</v>
      </c>
      <c r="W1664" s="10">
        <f>(((I1664/60)/60)/24)+DATE(1970,1,1)</f>
        <v>40908.239999999998</v>
      </c>
    </row>
    <row r="1665" spans="1:23"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25"/>
        <v>1.08</v>
      </c>
      <c r="P1665" s="6">
        <f t="shared" si="126"/>
        <v>33.75</v>
      </c>
      <c r="Q1665" t="s">
        <v>8315</v>
      </c>
      <c r="R1665" t="str">
        <f t="shared" si="127"/>
        <v>music</v>
      </c>
      <c r="S1665" t="str">
        <f t="shared" si="128"/>
        <v>pop</v>
      </c>
      <c r="T1665">
        <f>YEAR(V1665)</f>
        <v>2015</v>
      </c>
      <c r="U1665" s="13">
        <f t="shared" si="129"/>
        <v>30</v>
      </c>
      <c r="V1665" s="10">
        <f>(((J1665/60)/60)/24)+DATE(1970,1,1)</f>
        <v>42006.02207175926</v>
      </c>
      <c r="W1665" s="10">
        <f>(((I1665/60)/60)/24)+DATE(1970,1,1)</f>
        <v>42036.02207175926</v>
      </c>
    </row>
    <row r="1666" spans="1:23"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25"/>
        <v>1.2240879999999998</v>
      </c>
      <c r="P1666" s="6">
        <f t="shared" si="126"/>
        <v>34.384494382022467</v>
      </c>
      <c r="Q1666" t="s">
        <v>8315</v>
      </c>
      <c r="R1666" t="str">
        <f t="shared" si="127"/>
        <v>music</v>
      </c>
      <c r="S1666" t="str">
        <f t="shared" si="128"/>
        <v>pop</v>
      </c>
      <c r="T1666">
        <f>YEAR(V1666)</f>
        <v>2012</v>
      </c>
      <c r="U1666" s="13">
        <f t="shared" si="129"/>
        <v>44</v>
      </c>
      <c r="V1666" s="10">
        <f>(((J1666/60)/60)/24)+DATE(1970,1,1)</f>
        <v>40939.761782407404</v>
      </c>
      <c r="W1666" s="10">
        <f>(((I1666/60)/60)/24)+DATE(1970,1,1)</f>
        <v>40984.165972222225</v>
      </c>
    </row>
    <row r="1667" spans="1:23"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30">E1667/D1667</f>
        <v>1.1945714285714286</v>
      </c>
      <c r="P1667" s="6">
        <f t="shared" ref="P1667:P1730" si="131">E1667/L1667</f>
        <v>44.956989247311824</v>
      </c>
      <c r="Q1667" t="s">
        <v>8315</v>
      </c>
      <c r="R1667" t="str">
        <f t="shared" ref="R1667:R1730" si="132">LEFT(N1667,SEARCH("/",N1667,1)-1)</f>
        <v>music</v>
      </c>
      <c r="S1667" t="str">
        <f t="shared" ref="S1667:S1730" si="133">RIGHT(N1667,LEN(N1667)-FIND("/",N1667,1))</f>
        <v>pop</v>
      </c>
      <c r="T1667">
        <f>YEAR(V1667)</f>
        <v>2011</v>
      </c>
      <c r="U1667" s="13">
        <f t="shared" ref="U1667:U1730" si="134">ROUND(W1667-V1667,0)</f>
        <v>31</v>
      </c>
      <c r="V1667" s="10">
        <f>(((J1667/60)/60)/24)+DATE(1970,1,1)</f>
        <v>40564.649456018517</v>
      </c>
      <c r="W1667" s="10">
        <f>(((I1667/60)/60)/24)+DATE(1970,1,1)</f>
        <v>40596.125</v>
      </c>
    </row>
    <row r="1668" spans="1:23"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30"/>
        <v>1.6088</v>
      </c>
      <c r="P1668" s="6">
        <f t="shared" si="131"/>
        <v>41.04081632653061</v>
      </c>
      <c r="Q1668" t="s">
        <v>8315</v>
      </c>
      <c r="R1668" t="str">
        <f t="shared" si="132"/>
        <v>music</v>
      </c>
      <c r="S1668" t="str">
        <f t="shared" si="133"/>
        <v>pop</v>
      </c>
      <c r="T1668">
        <f>YEAR(V1668)</f>
        <v>2013</v>
      </c>
      <c r="U1668" s="13">
        <f t="shared" si="134"/>
        <v>30</v>
      </c>
      <c r="V1668" s="10">
        <f>(((J1668/60)/60)/24)+DATE(1970,1,1)</f>
        <v>41331.253159722226</v>
      </c>
      <c r="W1668" s="10">
        <f>(((I1668/60)/60)/24)+DATE(1970,1,1)</f>
        <v>41361.211493055554</v>
      </c>
    </row>
    <row r="1669" spans="1:23"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30"/>
        <v>1.2685294117647059</v>
      </c>
      <c r="P1669" s="6">
        <f t="shared" si="131"/>
        <v>52.597560975609753</v>
      </c>
      <c r="Q1669" t="s">
        <v>8315</v>
      </c>
      <c r="R1669" t="str">
        <f t="shared" si="132"/>
        <v>music</v>
      </c>
      <c r="S1669" t="str">
        <f t="shared" si="133"/>
        <v>pop</v>
      </c>
      <c r="T1669">
        <f>YEAR(V1669)</f>
        <v>2014</v>
      </c>
      <c r="U1669" s="13">
        <f t="shared" si="134"/>
        <v>27</v>
      </c>
      <c r="V1669" s="10">
        <f>(((J1669/60)/60)/24)+DATE(1970,1,1)</f>
        <v>41682.0705787037</v>
      </c>
      <c r="W1669" s="10">
        <f>(((I1669/60)/60)/24)+DATE(1970,1,1)</f>
        <v>41709.290972222225</v>
      </c>
    </row>
    <row r="1670" spans="1:23"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30"/>
        <v>1.026375</v>
      </c>
      <c r="P1670" s="6">
        <f t="shared" si="131"/>
        <v>70.784482758620683</v>
      </c>
      <c r="Q1670" t="s">
        <v>8315</v>
      </c>
      <c r="R1670" t="str">
        <f t="shared" si="132"/>
        <v>music</v>
      </c>
      <c r="S1670" t="str">
        <f t="shared" si="133"/>
        <v>pop</v>
      </c>
      <c r="T1670">
        <f>YEAR(V1670)</f>
        <v>2011</v>
      </c>
      <c r="U1670" s="13">
        <f t="shared" si="134"/>
        <v>30</v>
      </c>
      <c r="V1670" s="10">
        <f>(((J1670/60)/60)/24)+DATE(1970,1,1)</f>
        <v>40845.14975694444</v>
      </c>
      <c r="W1670" s="10">
        <f>(((I1670/60)/60)/24)+DATE(1970,1,1)</f>
        <v>40875.191423611112</v>
      </c>
    </row>
    <row r="1671" spans="1:23"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30"/>
        <v>1.3975</v>
      </c>
      <c r="P1671" s="6">
        <f t="shared" si="131"/>
        <v>53.75</v>
      </c>
      <c r="Q1671" t="s">
        <v>8315</v>
      </c>
      <c r="R1671" t="str">
        <f t="shared" si="132"/>
        <v>music</v>
      </c>
      <c r="S1671" t="str">
        <f t="shared" si="133"/>
        <v>pop</v>
      </c>
      <c r="T1671">
        <f>YEAR(V1671)</f>
        <v>2016</v>
      </c>
      <c r="U1671" s="13">
        <f t="shared" si="134"/>
        <v>60</v>
      </c>
      <c r="V1671" s="10">
        <f>(((J1671/60)/60)/24)+DATE(1970,1,1)</f>
        <v>42461.885138888887</v>
      </c>
      <c r="W1671" s="10">
        <f>(((I1671/60)/60)/24)+DATE(1970,1,1)</f>
        <v>42521.885138888887</v>
      </c>
    </row>
    <row r="1672" spans="1:23"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30"/>
        <v>1.026</v>
      </c>
      <c r="P1672" s="6">
        <f t="shared" si="131"/>
        <v>44.608695652173914</v>
      </c>
      <c r="Q1672" t="s">
        <v>8315</v>
      </c>
      <c r="R1672" t="str">
        <f t="shared" si="132"/>
        <v>music</v>
      </c>
      <c r="S1672" t="str">
        <f t="shared" si="133"/>
        <v>pop</v>
      </c>
      <c r="T1672">
        <f>YEAR(V1672)</f>
        <v>2010</v>
      </c>
      <c r="U1672" s="13">
        <f t="shared" si="134"/>
        <v>50</v>
      </c>
      <c r="V1672" s="10">
        <f>(((J1672/60)/60)/24)+DATE(1970,1,1)</f>
        <v>40313.930543981485</v>
      </c>
      <c r="W1672" s="10">
        <f>(((I1672/60)/60)/24)+DATE(1970,1,1)</f>
        <v>40364.166666666664</v>
      </c>
    </row>
    <row r="1673" spans="1:23"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30"/>
        <v>1.0067349999999999</v>
      </c>
      <c r="P1673" s="6">
        <f t="shared" si="131"/>
        <v>26.148961038961041</v>
      </c>
      <c r="Q1673" t="s">
        <v>8315</v>
      </c>
      <c r="R1673" t="str">
        <f t="shared" si="132"/>
        <v>music</v>
      </c>
      <c r="S1673" t="str">
        <f t="shared" si="133"/>
        <v>pop</v>
      </c>
      <c r="T1673">
        <f>YEAR(V1673)</f>
        <v>2016</v>
      </c>
      <c r="U1673" s="13">
        <f t="shared" si="134"/>
        <v>30</v>
      </c>
      <c r="V1673" s="10">
        <f>(((J1673/60)/60)/24)+DATE(1970,1,1)</f>
        <v>42553.54414351852</v>
      </c>
      <c r="W1673" s="10">
        <f>(((I1673/60)/60)/24)+DATE(1970,1,1)</f>
        <v>42583.54414351852</v>
      </c>
    </row>
    <row r="1674" spans="1:23"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30"/>
        <v>1.1294117647058823</v>
      </c>
      <c r="P1674" s="6">
        <f t="shared" si="131"/>
        <v>39.183673469387756</v>
      </c>
      <c r="Q1674" t="s">
        <v>8315</v>
      </c>
      <c r="R1674" t="str">
        <f t="shared" si="132"/>
        <v>music</v>
      </c>
      <c r="S1674" t="str">
        <f t="shared" si="133"/>
        <v>pop</v>
      </c>
      <c r="T1674">
        <f>YEAR(V1674)</f>
        <v>2012</v>
      </c>
      <c r="U1674" s="13">
        <f t="shared" si="134"/>
        <v>30</v>
      </c>
      <c r="V1674" s="10">
        <f>(((J1674/60)/60)/24)+DATE(1970,1,1)</f>
        <v>41034.656597222223</v>
      </c>
      <c r="W1674" s="10">
        <f>(((I1674/60)/60)/24)+DATE(1970,1,1)</f>
        <v>41064.656597222223</v>
      </c>
    </row>
    <row r="1675" spans="1:23"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30"/>
        <v>1.2809523809523808</v>
      </c>
      <c r="P1675" s="6">
        <f t="shared" si="131"/>
        <v>45.593220338983052</v>
      </c>
      <c r="Q1675" t="s">
        <v>8315</v>
      </c>
      <c r="R1675" t="str">
        <f t="shared" si="132"/>
        <v>music</v>
      </c>
      <c r="S1675" t="str">
        <f t="shared" si="133"/>
        <v>pop</v>
      </c>
      <c r="T1675">
        <f>YEAR(V1675)</f>
        <v>2015</v>
      </c>
      <c r="U1675" s="13">
        <f t="shared" si="134"/>
        <v>30</v>
      </c>
      <c r="V1675" s="10">
        <f>(((J1675/60)/60)/24)+DATE(1970,1,1)</f>
        <v>42039.878379629634</v>
      </c>
      <c r="W1675" s="10">
        <f>(((I1675/60)/60)/24)+DATE(1970,1,1)</f>
        <v>42069.878379629634</v>
      </c>
    </row>
    <row r="1676" spans="1:23"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30"/>
        <v>2.0169999999999999</v>
      </c>
      <c r="P1676" s="6">
        <f t="shared" si="131"/>
        <v>89.247787610619469</v>
      </c>
      <c r="Q1676" t="s">
        <v>8315</v>
      </c>
      <c r="R1676" t="str">
        <f t="shared" si="132"/>
        <v>music</v>
      </c>
      <c r="S1676" t="str">
        <f t="shared" si="133"/>
        <v>pop</v>
      </c>
      <c r="T1676">
        <f>YEAR(V1676)</f>
        <v>2016</v>
      </c>
      <c r="U1676" s="13">
        <f t="shared" si="134"/>
        <v>31</v>
      </c>
      <c r="V1676" s="10">
        <f>(((J1676/60)/60)/24)+DATE(1970,1,1)</f>
        <v>42569.605393518519</v>
      </c>
      <c r="W1676" s="10">
        <f>(((I1676/60)/60)/24)+DATE(1970,1,1)</f>
        <v>42600.290972222225</v>
      </c>
    </row>
    <row r="1677" spans="1:23"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30"/>
        <v>1.37416</v>
      </c>
      <c r="P1677" s="6">
        <f t="shared" si="131"/>
        <v>40.416470588235299</v>
      </c>
      <c r="Q1677" t="s">
        <v>8315</v>
      </c>
      <c r="R1677" t="str">
        <f t="shared" si="132"/>
        <v>music</v>
      </c>
      <c r="S1677" t="str">
        <f t="shared" si="133"/>
        <v>pop</v>
      </c>
      <c r="T1677">
        <f>YEAR(V1677)</f>
        <v>2011</v>
      </c>
      <c r="U1677" s="13">
        <f t="shared" si="134"/>
        <v>30</v>
      </c>
      <c r="V1677" s="10">
        <f>(((J1677/60)/60)/24)+DATE(1970,1,1)</f>
        <v>40802.733101851853</v>
      </c>
      <c r="W1677" s="10">
        <f>(((I1677/60)/60)/24)+DATE(1970,1,1)</f>
        <v>40832.918749999997</v>
      </c>
    </row>
    <row r="1678" spans="1:23"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30"/>
        <v>1.1533333333333333</v>
      </c>
      <c r="P1678" s="6">
        <f t="shared" si="131"/>
        <v>82.38095238095238</v>
      </c>
      <c r="Q1678" t="s">
        <v>8315</v>
      </c>
      <c r="R1678" t="str">
        <f t="shared" si="132"/>
        <v>music</v>
      </c>
      <c r="S1678" t="str">
        <f t="shared" si="133"/>
        <v>pop</v>
      </c>
      <c r="T1678">
        <f>YEAR(V1678)</f>
        <v>2012</v>
      </c>
      <c r="U1678" s="13">
        <f t="shared" si="134"/>
        <v>46</v>
      </c>
      <c r="V1678" s="10">
        <f>(((J1678/60)/60)/24)+DATE(1970,1,1)</f>
        <v>40973.72623842593</v>
      </c>
      <c r="W1678" s="10">
        <f>(((I1678/60)/60)/24)+DATE(1970,1,1)</f>
        <v>41020.165972222225</v>
      </c>
    </row>
    <row r="1679" spans="1:23"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30"/>
        <v>1.1166666666666667</v>
      </c>
      <c r="P1679" s="6">
        <f t="shared" si="131"/>
        <v>159.52380952380952</v>
      </c>
      <c r="Q1679" t="s">
        <v>8315</v>
      </c>
      <c r="R1679" t="str">
        <f t="shared" si="132"/>
        <v>music</v>
      </c>
      <c r="S1679" t="str">
        <f t="shared" si="133"/>
        <v>pop</v>
      </c>
      <c r="T1679">
        <f>YEAR(V1679)</f>
        <v>2016</v>
      </c>
      <c r="U1679" s="13">
        <f t="shared" si="134"/>
        <v>60</v>
      </c>
      <c r="V1679" s="10">
        <f>(((J1679/60)/60)/24)+DATE(1970,1,1)</f>
        <v>42416.407129629632</v>
      </c>
      <c r="W1679" s="10">
        <f>(((I1679/60)/60)/24)+DATE(1970,1,1)</f>
        <v>42476.249305555553</v>
      </c>
    </row>
    <row r="1680" spans="1:23"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30"/>
        <v>1.1839999999999999</v>
      </c>
      <c r="P1680" s="6">
        <f t="shared" si="131"/>
        <v>36.244897959183675</v>
      </c>
      <c r="Q1680" t="s">
        <v>8315</v>
      </c>
      <c r="R1680" t="str">
        <f t="shared" si="132"/>
        <v>music</v>
      </c>
      <c r="S1680" t="str">
        <f t="shared" si="133"/>
        <v>pop</v>
      </c>
      <c r="T1680">
        <f>YEAR(V1680)</f>
        <v>2014</v>
      </c>
      <c r="U1680" s="13">
        <f t="shared" si="134"/>
        <v>14</v>
      </c>
      <c r="V1680" s="10">
        <f>(((J1680/60)/60)/24)+DATE(1970,1,1)</f>
        <v>41662.854988425926</v>
      </c>
      <c r="W1680" s="10">
        <f>(((I1680/60)/60)/24)+DATE(1970,1,1)</f>
        <v>41676.854988425926</v>
      </c>
    </row>
    <row r="1681" spans="1:23"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30"/>
        <v>1.75</v>
      </c>
      <c r="P1681" s="6">
        <f t="shared" si="131"/>
        <v>62.5</v>
      </c>
      <c r="Q1681" t="s">
        <v>8315</v>
      </c>
      <c r="R1681" t="str">
        <f t="shared" si="132"/>
        <v>music</v>
      </c>
      <c r="S1681" t="str">
        <f t="shared" si="133"/>
        <v>pop</v>
      </c>
      <c r="T1681">
        <f>YEAR(V1681)</f>
        <v>2011</v>
      </c>
      <c r="U1681" s="13">
        <f t="shared" si="134"/>
        <v>23</v>
      </c>
      <c r="V1681" s="10">
        <f>(((J1681/60)/60)/24)+DATE(1970,1,1)</f>
        <v>40723.068807870368</v>
      </c>
      <c r="W1681" s="10">
        <f>(((I1681/60)/60)/24)+DATE(1970,1,1)</f>
        <v>40746.068807870368</v>
      </c>
    </row>
    <row r="1682" spans="1:23"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30"/>
        <v>1.175</v>
      </c>
      <c r="P1682" s="6">
        <f t="shared" si="131"/>
        <v>47</v>
      </c>
      <c r="Q1682" t="s">
        <v>8315</v>
      </c>
      <c r="R1682" t="str">
        <f t="shared" si="132"/>
        <v>music</v>
      </c>
      <c r="S1682" t="str">
        <f t="shared" si="133"/>
        <v>pop</v>
      </c>
      <c r="T1682">
        <f>YEAR(V1682)</f>
        <v>2014</v>
      </c>
      <c r="U1682" s="13">
        <f t="shared" si="134"/>
        <v>30</v>
      </c>
      <c r="V1682" s="10">
        <f>(((J1682/60)/60)/24)+DATE(1970,1,1)</f>
        <v>41802.757719907408</v>
      </c>
      <c r="W1682" s="10">
        <f>(((I1682/60)/60)/24)+DATE(1970,1,1)</f>
        <v>41832.757719907408</v>
      </c>
    </row>
    <row r="1683" spans="1:23"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30"/>
        <v>1.0142212307692309</v>
      </c>
      <c r="P1683" s="6">
        <f t="shared" si="131"/>
        <v>74.575090497737563</v>
      </c>
      <c r="Q1683" t="s">
        <v>8315</v>
      </c>
      <c r="R1683" t="str">
        <f t="shared" si="132"/>
        <v>music</v>
      </c>
      <c r="S1683" t="str">
        <f t="shared" si="133"/>
        <v>faith</v>
      </c>
      <c r="T1683">
        <f>YEAR(V1683)</f>
        <v>2017</v>
      </c>
      <c r="U1683" s="13">
        <f t="shared" si="134"/>
        <v>49</v>
      </c>
      <c r="V1683" s="10">
        <f>(((J1683/60)/60)/24)+DATE(1970,1,1)</f>
        <v>42774.121342592596</v>
      </c>
      <c r="W1683" s="10">
        <f>(((I1683/60)/60)/24)+DATE(1970,1,1)</f>
        <v>42823.083333333328</v>
      </c>
    </row>
    <row r="1684" spans="1:23"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30"/>
        <v>0</v>
      </c>
      <c r="P1684" s="6" t="e">
        <f t="shared" si="131"/>
        <v>#DIV/0!</v>
      </c>
      <c r="Q1684" t="s">
        <v>8315</v>
      </c>
      <c r="R1684" t="str">
        <f t="shared" si="132"/>
        <v>music</v>
      </c>
      <c r="S1684" t="str">
        <f t="shared" si="133"/>
        <v>faith</v>
      </c>
      <c r="T1684">
        <f>YEAR(V1684)</f>
        <v>2017</v>
      </c>
      <c r="U1684" s="13">
        <f t="shared" si="134"/>
        <v>60</v>
      </c>
      <c r="V1684" s="10">
        <f>(((J1684/60)/60)/24)+DATE(1970,1,1)</f>
        <v>42779.21365740741</v>
      </c>
      <c r="W1684" s="10">
        <f>(((I1684/60)/60)/24)+DATE(1970,1,1)</f>
        <v>42839.171990740739</v>
      </c>
    </row>
    <row r="1685" spans="1:23"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30"/>
        <v>0.21714285714285714</v>
      </c>
      <c r="P1685" s="6">
        <f t="shared" si="131"/>
        <v>76</v>
      </c>
      <c r="Q1685" t="s">
        <v>8315</v>
      </c>
      <c r="R1685" t="str">
        <f t="shared" si="132"/>
        <v>music</v>
      </c>
      <c r="S1685" t="str">
        <f t="shared" si="133"/>
        <v>faith</v>
      </c>
      <c r="T1685">
        <f>YEAR(V1685)</f>
        <v>2017</v>
      </c>
      <c r="U1685" s="13">
        <f t="shared" si="134"/>
        <v>24</v>
      </c>
      <c r="V1685" s="10">
        <f>(((J1685/60)/60)/24)+DATE(1970,1,1)</f>
        <v>42808.781689814816</v>
      </c>
      <c r="W1685" s="10">
        <f>(((I1685/60)/60)/24)+DATE(1970,1,1)</f>
        <v>42832.781689814816</v>
      </c>
    </row>
    <row r="1686" spans="1:23"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30"/>
        <v>1.0912500000000001</v>
      </c>
      <c r="P1686" s="6">
        <f t="shared" si="131"/>
        <v>86.43564356435644</v>
      </c>
      <c r="Q1686" t="s">
        <v>8315</v>
      </c>
      <c r="R1686" t="str">
        <f t="shared" si="132"/>
        <v>music</v>
      </c>
      <c r="S1686" t="str">
        <f t="shared" si="133"/>
        <v>faith</v>
      </c>
      <c r="T1686">
        <f>YEAR(V1686)</f>
        <v>2017</v>
      </c>
      <c r="U1686" s="13">
        <f t="shared" si="134"/>
        <v>28</v>
      </c>
      <c r="V1686" s="10">
        <f>(((J1686/60)/60)/24)+DATE(1970,1,1)</f>
        <v>42783.815289351856</v>
      </c>
      <c r="W1686" s="10">
        <f>(((I1686/60)/60)/24)+DATE(1970,1,1)</f>
        <v>42811.773622685185</v>
      </c>
    </row>
    <row r="1687" spans="1:23"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30"/>
        <v>1.0285714285714285</v>
      </c>
      <c r="P1687" s="6">
        <f t="shared" si="131"/>
        <v>24</v>
      </c>
      <c r="Q1687" t="s">
        <v>8315</v>
      </c>
      <c r="R1687" t="str">
        <f t="shared" si="132"/>
        <v>music</v>
      </c>
      <c r="S1687" t="str">
        <f t="shared" si="133"/>
        <v>faith</v>
      </c>
      <c r="T1687">
        <f>YEAR(V1687)</f>
        <v>2017</v>
      </c>
      <c r="U1687" s="13">
        <f t="shared" si="134"/>
        <v>30</v>
      </c>
      <c r="V1687" s="10">
        <f>(((J1687/60)/60)/24)+DATE(1970,1,1)</f>
        <v>42788.2502662037</v>
      </c>
      <c r="W1687" s="10">
        <f>(((I1687/60)/60)/24)+DATE(1970,1,1)</f>
        <v>42818.208599537036</v>
      </c>
    </row>
    <row r="1688" spans="1:23"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30"/>
        <v>3.5999999999999999E-3</v>
      </c>
      <c r="P1688" s="6">
        <f t="shared" si="131"/>
        <v>18</v>
      </c>
      <c r="Q1688" t="s">
        <v>8315</v>
      </c>
      <c r="R1688" t="str">
        <f t="shared" si="132"/>
        <v>music</v>
      </c>
      <c r="S1688" t="str">
        <f t="shared" si="133"/>
        <v>faith</v>
      </c>
      <c r="T1688">
        <f>YEAR(V1688)</f>
        <v>2017</v>
      </c>
      <c r="U1688" s="13">
        <f t="shared" si="134"/>
        <v>60</v>
      </c>
      <c r="V1688" s="10">
        <f>(((J1688/60)/60)/24)+DATE(1970,1,1)</f>
        <v>42792.843969907408</v>
      </c>
      <c r="W1688" s="10">
        <f>(((I1688/60)/60)/24)+DATE(1970,1,1)</f>
        <v>42852.802303240736</v>
      </c>
    </row>
    <row r="1689" spans="1:23"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30"/>
        <v>0.3125</v>
      </c>
      <c r="P1689" s="6">
        <f t="shared" si="131"/>
        <v>80.128205128205124</v>
      </c>
      <c r="Q1689" t="s">
        <v>8315</v>
      </c>
      <c r="R1689" t="str">
        <f t="shared" si="132"/>
        <v>music</v>
      </c>
      <c r="S1689" t="str">
        <f t="shared" si="133"/>
        <v>faith</v>
      </c>
      <c r="T1689">
        <f>YEAR(V1689)</f>
        <v>2017</v>
      </c>
      <c r="U1689" s="13">
        <f t="shared" si="134"/>
        <v>34</v>
      </c>
      <c r="V1689" s="10">
        <f>(((J1689/60)/60)/24)+DATE(1970,1,1)</f>
        <v>42802.046817129631</v>
      </c>
      <c r="W1689" s="10">
        <f>(((I1689/60)/60)/24)+DATE(1970,1,1)</f>
        <v>42835.84375</v>
      </c>
    </row>
    <row r="1690" spans="1:23"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30"/>
        <v>0.443</v>
      </c>
      <c r="P1690" s="6">
        <f t="shared" si="131"/>
        <v>253.14285714285714</v>
      </c>
      <c r="Q1690" t="s">
        <v>8315</v>
      </c>
      <c r="R1690" t="str">
        <f t="shared" si="132"/>
        <v>music</v>
      </c>
      <c r="S1690" t="str">
        <f t="shared" si="133"/>
        <v>faith</v>
      </c>
      <c r="T1690">
        <f>YEAR(V1690)</f>
        <v>2017</v>
      </c>
      <c r="U1690" s="13">
        <f t="shared" si="134"/>
        <v>30</v>
      </c>
      <c r="V1690" s="10">
        <f>(((J1690/60)/60)/24)+DATE(1970,1,1)</f>
        <v>42804.534652777773</v>
      </c>
      <c r="W1690" s="10">
        <f>(((I1690/60)/60)/24)+DATE(1970,1,1)</f>
        <v>42834.492986111116</v>
      </c>
    </row>
    <row r="1691" spans="1:23"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30"/>
        <v>1</v>
      </c>
      <c r="P1691" s="6">
        <f t="shared" si="131"/>
        <v>171.42857142857142</v>
      </c>
      <c r="Q1691" t="s">
        <v>8315</v>
      </c>
      <c r="R1691" t="str">
        <f t="shared" si="132"/>
        <v>music</v>
      </c>
      <c r="S1691" t="str">
        <f t="shared" si="133"/>
        <v>faith</v>
      </c>
      <c r="T1691">
        <f>YEAR(V1691)</f>
        <v>2017</v>
      </c>
      <c r="U1691" s="13">
        <f t="shared" si="134"/>
        <v>30</v>
      </c>
      <c r="V1691" s="10">
        <f>(((J1691/60)/60)/24)+DATE(1970,1,1)</f>
        <v>42780.942476851851</v>
      </c>
      <c r="W1691" s="10">
        <f>(((I1691/60)/60)/24)+DATE(1970,1,1)</f>
        <v>42810.900810185187</v>
      </c>
    </row>
    <row r="1692" spans="1:23"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30"/>
        <v>0.254</v>
      </c>
      <c r="P1692" s="6">
        <f t="shared" si="131"/>
        <v>57.727272727272727</v>
      </c>
      <c r="Q1692" t="s">
        <v>8315</v>
      </c>
      <c r="R1692" t="str">
        <f t="shared" si="132"/>
        <v>music</v>
      </c>
      <c r="S1692" t="str">
        <f t="shared" si="133"/>
        <v>faith</v>
      </c>
      <c r="T1692">
        <f>YEAR(V1692)</f>
        <v>2017</v>
      </c>
      <c r="U1692" s="13">
        <f t="shared" si="134"/>
        <v>30</v>
      </c>
      <c r="V1692" s="10">
        <f>(((J1692/60)/60)/24)+DATE(1970,1,1)</f>
        <v>42801.43104166667</v>
      </c>
      <c r="W1692" s="10">
        <f>(((I1692/60)/60)/24)+DATE(1970,1,1)</f>
        <v>42831.389374999999</v>
      </c>
    </row>
    <row r="1693" spans="1:23"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30"/>
        <v>0.33473333333333333</v>
      </c>
      <c r="P1693" s="6">
        <f t="shared" si="131"/>
        <v>264.26315789473682</v>
      </c>
      <c r="Q1693" t="s">
        <v>8315</v>
      </c>
      <c r="R1693" t="str">
        <f t="shared" si="132"/>
        <v>music</v>
      </c>
      <c r="S1693" t="str">
        <f t="shared" si="133"/>
        <v>faith</v>
      </c>
      <c r="T1693">
        <f>YEAR(V1693)</f>
        <v>2017</v>
      </c>
      <c r="U1693" s="13">
        <f t="shared" si="134"/>
        <v>32</v>
      </c>
      <c r="V1693" s="10">
        <f>(((J1693/60)/60)/24)+DATE(1970,1,1)</f>
        <v>42795.701481481476</v>
      </c>
      <c r="W1693" s="10">
        <f>(((I1693/60)/60)/24)+DATE(1970,1,1)</f>
        <v>42828.041666666672</v>
      </c>
    </row>
    <row r="1694" spans="1:23"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30"/>
        <v>0.47799999999999998</v>
      </c>
      <c r="P1694" s="6">
        <f t="shared" si="131"/>
        <v>159.33333333333334</v>
      </c>
      <c r="Q1694" t="s">
        <v>8315</v>
      </c>
      <c r="R1694" t="str">
        <f t="shared" si="132"/>
        <v>music</v>
      </c>
      <c r="S1694" t="str">
        <f t="shared" si="133"/>
        <v>faith</v>
      </c>
      <c r="T1694">
        <f>YEAR(V1694)</f>
        <v>2017</v>
      </c>
      <c r="U1694" s="13">
        <f t="shared" si="134"/>
        <v>33</v>
      </c>
      <c r="V1694" s="10">
        <f>(((J1694/60)/60)/24)+DATE(1970,1,1)</f>
        <v>42788.151238425926</v>
      </c>
      <c r="W1694" s="10">
        <f>(((I1694/60)/60)/24)+DATE(1970,1,1)</f>
        <v>42820.999305555553</v>
      </c>
    </row>
    <row r="1695" spans="1:23"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30"/>
        <v>9.3333333333333338E-2</v>
      </c>
      <c r="P1695" s="6">
        <f t="shared" si="131"/>
        <v>35</v>
      </c>
      <c r="Q1695" t="s">
        <v>8315</v>
      </c>
      <c r="R1695" t="str">
        <f t="shared" si="132"/>
        <v>music</v>
      </c>
      <c r="S1695" t="str">
        <f t="shared" si="133"/>
        <v>faith</v>
      </c>
      <c r="T1695">
        <f>YEAR(V1695)</f>
        <v>2017</v>
      </c>
      <c r="U1695" s="13">
        <f t="shared" si="134"/>
        <v>31</v>
      </c>
      <c r="V1695" s="10">
        <f>(((J1695/60)/60)/24)+DATE(1970,1,1)</f>
        <v>42803.920277777783</v>
      </c>
      <c r="W1695" s="10">
        <f>(((I1695/60)/60)/24)+DATE(1970,1,1)</f>
        <v>42834.833333333328</v>
      </c>
    </row>
    <row r="1696" spans="1:23"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30"/>
        <v>5.0000000000000001E-4</v>
      </c>
      <c r="P1696" s="6">
        <f t="shared" si="131"/>
        <v>5</v>
      </c>
      <c r="Q1696" t="s">
        <v>8315</v>
      </c>
      <c r="R1696" t="str">
        <f t="shared" si="132"/>
        <v>music</v>
      </c>
      <c r="S1696" t="str">
        <f t="shared" si="133"/>
        <v>faith</v>
      </c>
      <c r="T1696">
        <f>YEAR(V1696)</f>
        <v>2017</v>
      </c>
      <c r="U1696" s="13">
        <f t="shared" si="134"/>
        <v>30</v>
      </c>
      <c r="V1696" s="10">
        <f>(((J1696/60)/60)/24)+DATE(1970,1,1)</f>
        <v>42791.669837962967</v>
      </c>
      <c r="W1696" s="10">
        <f>(((I1696/60)/60)/24)+DATE(1970,1,1)</f>
        <v>42821.191666666666</v>
      </c>
    </row>
    <row r="1697" spans="1:23"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30"/>
        <v>0.11708333333333333</v>
      </c>
      <c r="P1697" s="6">
        <f t="shared" si="131"/>
        <v>61.086956521739133</v>
      </c>
      <c r="Q1697" t="s">
        <v>8315</v>
      </c>
      <c r="R1697" t="str">
        <f t="shared" si="132"/>
        <v>music</v>
      </c>
      <c r="S1697" t="str">
        <f t="shared" si="133"/>
        <v>faith</v>
      </c>
      <c r="T1697">
        <f>YEAR(V1697)</f>
        <v>2017</v>
      </c>
      <c r="U1697" s="13">
        <f t="shared" si="134"/>
        <v>34</v>
      </c>
      <c r="V1697" s="10">
        <f>(((J1697/60)/60)/24)+DATE(1970,1,1)</f>
        <v>42801.031412037039</v>
      </c>
      <c r="W1697" s="10">
        <f>(((I1697/60)/60)/24)+DATE(1970,1,1)</f>
        <v>42835.041666666672</v>
      </c>
    </row>
    <row r="1698" spans="1:23"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30"/>
        <v>0</v>
      </c>
      <c r="P1698" s="6" t="e">
        <f t="shared" si="131"/>
        <v>#DIV/0!</v>
      </c>
      <c r="Q1698" t="s">
        <v>8315</v>
      </c>
      <c r="R1698" t="str">
        <f t="shared" si="132"/>
        <v>music</v>
      </c>
      <c r="S1698" t="str">
        <f t="shared" si="133"/>
        <v>faith</v>
      </c>
      <c r="T1698">
        <f>YEAR(V1698)</f>
        <v>2017</v>
      </c>
      <c r="U1698" s="13">
        <f t="shared" si="134"/>
        <v>30</v>
      </c>
      <c r="V1698" s="10">
        <f>(((J1698/60)/60)/24)+DATE(1970,1,1)</f>
        <v>42796.069571759261</v>
      </c>
      <c r="W1698" s="10">
        <f>(((I1698/60)/60)/24)+DATE(1970,1,1)</f>
        <v>42826.027905092589</v>
      </c>
    </row>
    <row r="1699" spans="1:23"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30"/>
        <v>0.20208000000000001</v>
      </c>
      <c r="P1699" s="6">
        <f t="shared" si="131"/>
        <v>114.81818181818181</v>
      </c>
      <c r="Q1699" t="s">
        <v>8315</v>
      </c>
      <c r="R1699" t="str">
        <f t="shared" si="132"/>
        <v>music</v>
      </c>
      <c r="S1699" t="str">
        <f t="shared" si="133"/>
        <v>faith</v>
      </c>
      <c r="T1699">
        <f>YEAR(V1699)</f>
        <v>2017</v>
      </c>
      <c r="U1699" s="13">
        <f t="shared" si="134"/>
        <v>30</v>
      </c>
      <c r="V1699" s="10">
        <f>(((J1699/60)/60)/24)+DATE(1970,1,1)</f>
        <v>42805.032962962956</v>
      </c>
      <c r="W1699" s="10">
        <f>(((I1699/60)/60)/24)+DATE(1970,1,1)</f>
        <v>42834.991296296299</v>
      </c>
    </row>
    <row r="1700" spans="1:23"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30"/>
        <v>0</v>
      </c>
      <c r="P1700" s="6" t="e">
        <f t="shared" si="131"/>
        <v>#DIV/0!</v>
      </c>
      <c r="Q1700" t="s">
        <v>8315</v>
      </c>
      <c r="R1700" t="str">
        <f t="shared" si="132"/>
        <v>music</v>
      </c>
      <c r="S1700" t="str">
        <f t="shared" si="133"/>
        <v>faith</v>
      </c>
      <c r="T1700">
        <f>YEAR(V1700)</f>
        <v>2017</v>
      </c>
      <c r="U1700" s="13">
        <f t="shared" si="134"/>
        <v>24</v>
      </c>
      <c r="V1700" s="10">
        <f>(((J1700/60)/60)/24)+DATE(1970,1,1)</f>
        <v>42796.207870370374</v>
      </c>
      <c r="W1700" s="10">
        <f>(((I1700/60)/60)/24)+DATE(1970,1,1)</f>
        <v>42820.147916666669</v>
      </c>
    </row>
    <row r="1701" spans="1:23"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30"/>
        <v>4.2311459353574929E-2</v>
      </c>
      <c r="P1701" s="6">
        <f t="shared" si="131"/>
        <v>54</v>
      </c>
      <c r="Q1701" t="s">
        <v>8315</v>
      </c>
      <c r="R1701" t="str">
        <f t="shared" si="132"/>
        <v>music</v>
      </c>
      <c r="S1701" t="str">
        <f t="shared" si="133"/>
        <v>faith</v>
      </c>
      <c r="T1701">
        <f>YEAR(V1701)</f>
        <v>2017</v>
      </c>
      <c r="U1701" s="13">
        <f t="shared" si="134"/>
        <v>30</v>
      </c>
      <c r="V1701" s="10">
        <f>(((J1701/60)/60)/24)+DATE(1970,1,1)</f>
        <v>42806.863946759258</v>
      </c>
      <c r="W1701" s="10">
        <f>(((I1701/60)/60)/24)+DATE(1970,1,1)</f>
        <v>42836.863946759258</v>
      </c>
    </row>
    <row r="1702" spans="1:23"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30"/>
        <v>0.2606</v>
      </c>
      <c r="P1702" s="6">
        <f t="shared" si="131"/>
        <v>65.974683544303801</v>
      </c>
      <c r="Q1702" t="s">
        <v>8315</v>
      </c>
      <c r="R1702" t="str">
        <f t="shared" si="132"/>
        <v>music</v>
      </c>
      <c r="S1702" t="str">
        <f t="shared" si="133"/>
        <v>faith</v>
      </c>
      <c r="T1702">
        <f>YEAR(V1702)</f>
        <v>2017</v>
      </c>
      <c r="U1702" s="13">
        <f t="shared" si="134"/>
        <v>30</v>
      </c>
      <c r="V1702" s="10">
        <f>(((J1702/60)/60)/24)+DATE(1970,1,1)</f>
        <v>42796.071643518517</v>
      </c>
      <c r="W1702" s="10">
        <f>(((I1702/60)/60)/24)+DATE(1970,1,1)</f>
        <v>42826.166666666672</v>
      </c>
    </row>
    <row r="1703" spans="1:23"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30"/>
        <v>1.9801980198019802E-3</v>
      </c>
      <c r="P1703" s="6">
        <f t="shared" si="131"/>
        <v>5</v>
      </c>
      <c r="Q1703" t="s">
        <v>8315</v>
      </c>
      <c r="R1703" t="str">
        <f t="shared" si="132"/>
        <v>music</v>
      </c>
      <c r="S1703" t="str">
        <f t="shared" si="133"/>
        <v>faith</v>
      </c>
      <c r="T1703">
        <f>YEAR(V1703)</f>
        <v>2014</v>
      </c>
      <c r="U1703" s="13">
        <f t="shared" si="134"/>
        <v>30</v>
      </c>
      <c r="V1703" s="10">
        <f>(((J1703/60)/60)/24)+DATE(1970,1,1)</f>
        <v>41989.664409722223</v>
      </c>
      <c r="W1703" s="10">
        <f>(((I1703/60)/60)/24)+DATE(1970,1,1)</f>
        <v>42019.664409722223</v>
      </c>
    </row>
    <row r="1704" spans="1:23"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30"/>
        <v>6.0606060606060605E-5</v>
      </c>
      <c r="P1704" s="6">
        <f t="shared" si="131"/>
        <v>1</v>
      </c>
      <c r="Q1704" t="s">
        <v>8315</v>
      </c>
      <c r="R1704" t="str">
        <f t="shared" si="132"/>
        <v>music</v>
      </c>
      <c r="S1704" t="str">
        <f t="shared" si="133"/>
        <v>faith</v>
      </c>
      <c r="T1704">
        <f>YEAR(V1704)</f>
        <v>2015</v>
      </c>
      <c r="U1704" s="13">
        <f t="shared" si="134"/>
        <v>30</v>
      </c>
      <c r="V1704" s="10">
        <f>(((J1704/60)/60)/24)+DATE(1970,1,1)</f>
        <v>42063.869791666672</v>
      </c>
      <c r="W1704" s="10">
        <f>(((I1704/60)/60)/24)+DATE(1970,1,1)</f>
        <v>42093.828125</v>
      </c>
    </row>
    <row r="1705" spans="1:23"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30"/>
        <v>1.0200000000000001E-2</v>
      </c>
      <c r="P1705" s="6">
        <f t="shared" si="131"/>
        <v>25.5</v>
      </c>
      <c r="Q1705" t="s">
        <v>8315</v>
      </c>
      <c r="R1705" t="str">
        <f t="shared" si="132"/>
        <v>music</v>
      </c>
      <c r="S1705" t="str">
        <f t="shared" si="133"/>
        <v>faith</v>
      </c>
      <c r="T1705">
        <f>YEAR(V1705)</f>
        <v>2015</v>
      </c>
      <c r="U1705" s="13">
        <f t="shared" si="134"/>
        <v>60</v>
      </c>
      <c r="V1705" s="10">
        <f>(((J1705/60)/60)/24)+DATE(1970,1,1)</f>
        <v>42187.281678240746</v>
      </c>
      <c r="W1705" s="10">
        <f>(((I1705/60)/60)/24)+DATE(1970,1,1)</f>
        <v>42247.281678240746</v>
      </c>
    </row>
    <row r="1706" spans="1:23"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30"/>
        <v>0.65100000000000002</v>
      </c>
      <c r="P1706" s="6">
        <f t="shared" si="131"/>
        <v>118.36363636363636</v>
      </c>
      <c r="Q1706" t="s">
        <v>8315</v>
      </c>
      <c r="R1706" t="str">
        <f t="shared" si="132"/>
        <v>music</v>
      </c>
      <c r="S1706" t="str">
        <f t="shared" si="133"/>
        <v>faith</v>
      </c>
      <c r="T1706">
        <f>YEAR(V1706)</f>
        <v>2015</v>
      </c>
      <c r="U1706" s="13">
        <f t="shared" si="134"/>
        <v>30</v>
      </c>
      <c r="V1706" s="10">
        <f>(((J1706/60)/60)/24)+DATE(1970,1,1)</f>
        <v>42021.139733796299</v>
      </c>
      <c r="W1706" s="10">
        <f>(((I1706/60)/60)/24)+DATE(1970,1,1)</f>
        <v>42051.139733796299</v>
      </c>
    </row>
    <row r="1707" spans="1:23"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30"/>
        <v>0</v>
      </c>
      <c r="P1707" s="6" t="e">
        <f t="shared" si="131"/>
        <v>#DIV/0!</v>
      </c>
      <c r="Q1707" t="s">
        <v>8315</v>
      </c>
      <c r="R1707" t="str">
        <f t="shared" si="132"/>
        <v>music</v>
      </c>
      <c r="S1707" t="str">
        <f t="shared" si="133"/>
        <v>faith</v>
      </c>
      <c r="T1707">
        <f>YEAR(V1707)</f>
        <v>2015</v>
      </c>
      <c r="U1707" s="13">
        <f t="shared" si="134"/>
        <v>12</v>
      </c>
      <c r="V1707" s="10">
        <f>(((J1707/60)/60)/24)+DATE(1970,1,1)</f>
        <v>42245.016736111109</v>
      </c>
      <c r="W1707" s="10">
        <f>(((I1707/60)/60)/24)+DATE(1970,1,1)</f>
        <v>42256.666666666672</v>
      </c>
    </row>
    <row r="1708" spans="1:23"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30"/>
        <v>0</v>
      </c>
      <c r="P1708" s="6" t="e">
        <f t="shared" si="131"/>
        <v>#DIV/0!</v>
      </c>
      <c r="Q1708" t="s">
        <v>8315</v>
      </c>
      <c r="R1708" t="str">
        <f t="shared" si="132"/>
        <v>music</v>
      </c>
      <c r="S1708" t="str">
        <f t="shared" si="133"/>
        <v>faith</v>
      </c>
      <c r="T1708">
        <f>YEAR(V1708)</f>
        <v>2015</v>
      </c>
      <c r="U1708" s="13">
        <f t="shared" si="134"/>
        <v>60</v>
      </c>
      <c r="V1708" s="10">
        <f>(((J1708/60)/60)/24)+DATE(1970,1,1)</f>
        <v>42179.306388888886</v>
      </c>
      <c r="W1708" s="10">
        <f>(((I1708/60)/60)/24)+DATE(1970,1,1)</f>
        <v>42239.306388888886</v>
      </c>
    </row>
    <row r="1709" spans="1:23"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30"/>
        <v>9.74E-2</v>
      </c>
      <c r="P1709" s="6">
        <f t="shared" si="131"/>
        <v>54.111111111111114</v>
      </c>
      <c r="Q1709" t="s">
        <v>8315</v>
      </c>
      <c r="R1709" t="str">
        <f t="shared" si="132"/>
        <v>music</v>
      </c>
      <c r="S1709" t="str">
        <f t="shared" si="133"/>
        <v>faith</v>
      </c>
      <c r="T1709">
        <f>YEAR(V1709)</f>
        <v>2016</v>
      </c>
      <c r="U1709" s="13">
        <f t="shared" si="134"/>
        <v>30</v>
      </c>
      <c r="V1709" s="10">
        <f>(((J1709/60)/60)/24)+DATE(1970,1,1)</f>
        <v>42427.721006944441</v>
      </c>
      <c r="W1709" s="10">
        <f>(((I1709/60)/60)/24)+DATE(1970,1,1)</f>
        <v>42457.679340277777</v>
      </c>
    </row>
    <row r="1710" spans="1:23"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30"/>
        <v>0</v>
      </c>
      <c r="P1710" s="6" t="e">
        <f t="shared" si="131"/>
        <v>#DIV/0!</v>
      </c>
      <c r="Q1710" t="s">
        <v>8315</v>
      </c>
      <c r="R1710" t="str">
        <f t="shared" si="132"/>
        <v>music</v>
      </c>
      <c r="S1710" t="str">
        <f t="shared" si="133"/>
        <v>faith</v>
      </c>
      <c r="T1710">
        <f>YEAR(V1710)</f>
        <v>2016</v>
      </c>
      <c r="U1710" s="13">
        <f t="shared" si="134"/>
        <v>40</v>
      </c>
      <c r="V1710" s="10">
        <f>(((J1710/60)/60)/24)+DATE(1970,1,1)</f>
        <v>42451.866967592592</v>
      </c>
      <c r="W1710" s="10">
        <f>(((I1710/60)/60)/24)+DATE(1970,1,1)</f>
        <v>42491.866967592592</v>
      </c>
    </row>
    <row r="1711" spans="1:23"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30"/>
        <v>4.8571428571428571E-2</v>
      </c>
      <c r="P1711" s="6">
        <f t="shared" si="131"/>
        <v>21.25</v>
      </c>
      <c r="Q1711" t="s">
        <v>8315</v>
      </c>
      <c r="R1711" t="str">
        <f t="shared" si="132"/>
        <v>music</v>
      </c>
      <c r="S1711" t="str">
        <f t="shared" si="133"/>
        <v>faith</v>
      </c>
      <c r="T1711">
        <f>YEAR(V1711)</f>
        <v>2014</v>
      </c>
      <c r="U1711" s="13">
        <f t="shared" si="134"/>
        <v>41</v>
      </c>
      <c r="V1711" s="10">
        <f>(((J1711/60)/60)/24)+DATE(1970,1,1)</f>
        <v>41841.56381944444</v>
      </c>
      <c r="W1711" s="10">
        <f>(((I1711/60)/60)/24)+DATE(1970,1,1)</f>
        <v>41882.818749999999</v>
      </c>
    </row>
    <row r="1712" spans="1:23"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30"/>
        <v>6.7999999999999996E-3</v>
      </c>
      <c r="P1712" s="6">
        <f t="shared" si="131"/>
        <v>34</v>
      </c>
      <c r="Q1712" t="s">
        <v>8315</v>
      </c>
      <c r="R1712" t="str">
        <f t="shared" si="132"/>
        <v>music</v>
      </c>
      <c r="S1712" t="str">
        <f t="shared" si="133"/>
        <v>faith</v>
      </c>
      <c r="T1712">
        <f>YEAR(V1712)</f>
        <v>2015</v>
      </c>
      <c r="U1712" s="13">
        <f t="shared" si="134"/>
        <v>46</v>
      </c>
      <c r="V1712" s="10">
        <f>(((J1712/60)/60)/24)+DATE(1970,1,1)</f>
        <v>42341.59129629629</v>
      </c>
      <c r="W1712" s="10">
        <f>(((I1712/60)/60)/24)+DATE(1970,1,1)</f>
        <v>42387.541666666672</v>
      </c>
    </row>
    <row r="1713" spans="1:23"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30"/>
        <v>0.105</v>
      </c>
      <c r="P1713" s="6">
        <f t="shared" si="131"/>
        <v>525</v>
      </c>
      <c r="Q1713" t="s">
        <v>8315</v>
      </c>
      <c r="R1713" t="str">
        <f t="shared" si="132"/>
        <v>music</v>
      </c>
      <c r="S1713" t="str">
        <f t="shared" si="133"/>
        <v>faith</v>
      </c>
      <c r="T1713">
        <f>YEAR(V1713)</f>
        <v>2014</v>
      </c>
      <c r="U1713" s="13">
        <f t="shared" si="134"/>
        <v>31</v>
      </c>
      <c r="V1713" s="10">
        <f>(((J1713/60)/60)/24)+DATE(1970,1,1)</f>
        <v>41852.646226851852</v>
      </c>
      <c r="W1713" s="10">
        <f>(((I1713/60)/60)/24)+DATE(1970,1,1)</f>
        <v>41883.646226851852</v>
      </c>
    </row>
    <row r="1714" spans="1:23"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30"/>
        <v>0</v>
      </c>
      <c r="P1714" s="6" t="e">
        <f t="shared" si="131"/>
        <v>#DIV/0!</v>
      </c>
      <c r="Q1714" t="s">
        <v>8315</v>
      </c>
      <c r="R1714" t="str">
        <f t="shared" si="132"/>
        <v>music</v>
      </c>
      <c r="S1714" t="str">
        <f t="shared" si="133"/>
        <v>faith</v>
      </c>
      <c r="T1714">
        <f>YEAR(V1714)</f>
        <v>2015</v>
      </c>
      <c r="U1714" s="13">
        <f t="shared" si="134"/>
        <v>60</v>
      </c>
      <c r="V1714" s="10">
        <f>(((J1714/60)/60)/24)+DATE(1970,1,1)</f>
        <v>42125.913807870369</v>
      </c>
      <c r="W1714" s="10">
        <f>(((I1714/60)/60)/24)+DATE(1970,1,1)</f>
        <v>42185.913807870369</v>
      </c>
    </row>
    <row r="1715" spans="1:23"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30"/>
        <v>1.6666666666666666E-2</v>
      </c>
      <c r="P1715" s="6">
        <f t="shared" si="131"/>
        <v>50</v>
      </c>
      <c r="Q1715" t="s">
        <v>8315</v>
      </c>
      <c r="R1715" t="str">
        <f t="shared" si="132"/>
        <v>music</v>
      </c>
      <c r="S1715" t="str">
        <f t="shared" si="133"/>
        <v>faith</v>
      </c>
      <c r="T1715">
        <f>YEAR(V1715)</f>
        <v>2014</v>
      </c>
      <c r="U1715" s="13">
        <f t="shared" si="134"/>
        <v>30</v>
      </c>
      <c r="V1715" s="10">
        <f>(((J1715/60)/60)/24)+DATE(1970,1,1)</f>
        <v>41887.801064814819</v>
      </c>
      <c r="W1715" s="10">
        <f>(((I1715/60)/60)/24)+DATE(1970,1,1)</f>
        <v>41917.801064814819</v>
      </c>
    </row>
    <row r="1716" spans="1:23"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30"/>
        <v>7.868E-2</v>
      </c>
      <c r="P1716" s="6">
        <f t="shared" si="131"/>
        <v>115.70588235294117</v>
      </c>
      <c r="Q1716" t="s">
        <v>8315</v>
      </c>
      <c r="R1716" t="str">
        <f t="shared" si="132"/>
        <v>music</v>
      </c>
      <c r="S1716" t="str">
        <f t="shared" si="133"/>
        <v>faith</v>
      </c>
      <c r="T1716">
        <f>YEAR(V1716)</f>
        <v>2015</v>
      </c>
      <c r="U1716" s="13">
        <f t="shared" si="134"/>
        <v>30</v>
      </c>
      <c r="V1716" s="10">
        <f>(((J1716/60)/60)/24)+DATE(1970,1,1)</f>
        <v>42095.918530092589</v>
      </c>
      <c r="W1716" s="10">
        <f>(((I1716/60)/60)/24)+DATE(1970,1,1)</f>
        <v>42125.918530092589</v>
      </c>
    </row>
    <row r="1717" spans="1:23"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30"/>
        <v>2.2000000000000001E-3</v>
      </c>
      <c r="P1717" s="6">
        <f t="shared" si="131"/>
        <v>5.5</v>
      </c>
      <c r="Q1717" t="s">
        <v>8315</v>
      </c>
      <c r="R1717" t="str">
        <f t="shared" si="132"/>
        <v>music</v>
      </c>
      <c r="S1717" t="str">
        <f t="shared" si="133"/>
        <v>faith</v>
      </c>
      <c r="T1717">
        <f>YEAR(V1717)</f>
        <v>2015</v>
      </c>
      <c r="U1717" s="13">
        <f t="shared" si="134"/>
        <v>30</v>
      </c>
      <c r="V1717" s="10">
        <f>(((J1717/60)/60)/24)+DATE(1970,1,1)</f>
        <v>42064.217418981483</v>
      </c>
      <c r="W1717" s="10">
        <f>(((I1717/60)/60)/24)+DATE(1970,1,1)</f>
        <v>42094.140277777777</v>
      </c>
    </row>
    <row r="1718" spans="1:23"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30"/>
        <v>7.4999999999999997E-2</v>
      </c>
      <c r="P1718" s="6">
        <f t="shared" si="131"/>
        <v>50</v>
      </c>
      <c r="Q1718" t="s">
        <v>8315</v>
      </c>
      <c r="R1718" t="str">
        <f t="shared" si="132"/>
        <v>music</v>
      </c>
      <c r="S1718" t="str">
        <f t="shared" si="133"/>
        <v>faith</v>
      </c>
      <c r="T1718">
        <f>YEAR(V1718)</f>
        <v>2016</v>
      </c>
      <c r="U1718" s="13">
        <f t="shared" si="134"/>
        <v>40</v>
      </c>
      <c r="V1718" s="10">
        <f>(((J1718/60)/60)/24)+DATE(1970,1,1)</f>
        <v>42673.577534722222</v>
      </c>
      <c r="W1718" s="10">
        <f>(((I1718/60)/60)/24)+DATE(1970,1,1)</f>
        <v>42713.619201388887</v>
      </c>
    </row>
    <row r="1719" spans="1:23"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30"/>
        <v>0.42725880551301687</v>
      </c>
      <c r="P1719" s="6">
        <f t="shared" si="131"/>
        <v>34.024390243902438</v>
      </c>
      <c r="Q1719" t="s">
        <v>8315</v>
      </c>
      <c r="R1719" t="str">
        <f t="shared" si="132"/>
        <v>music</v>
      </c>
      <c r="S1719" t="str">
        <f t="shared" si="133"/>
        <v>faith</v>
      </c>
      <c r="T1719">
        <f>YEAR(V1719)</f>
        <v>2016</v>
      </c>
      <c r="U1719" s="13">
        <f t="shared" si="134"/>
        <v>20</v>
      </c>
      <c r="V1719" s="10">
        <f>(((J1719/60)/60)/24)+DATE(1970,1,1)</f>
        <v>42460.98192129629</v>
      </c>
      <c r="W1719" s="10">
        <f>(((I1719/60)/60)/24)+DATE(1970,1,1)</f>
        <v>42481.166666666672</v>
      </c>
    </row>
    <row r="1720" spans="1:23"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30"/>
        <v>2.142857142857143E-3</v>
      </c>
      <c r="P1720" s="6">
        <f t="shared" si="131"/>
        <v>37.5</v>
      </c>
      <c r="Q1720" t="s">
        <v>8315</v>
      </c>
      <c r="R1720" t="str">
        <f t="shared" si="132"/>
        <v>music</v>
      </c>
      <c r="S1720" t="str">
        <f t="shared" si="133"/>
        <v>faith</v>
      </c>
      <c r="T1720">
        <f>YEAR(V1720)</f>
        <v>2016</v>
      </c>
      <c r="U1720" s="13">
        <f t="shared" si="134"/>
        <v>44</v>
      </c>
      <c r="V1720" s="10">
        <f>(((J1720/60)/60)/24)+DATE(1970,1,1)</f>
        <v>42460.610520833332</v>
      </c>
      <c r="W1720" s="10">
        <f>(((I1720/60)/60)/24)+DATE(1970,1,1)</f>
        <v>42504.207638888889</v>
      </c>
    </row>
    <row r="1721" spans="1:23"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30"/>
        <v>8.7500000000000008E-3</v>
      </c>
      <c r="P1721" s="6">
        <f t="shared" si="131"/>
        <v>11.666666666666666</v>
      </c>
      <c r="Q1721" t="s">
        <v>8315</v>
      </c>
      <c r="R1721" t="str">
        <f t="shared" si="132"/>
        <v>music</v>
      </c>
      <c r="S1721" t="str">
        <f t="shared" si="133"/>
        <v>faith</v>
      </c>
      <c r="T1721">
        <f>YEAR(V1721)</f>
        <v>2014</v>
      </c>
      <c r="U1721" s="13">
        <f t="shared" si="134"/>
        <v>30</v>
      </c>
      <c r="V1721" s="10">
        <f>(((J1721/60)/60)/24)+DATE(1970,1,1)</f>
        <v>41869.534618055557</v>
      </c>
      <c r="W1721" s="10">
        <f>(((I1721/60)/60)/24)+DATE(1970,1,1)</f>
        <v>41899.534618055557</v>
      </c>
    </row>
    <row r="1722" spans="1:23"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30"/>
        <v>5.6250000000000001E-2</v>
      </c>
      <c r="P1722" s="6">
        <f t="shared" si="131"/>
        <v>28.125</v>
      </c>
      <c r="Q1722" t="s">
        <v>8315</v>
      </c>
      <c r="R1722" t="str">
        <f t="shared" si="132"/>
        <v>music</v>
      </c>
      <c r="S1722" t="str">
        <f t="shared" si="133"/>
        <v>faith</v>
      </c>
      <c r="T1722">
        <f>YEAR(V1722)</f>
        <v>2014</v>
      </c>
      <c r="U1722" s="13">
        <f t="shared" si="134"/>
        <v>30</v>
      </c>
      <c r="V1722" s="10">
        <f>(((J1722/60)/60)/24)+DATE(1970,1,1)</f>
        <v>41922.783229166671</v>
      </c>
      <c r="W1722" s="10">
        <f>(((I1722/60)/60)/24)+DATE(1970,1,1)</f>
        <v>41952.824895833335</v>
      </c>
    </row>
    <row r="1723" spans="1:23"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30"/>
        <v>0</v>
      </c>
      <c r="P1723" s="6" t="e">
        <f t="shared" si="131"/>
        <v>#DIV/0!</v>
      </c>
      <c r="Q1723" t="s">
        <v>8315</v>
      </c>
      <c r="R1723" t="str">
        <f t="shared" si="132"/>
        <v>music</v>
      </c>
      <c r="S1723" t="str">
        <f t="shared" si="133"/>
        <v>faith</v>
      </c>
      <c r="T1723">
        <f>YEAR(V1723)</f>
        <v>2015</v>
      </c>
      <c r="U1723" s="13">
        <f t="shared" si="134"/>
        <v>30</v>
      </c>
      <c r="V1723" s="10">
        <f>(((J1723/60)/60)/24)+DATE(1970,1,1)</f>
        <v>42319.461377314816</v>
      </c>
      <c r="W1723" s="10">
        <f>(((I1723/60)/60)/24)+DATE(1970,1,1)</f>
        <v>42349.461377314816</v>
      </c>
    </row>
    <row r="1724" spans="1:23"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30"/>
        <v>3.4722222222222224E-4</v>
      </c>
      <c r="P1724" s="6">
        <f t="shared" si="131"/>
        <v>1</v>
      </c>
      <c r="Q1724" t="s">
        <v>8315</v>
      </c>
      <c r="R1724" t="str">
        <f t="shared" si="132"/>
        <v>music</v>
      </c>
      <c r="S1724" t="str">
        <f t="shared" si="133"/>
        <v>faith</v>
      </c>
      <c r="T1724">
        <f>YEAR(V1724)</f>
        <v>2016</v>
      </c>
      <c r="U1724" s="13">
        <f t="shared" si="134"/>
        <v>37</v>
      </c>
      <c r="V1724" s="10">
        <f>(((J1724/60)/60)/24)+DATE(1970,1,1)</f>
        <v>42425.960983796293</v>
      </c>
      <c r="W1724" s="10">
        <f>(((I1724/60)/60)/24)+DATE(1970,1,1)</f>
        <v>42463.006944444445</v>
      </c>
    </row>
    <row r="1725" spans="1:23"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30"/>
        <v>6.5000000000000002E-2</v>
      </c>
      <c r="P1725" s="6">
        <f t="shared" si="131"/>
        <v>216.66666666666666</v>
      </c>
      <c r="Q1725" t="s">
        <v>8315</v>
      </c>
      <c r="R1725" t="str">
        <f t="shared" si="132"/>
        <v>music</v>
      </c>
      <c r="S1725" t="str">
        <f t="shared" si="133"/>
        <v>faith</v>
      </c>
      <c r="T1725">
        <f>YEAR(V1725)</f>
        <v>2015</v>
      </c>
      <c r="U1725" s="13">
        <f t="shared" si="134"/>
        <v>56</v>
      </c>
      <c r="V1725" s="10">
        <f>(((J1725/60)/60)/24)+DATE(1970,1,1)</f>
        <v>42129.82540509259</v>
      </c>
      <c r="W1725" s="10">
        <f>(((I1725/60)/60)/24)+DATE(1970,1,1)</f>
        <v>42186.25</v>
      </c>
    </row>
    <row r="1726" spans="1:23"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30"/>
        <v>5.8333333333333336E-3</v>
      </c>
      <c r="P1726" s="6">
        <f t="shared" si="131"/>
        <v>8.75</v>
      </c>
      <c r="Q1726" t="s">
        <v>8315</v>
      </c>
      <c r="R1726" t="str">
        <f t="shared" si="132"/>
        <v>music</v>
      </c>
      <c r="S1726" t="str">
        <f t="shared" si="133"/>
        <v>faith</v>
      </c>
      <c r="T1726">
        <f>YEAR(V1726)</f>
        <v>2014</v>
      </c>
      <c r="U1726" s="13">
        <f t="shared" si="134"/>
        <v>30</v>
      </c>
      <c r="V1726" s="10">
        <f>(((J1726/60)/60)/24)+DATE(1970,1,1)</f>
        <v>41912.932430555556</v>
      </c>
      <c r="W1726" s="10">
        <f>(((I1726/60)/60)/24)+DATE(1970,1,1)</f>
        <v>41942.932430555556</v>
      </c>
    </row>
    <row r="1727" spans="1:23"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30"/>
        <v>0.10181818181818182</v>
      </c>
      <c r="P1727" s="6">
        <f t="shared" si="131"/>
        <v>62.222222222222221</v>
      </c>
      <c r="Q1727" t="s">
        <v>8315</v>
      </c>
      <c r="R1727" t="str">
        <f t="shared" si="132"/>
        <v>music</v>
      </c>
      <c r="S1727" t="str">
        <f t="shared" si="133"/>
        <v>faith</v>
      </c>
      <c r="T1727">
        <f>YEAR(V1727)</f>
        <v>2014</v>
      </c>
      <c r="U1727" s="13">
        <f t="shared" si="134"/>
        <v>30</v>
      </c>
      <c r="V1727" s="10">
        <f>(((J1727/60)/60)/24)+DATE(1970,1,1)</f>
        <v>41845.968159722222</v>
      </c>
      <c r="W1727" s="10">
        <f>(((I1727/60)/60)/24)+DATE(1970,1,1)</f>
        <v>41875.968159722222</v>
      </c>
    </row>
    <row r="1728" spans="1:23"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30"/>
        <v>0.33784615384615385</v>
      </c>
      <c r="P1728" s="6">
        <f t="shared" si="131"/>
        <v>137.25</v>
      </c>
      <c r="Q1728" t="s">
        <v>8315</v>
      </c>
      <c r="R1728" t="str">
        <f t="shared" si="132"/>
        <v>music</v>
      </c>
      <c r="S1728" t="str">
        <f t="shared" si="133"/>
        <v>faith</v>
      </c>
      <c r="T1728">
        <f>YEAR(V1728)</f>
        <v>2014</v>
      </c>
      <c r="U1728" s="13">
        <f t="shared" si="134"/>
        <v>29</v>
      </c>
      <c r="V1728" s="10">
        <f>(((J1728/60)/60)/24)+DATE(1970,1,1)</f>
        <v>41788.919722222221</v>
      </c>
      <c r="W1728" s="10">
        <f>(((I1728/60)/60)/24)+DATE(1970,1,1)</f>
        <v>41817.919722222221</v>
      </c>
    </row>
    <row r="1729" spans="1:23"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30"/>
        <v>3.3333333333333332E-4</v>
      </c>
      <c r="P1729" s="6">
        <f t="shared" si="131"/>
        <v>1</v>
      </c>
      <c r="Q1729" t="s">
        <v>8315</v>
      </c>
      <c r="R1729" t="str">
        <f t="shared" si="132"/>
        <v>music</v>
      </c>
      <c r="S1729" t="str">
        <f t="shared" si="133"/>
        <v>faith</v>
      </c>
      <c r="T1729">
        <f>YEAR(V1729)</f>
        <v>2015</v>
      </c>
      <c r="U1729" s="13">
        <f t="shared" si="134"/>
        <v>55</v>
      </c>
      <c r="V1729" s="10">
        <f>(((J1729/60)/60)/24)+DATE(1970,1,1)</f>
        <v>42044.927974537044</v>
      </c>
      <c r="W1729" s="10">
        <f>(((I1729/60)/60)/24)+DATE(1970,1,1)</f>
        <v>42099.458333333328</v>
      </c>
    </row>
    <row r="1730" spans="1:23"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30"/>
        <v>0.68400000000000005</v>
      </c>
      <c r="P1730" s="6">
        <f t="shared" si="131"/>
        <v>122.14285714285714</v>
      </c>
      <c r="Q1730" t="s">
        <v>8315</v>
      </c>
      <c r="R1730" t="str">
        <f t="shared" si="132"/>
        <v>music</v>
      </c>
      <c r="S1730" t="str">
        <f t="shared" si="133"/>
        <v>faith</v>
      </c>
      <c r="T1730">
        <f>YEAR(V1730)</f>
        <v>2015</v>
      </c>
      <c r="U1730" s="13">
        <f t="shared" si="134"/>
        <v>30</v>
      </c>
      <c r="V1730" s="10">
        <f>(((J1730/60)/60)/24)+DATE(1970,1,1)</f>
        <v>42268.625856481478</v>
      </c>
      <c r="W1730" s="10">
        <f>(((I1730/60)/60)/24)+DATE(1970,1,1)</f>
        <v>42298.625856481478</v>
      </c>
    </row>
    <row r="1731" spans="1:23"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35">E1731/D1731</f>
        <v>0</v>
      </c>
      <c r="P1731" s="6" t="e">
        <f t="shared" ref="P1731:P1794" si="136">E1731/L1731</f>
        <v>#DIV/0!</v>
      </c>
      <c r="Q1731" t="s">
        <v>8315</v>
      </c>
      <c r="R1731" t="str">
        <f t="shared" ref="R1731:R1794" si="137">LEFT(N1731,SEARCH("/",N1731,1)-1)</f>
        <v>music</v>
      </c>
      <c r="S1731" t="str">
        <f t="shared" ref="S1731:S1794" si="138">RIGHT(N1731,LEN(N1731)-FIND("/",N1731,1))</f>
        <v>faith</v>
      </c>
      <c r="T1731">
        <f>YEAR(V1731)</f>
        <v>2016</v>
      </c>
      <c r="U1731" s="13">
        <f t="shared" ref="U1731:U1794" si="139">ROUND(W1731-V1731,0)</f>
        <v>60</v>
      </c>
      <c r="V1731" s="10">
        <f>(((J1731/60)/60)/24)+DATE(1970,1,1)</f>
        <v>42471.052152777775</v>
      </c>
      <c r="W1731" s="10">
        <f>(((I1731/60)/60)/24)+DATE(1970,1,1)</f>
        <v>42531.052152777775</v>
      </c>
    </row>
    <row r="1732" spans="1:23"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35"/>
        <v>0</v>
      </c>
      <c r="P1732" s="6" t="e">
        <f t="shared" si="136"/>
        <v>#DIV/0!</v>
      </c>
      <c r="Q1732" t="s">
        <v>8315</v>
      </c>
      <c r="R1732" t="str">
        <f t="shared" si="137"/>
        <v>music</v>
      </c>
      <c r="S1732" t="str">
        <f t="shared" si="138"/>
        <v>faith</v>
      </c>
      <c r="T1732">
        <f>YEAR(V1732)</f>
        <v>2015</v>
      </c>
      <c r="U1732" s="13">
        <f t="shared" si="139"/>
        <v>30</v>
      </c>
      <c r="V1732" s="10">
        <f>(((J1732/60)/60)/24)+DATE(1970,1,1)</f>
        <v>42272.087766203709</v>
      </c>
      <c r="W1732" s="10">
        <f>(((I1732/60)/60)/24)+DATE(1970,1,1)</f>
        <v>42302.087766203709</v>
      </c>
    </row>
    <row r="1733" spans="1:23"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35"/>
        <v>0</v>
      </c>
      <c r="P1733" s="6" t="e">
        <f t="shared" si="136"/>
        <v>#DIV/0!</v>
      </c>
      <c r="Q1733" t="s">
        <v>8315</v>
      </c>
      <c r="R1733" t="str">
        <f t="shared" si="137"/>
        <v>music</v>
      </c>
      <c r="S1733" t="str">
        <f t="shared" si="138"/>
        <v>faith</v>
      </c>
      <c r="T1733">
        <f>YEAR(V1733)</f>
        <v>2015</v>
      </c>
      <c r="U1733" s="13">
        <f t="shared" si="139"/>
        <v>14</v>
      </c>
      <c r="V1733" s="10">
        <f>(((J1733/60)/60)/24)+DATE(1970,1,1)</f>
        <v>42152.906851851847</v>
      </c>
      <c r="W1733" s="10">
        <f>(((I1733/60)/60)/24)+DATE(1970,1,1)</f>
        <v>42166.625</v>
      </c>
    </row>
    <row r="1734" spans="1:23"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35"/>
        <v>0</v>
      </c>
      <c r="P1734" s="6" t="e">
        <f t="shared" si="136"/>
        <v>#DIV/0!</v>
      </c>
      <c r="Q1734" t="s">
        <v>8315</v>
      </c>
      <c r="R1734" t="str">
        <f t="shared" si="137"/>
        <v>music</v>
      </c>
      <c r="S1734" t="str">
        <f t="shared" si="138"/>
        <v>faith</v>
      </c>
      <c r="T1734">
        <f>YEAR(V1734)</f>
        <v>2015</v>
      </c>
      <c r="U1734" s="13">
        <f t="shared" si="139"/>
        <v>60</v>
      </c>
      <c r="V1734" s="10">
        <f>(((J1734/60)/60)/24)+DATE(1970,1,1)</f>
        <v>42325.683807870373</v>
      </c>
      <c r="W1734" s="10">
        <f>(((I1734/60)/60)/24)+DATE(1970,1,1)</f>
        <v>42385.208333333328</v>
      </c>
    </row>
    <row r="1735" spans="1:23"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35"/>
        <v>0</v>
      </c>
      <c r="P1735" s="6" t="e">
        <f t="shared" si="136"/>
        <v>#DIV/0!</v>
      </c>
      <c r="Q1735" t="s">
        <v>8315</v>
      </c>
      <c r="R1735" t="str">
        <f t="shared" si="137"/>
        <v>music</v>
      </c>
      <c r="S1735" t="str">
        <f t="shared" si="138"/>
        <v>faith</v>
      </c>
      <c r="T1735">
        <f>YEAR(V1735)</f>
        <v>2016</v>
      </c>
      <c r="U1735" s="13">
        <f t="shared" si="139"/>
        <v>12</v>
      </c>
      <c r="V1735" s="10">
        <f>(((J1735/60)/60)/24)+DATE(1970,1,1)</f>
        <v>42614.675625000003</v>
      </c>
      <c r="W1735" s="10">
        <f>(((I1735/60)/60)/24)+DATE(1970,1,1)</f>
        <v>42626.895833333328</v>
      </c>
    </row>
    <row r="1736" spans="1:23"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35"/>
        <v>2.2222222222222223E-4</v>
      </c>
      <c r="P1736" s="6">
        <f t="shared" si="136"/>
        <v>1</v>
      </c>
      <c r="Q1736" t="s">
        <v>8315</v>
      </c>
      <c r="R1736" t="str">
        <f t="shared" si="137"/>
        <v>music</v>
      </c>
      <c r="S1736" t="str">
        <f t="shared" si="138"/>
        <v>faith</v>
      </c>
      <c r="T1736">
        <f>YEAR(V1736)</f>
        <v>2015</v>
      </c>
      <c r="U1736" s="13">
        <f t="shared" si="139"/>
        <v>30</v>
      </c>
      <c r="V1736" s="10">
        <f>(((J1736/60)/60)/24)+DATE(1970,1,1)</f>
        <v>42102.036527777775</v>
      </c>
      <c r="W1736" s="10">
        <f>(((I1736/60)/60)/24)+DATE(1970,1,1)</f>
        <v>42132.036527777775</v>
      </c>
    </row>
    <row r="1737" spans="1:23"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35"/>
        <v>0.11</v>
      </c>
      <c r="P1737" s="6">
        <f t="shared" si="136"/>
        <v>55</v>
      </c>
      <c r="Q1737" t="s">
        <v>8315</v>
      </c>
      <c r="R1737" t="str">
        <f t="shared" si="137"/>
        <v>music</v>
      </c>
      <c r="S1737" t="str">
        <f t="shared" si="138"/>
        <v>faith</v>
      </c>
      <c r="T1737">
        <f>YEAR(V1737)</f>
        <v>2016</v>
      </c>
      <c r="U1737" s="13">
        <f t="shared" si="139"/>
        <v>30</v>
      </c>
      <c r="V1737" s="10">
        <f>(((J1737/60)/60)/24)+DATE(1970,1,1)</f>
        <v>42559.814178240747</v>
      </c>
      <c r="W1737" s="10">
        <f>(((I1737/60)/60)/24)+DATE(1970,1,1)</f>
        <v>42589.814178240747</v>
      </c>
    </row>
    <row r="1738" spans="1:23"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35"/>
        <v>7.3333333333333332E-3</v>
      </c>
      <c r="P1738" s="6">
        <f t="shared" si="136"/>
        <v>22</v>
      </c>
      <c r="Q1738" t="s">
        <v>8315</v>
      </c>
      <c r="R1738" t="str">
        <f t="shared" si="137"/>
        <v>music</v>
      </c>
      <c r="S1738" t="str">
        <f t="shared" si="138"/>
        <v>faith</v>
      </c>
      <c r="T1738">
        <f>YEAR(V1738)</f>
        <v>2015</v>
      </c>
      <c r="U1738" s="13">
        <f t="shared" si="139"/>
        <v>30</v>
      </c>
      <c r="V1738" s="10">
        <f>(((J1738/60)/60)/24)+DATE(1970,1,1)</f>
        <v>42286.861493055556</v>
      </c>
      <c r="W1738" s="10">
        <f>(((I1738/60)/60)/24)+DATE(1970,1,1)</f>
        <v>42316.90315972222</v>
      </c>
    </row>
    <row r="1739" spans="1:23"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35"/>
        <v>0.21249999999999999</v>
      </c>
      <c r="P1739" s="6">
        <f t="shared" si="136"/>
        <v>56.666666666666664</v>
      </c>
      <c r="Q1739" t="s">
        <v>8315</v>
      </c>
      <c r="R1739" t="str">
        <f t="shared" si="137"/>
        <v>music</v>
      </c>
      <c r="S1739" t="str">
        <f t="shared" si="138"/>
        <v>faith</v>
      </c>
      <c r="T1739">
        <f>YEAR(V1739)</f>
        <v>2015</v>
      </c>
      <c r="U1739" s="13">
        <f t="shared" si="139"/>
        <v>30</v>
      </c>
      <c r="V1739" s="10">
        <f>(((J1739/60)/60)/24)+DATE(1970,1,1)</f>
        <v>42175.948981481488</v>
      </c>
      <c r="W1739" s="10">
        <f>(((I1739/60)/60)/24)+DATE(1970,1,1)</f>
        <v>42205.948981481488</v>
      </c>
    </row>
    <row r="1740" spans="1:23"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35"/>
        <v>4.0000000000000001E-3</v>
      </c>
      <c r="P1740" s="6">
        <f t="shared" si="136"/>
        <v>20</v>
      </c>
      <c r="Q1740" t="s">
        <v>8315</v>
      </c>
      <c r="R1740" t="str">
        <f t="shared" si="137"/>
        <v>music</v>
      </c>
      <c r="S1740" t="str">
        <f t="shared" si="138"/>
        <v>faith</v>
      </c>
      <c r="T1740">
        <f>YEAR(V1740)</f>
        <v>2014</v>
      </c>
      <c r="U1740" s="13">
        <f t="shared" si="139"/>
        <v>30</v>
      </c>
      <c r="V1740" s="10">
        <f>(((J1740/60)/60)/24)+DATE(1970,1,1)</f>
        <v>41884.874328703707</v>
      </c>
      <c r="W1740" s="10">
        <f>(((I1740/60)/60)/24)+DATE(1970,1,1)</f>
        <v>41914.874328703707</v>
      </c>
    </row>
    <row r="1741" spans="1:23"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35"/>
        <v>1E-3</v>
      </c>
      <c r="P1741" s="6">
        <f t="shared" si="136"/>
        <v>1</v>
      </c>
      <c r="Q1741" t="s">
        <v>8315</v>
      </c>
      <c r="R1741" t="str">
        <f t="shared" si="137"/>
        <v>music</v>
      </c>
      <c r="S1741" t="str">
        <f t="shared" si="138"/>
        <v>faith</v>
      </c>
      <c r="T1741">
        <f>YEAR(V1741)</f>
        <v>2016</v>
      </c>
      <c r="U1741" s="13">
        <f t="shared" si="139"/>
        <v>59</v>
      </c>
      <c r="V1741" s="10">
        <f>(((J1741/60)/60)/24)+DATE(1970,1,1)</f>
        <v>42435.874212962968</v>
      </c>
      <c r="W1741" s="10">
        <f>(((I1741/60)/60)/24)+DATE(1970,1,1)</f>
        <v>42494.832546296297</v>
      </c>
    </row>
    <row r="1742" spans="1:23"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35"/>
        <v>0</v>
      </c>
      <c r="P1742" s="6" t="e">
        <f t="shared" si="136"/>
        <v>#DIV/0!</v>
      </c>
      <c r="Q1742" t="s">
        <v>8315</v>
      </c>
      <c r="R1742" t="str">
        <f t="shared" si="137"/>
        <v>music</v>
      </c>
      <c r="S1742" t="str">
        <f t="shared" si="138"/>
        <v>faith</v>
      </c>
      <c r="T1742">
        <f>YEAR(V1742)</f>
        <v>2015</v>
      </c>
      <c r="U1742" s="13">
        <f t="shared" si="139"/>
        <v>30</v>
      </c>
      <c r="V1742" s="10">
        <f>(((J1742/60)/60)/24)+DATE(1970,1,1)</f>
        <v>42171.817384259266</v>
      </c>
      <c r="W1742" s="10">
        <f>(((I1742/60)/60)/24)+DATE(1970,1,1)</f>
        <v>42201.817384259266</v>
      </c>
    </row>
    <row r="1743" spans="1:23"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35"/>
        <v>1.1083333333333334</v>
      </c>
      <c r="P1743" s="6">
        <f t="shared" si="136"/>
        <v>25.576923076923077</v>
      </c>
      <c r="Q1743" t="s">
        <v>8316</v>
      </c>
      <c r="R1743" t="str">
        <f t="shared" si="137"/>
        <v>photography</v>
      </c>
      <c r="S1743" t="str">
        <f t="shared" si="138"/>
        <v>photobooks</v>
      </c>
      <c r="T1743">
        <f>YEAR(V1743)</f>
        <v>2015</v>
      </c>
      <c r="U1743" s="13">
        <f t="shared" si="139"/>
        <v>45</v>
      </c>
      <c r="V1743" s="10">
        <f>(((J1743/60)/60)/24)+DATE(1970,1,1)</f>
        <v>42120.628136574072</v>
      </c>
      <c r="W1743" s="10">
        <f>(((I1743/60)/60)/24)+DATE(1970,1,1)</f>
        <v>42165.628136574072</v>
      </c>
    </row>
    <row r="1744" spans="1:23"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35"/>
        <v>1.0874999999999999</v>
      </c>
      <c r="P1744" s="6">
        <f t="shared" si="136"/>
        <v>63.970588235294116</v>
      </c>
      <c r="Q1744" t="s">
        <v>8316</v>
      </c>
      <c r="R1744" t="str">
        <f t="shared" si="137"/>
        <v>photography</v>
      </c>
      <c r="S1744" t="str">
        <f t="shared" si="138"/>
        <v>photobooks</v>
      </c>
      <c r="T1744">
        <f>YEAR(V1744)</f>
        <v>2016</v>
      </c>
      <c r="U1744" s="13">
        <f t="shared" si="139"/>
        <v>32</v>
      </c>
      <c r="V1744" s="10">
        <f>(((J1744/60)/60)/24)+DATE(1970,1,1)</f>
        <v>42710.876967592587</v>
      </c>
      <c r="W1744" s="10">
        <f>(((I1744/60)/60)/24)+DATE(1970,1,1)</f>
        <v>42742.875</v>
      </c>
    </row>
    <row r="1745" spans="1:23"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35"/>
        <v>1.0041666666666667</v>
      </c>
      <c r="P1745" s="6">
        <f t="shared" si="136"/>
        <v>89.925373134328353</v>
      </c>
      <c r="Q1745" t="s">
        <v>8316</v>
      </c>
      <c r="R1745" t="str">
        <f t="shared" si="137"/>
        <v>photography</v>
      </c>
      <c r="S1745" t="str">
        <f t="shared" si="138"/>
        <v>photobooks</v>
      </c>
      <c r="T1745">
        <f>YEAR(V1745)</f>
        <v>2016</v>
      </c>
      <c r="U1745" s="13">
        <f t="shared" si="139"/>
        <v>22</v>
      </c>
      <c r="V1745" s="10">
        <f>(((J1745/60)/60)/24)+DATE(1970,1,1)</f>
        <v>42586.925636574073</v>
      </c>
      <c r="W1745" s="10">
        <f>(((I1745/60)/60)/24)+DATE(1970,1,1)</f>
        <v>42609.165972222225</v>
      </c>
    </row>
    <row r="1746" spans="1:23"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35"/>
        <v>1.1845454545454546</v>
      </c>
      <c r="P1746" s="6">
        <f t="shared" si="136"/>
        <v>93.071428571428569</v>
      </c>
      <c r="Q1746" t="s">
        <v>8316</v>
      </c>
      <c r="R1746" t="str">
        <f t="shared" si="137"/>
        <v>photography</v>
      </c>
      <c r="S1746" t="str">
        <f t="shared" si="138"/>
        <v>photobooks</v>
      </c>
      <c r="T1746">
        <f>YEAR(V1746)</f>
        <v>2015</v>
      </c>
      <c r="U1746" s="13">
        <f t="shared" si="139"/>
        <v>45</v>
      </c>
      <c r="V1746" s="10">
        <f>(((J1746/60)/60)/24)+DATE(1970,1,1)</f>
        <v>42026.605057870373</v>
      </c>
      <c r="W1746" s="10">
        <f>(((I1746/60)/60)/24)+DATE(1970,1,1)</f>
        <v>42071.563391203701</v>
      </c>
    </row>
    <row r="1747" spans="1:23"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35"/>
        <v>1.1401428571428571</v>
      </c>
      <c r="P1747" s="6">
        <f t="shared" si="136"/>
        <v>89.674157303370791</v>
      </c>
      <c r="Q1747" t="s">
        <v>8316</v>
      </c>
      <c r="R1747" t="str">
        <f t="shared" si="137"/>
        <v>photography</v>
      </c>
      <c r="S1747" t="str">
        <f t="shared" si="138"/>
        <v>photobooks</v>
      </c>
      <c r="T1747">
        <f>YEAR(V1747)</f>
        <v>2016</v>
      </c>
      <c r="U1747" s="13">
        <f t="shared" si="139"/>
        <v>36</v>
      </c>
      <c r="V1747" s="10">
        <f>(((J1747/60)/60)/24)+DATE(1970,1,1)</f>
        <v>42690.259699074071</v>
      </c>
      <c r="W1747" s="10">
        <f>(((I1747/60)/60)/24)+DATE(1970,1,1)</f>
        <v>42726.083333333328</v>
      </c>
    </row>
    <row r="1748" spans="1:23"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35"/>
        <v>1.4810000000000001</v>
      </c>
      <c r="P1748" s="6">
        <f t="shared" si="136"/>
        <v>207.61682242990653</v>
      </c>
      <c r="Q1748" t="s">
        <v>8316</v>
      </c>
      <c r="R1748" t="str">
        <f t="shared" si="137"/>
        <v>photography</v>
      </c>
      <c r="S1748" t="str">
        <f t="shared" si="138"/>
        <v>photobooks</v>
      </c>
      <c r="T1748">
        <f>YEAR(V1748)</f>
        <v>2016</v>
      </c>
      <c r="U1748" s="13">
        <f t="shared" si="139"/>
        <v>30</v>
      </c>
      <c r="V1748" s="10">
        <f>(((J1748/60)/60)/24)+DATE(1970,1,1)</f>
        <v>42668.176701388889</v>
      </c>
      <c r="W1748" s="10">
        <f>(((I1748/60)/60)/24)+DATE(1970,1,1)</f>
        <v>42698.083333333328</v>
      </c>
    </row>
    <row r="1749" spans="1:23"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35"/>
        <v>1.0495555555555556</v>
      </c>
      <c r="P1749" s="6">
        <f t="shared" si="136"/>
        <v>59.408805031446541</v>
      </c>
      <c r="Q1749" t="s">
        <v>8316</v>
      </c>
      <c r="R1749" t="str">
        <f t="shared" si="137"/>
        <v>photography</v>
      </c>
      <c r="S1749" t="str">
        <f t="shared" si="138"/>
        <v>photobooks</v>
      </c>
      <c r="T1749">
        <f>YEAR(V1749)</f>
        <v>2015</v>
      </c>
      <c r="U1749" s="13">
        <f t="shared" si="139"/>
        <v>29</v>
      </c>
      <c r="V1749" s="10">
        <f>(((J1749/60)/60)/24)+DATE(1970,1,1)</f>
        <v>42292.435532407413</v>
      </c>
      <c r="W1749" s="10">
        <f>(((I1749/60)/60)/24)+DATE(1970,1,1)</f>
        <v>42321.625</v>
      </c>
    </row>
    <row r="1750" spans="1:23"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35"/>
        <v>1.29948</v>
      </c>
      <c r="P1750" s="6">
        <f t="shared" si="136"/>
        <v>358.97237569060775</v>
      </c>
      <c r="Q1750" t="s">
        <v>8316</v>
      </c>
      <c r="R1750" t="str">
        <f t="shared" si="137"/>
        <v>photography</v>
      </c>
      <c r="S1750" t="str">
        <f t="shared" si="138"/>
        <v>photobooks</v>
      </c>
      <c r="T1750">
        <f>YEAR(V1750)</f>
        <v>2015</v>
      </c>
      <c r="U1750" s="13">
        <f t="shared" si="139"/>
        <v>30</v>
      </c>
      <c r="V1750" s="10">
        <f>(((J1750/60)/60)/24)+DATE(1970,1,1)</f>
        <v>42219.950729166667</v>
      </c>
      <c r="W1750" s="10">
        <f>(((I1750/60)/60)/24)+DATE(1970,1,1)</f>
        <v>42249.950729166667</v>
      </c>
    </row>
    <row r="1751" spans="1:23"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35"/>
        <v>1.2348756218905472</v>
      </c>
      <c r="P1751" s="6">
        <f t="shared" si="136"/>
        <v>94.736641221374043</v>
      </c>
      <c r="Q1751" t="s">
        <v>8316</v>
      </c>
      <c r="R1751" t="str">
        <f t="shared" si="137"/>
        <v>photography</v>
      </c>
      <c r="S1751" t="str">
        <f t="shared" si="138"/>
        <v>photobooks</v>
      </c>
      <c r="T1751">
        <f>YEAR(V1751)</f>
        <v>2017</v>
      </c>
      <c r="U1751" s="13">
        <f t="shared" si="139"/>
        <v>37</v>
      </c>
      <c r="V1751" s="10">
        <f>(((J1751/60)/60)/24)+DATE(1970,1,1)</f>
        <v>42758.975937499999</v>
      </c>
      <c r="W1751" s="10">
        <f>(((I1751/60)/60)/24)+DATE(1970,1,1)</f>
        <v>42795.791666666672</v>
      </c>
    </row>
    <row r="1752" spans="1:23"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35"/>
        <v>2.0162</v>
      </c>
      <c r="P1752" s="6">
        <f t="shared" si="136"/>
        <v>80.647999999999996</v>
      </c>
      <c r="Q1752" t="s">
        <v>8316</v>
      </c>
      <c r="R1752" t="str">
        <f t="shared" si="137"/>
        <v>photography</v>
      </c>
      <c r="S1752" t="str">
        <f t="shared" si="138"/>
        <v>photobooks</v>
      </c>
      <c r="T1752">
        <f>YEAR(V1752)</f>
        <v>2016</v>
      </c>
      <c r="U1752" s="13">
        <f t="shared" si="139"/>
        <v>25</v>
      </c>
      <c r="V1752" s="10">
        <f>(((J1752/60)/60)/24)+DATE(1970,1,1)</f>
        <v>42454.836851851855</v>
      </c>
      <c r="W1752" s="10">
        <f>(((I1752/60)/60)/24)+DATE(1970,1,1)</f>
        <v>42479.836851851855</v>
      </c>
    </row>
    <row r="1753" spans="1:23"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35"/>
        <v>1.0289999999999999</v>
      </c>
      <c r="P1753" s="6">
        <f t="shared" si="136"/>
        <v>168.68852459016392</v>
      </c>
      <c r="Q1753" t="s">
        <v>8316</v>
      </c>
      <c r="R1753" t="str">
        <f t="shared" si="137"/>
        <v>photography</v>
      </c>
      <c r="S1753" t="str">
        <f t="shared" si="138"/>
        <v>photobooks</v>
      </c>
      <c r="T1753">
        <f>YEAR(V1753)</f>
        <v>2015</v>
      </c>
      <c r="U1753" s="13">
        <f t="shared" si="139"/>
        <v>30</v>
      </c>
      <c r="V1753" s="10">
        <f>(((J1753/60)/60)/24)+DATE(1970,1,1)</f>
        <v>42052.7815162037</v>
      </c>
      <c r="W1753" s="10">
        <f>(((I1753/60)/60)/24)+DATE(1970,1,1)</f>
        <v>42082.739849537036</v>
      </c>
    </row>
    <row r="1754" spans="1:23"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35"/>
        <v>2.6016666666666666</v>
      </c>
      <c r="P1754" s="6">
        <f t="shared" si="136"/>
        <v>34.68888888888889</v>
      </c>
      <c r="Q1754" t="s">
        <v>8316</v>
      </c>
      <c r="R1754" t="str">
        <f t="shared" si="137"/>
        <v>photography</v>
      </c>
      <c r="S1754" t="str">
        <f t="shared" si="138"/>
        <v>photobooks</v>
      </c>
      <c r="T1754">
        <f>YEAR(V1754)</f>
        <v>2016</v>
      </c>
      <c r="U1754" s="13">
        <f t="shared" si="139"/>
        <v>30</v>
      </c>
      <c r="V1754" s="10">
        <f>(((J1754/60)/60)/24)+DATE(1970,1,1)</f>
        <v>42627.253263888888</v>
      </c>
      <c r="W1754" s="10">
        <f>(((I1754/60)/60)/24)+DATE(1970,1,1)</f>
        <v>42657.253263888888</v>
      </c>
    </row>
    <row r="1755" spans="1:23"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35"/>
        <v>1.08</v>
      </c>
      <c r="P1755" s="6">
        <f t="shared" si="136"/>
        <v>462.85714285714283</v>
      </c>
      <c r="Q1755" t="s">
        <v>8316</v>
      </c>
      <c r="R1755" t="str">
        <f t="shared" si="137"/>
        <v>photography</v>
      </c>
      <c r="S1755" t="str">
        <f t="shared" si="138"/>
        <v>photobooks</v>
      </c>
      <c r="T1755">
        <f>YEAR(V1755)</f>
        <v>2016</v>
      </c>
      <c r="U1755" s="13">
        <f t="shared" si="139"/>
        <v>30</v>
      </c>
      <c r="V1755" s="10">
        <f>(((J1755/60)/60)/24)+DATE(1970,1,1)</f>
        <v>42420.74962962963</v>
      </c>
      <c r="W1755" s="10">
        <f>(((I1755/60)/60)/24)+DATE(1970,1,1)</f>
        <v>42450.707962962959</v>
      </c>
    </row>
    <row r="1756" spans="1:23"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35"/>
        <v>1.1052941176470588</v>
      </c>
      <c r="P1756" s="6">
        <f t="shared" si="136"/>
        <v>104.38888888888889</v>
      </c>
      <c r="Q1756" t="s">
        <v>8316</v>
      </c>
      <c r="R1756" t="str">
        <f t="shared" si="137"/>
        <v>photography</v>
      </c>
      <c r="S1756" t="str">
        <f t="shared" si="138"/>
        <v>photobooks</v>
      </c>
      <c r="T1756">
        <f>YEAR(V1756)</f>
        <v>2015</v>
      </c>
      <c r="U1756" s="13">
        <f t="shared" si="139"/>
        <v>30</v>
      </c>
      <c r="V1756" s="10">
        <f>(((J1756/60)/60)/24)+DATE(1970,1,1)</f>
        <v>42067.876770833333</v>
      </c>
      <c r="W1756" s="10">
        <f>(((I1756/60)/60)/24)+DATE(1970,1,1)</f>
        <v>42097.835104166668</v>
      </c>
    </row>
    <row r="1757" spans="1:23"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35"/>
        <v>1.2</v>
      </c>
      <c r="P1757" s="6">
        <f t="shared" si="136"/>
        <v>7.5</v>
      </c>
      <c r="Q1757" t="s">
        <v>8316</v>
      </c>
      <c r="R1757" t="str">
        <f t="shared" si="137"/>
        <v>photography</v>
      </c>
      <c r="S1757" t="str">
        <f t="shared" si="138"/>
        <v>photobooks</v>
      </c>
      <c r="T1757">
        <f>YEAR(V1757)</f>
        <v>2015</v>
      </c>
      <c r="U1757" s="13">
        <f t="shared" si="139"/>
        <v>30</v>
      </c>
      <c r="V1757" s="10">
        <f>(((J1757/60)/60)/24)+DATE(1970,1,1)</f>
        <v>42252.788900462961</v>
      </c>
      <c r="W1757" s="10">
        <f>(((I1757/60)/60)/24)+DATE(1970,1,1)</f>
        <v>42282.788900462961</v>
      </c>
    </row>
    <row r="1758" spans="1:23"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35"/>
        <v>1.0282909090909091</v>
      </c>
      <c r="P1758" s="6">
        <f t="shared" si="136"/>
        <v>47.13</v>
      </c>
      <c r="Q1758" t="s">
        <v>8316</v>
      </c>
      <c r="R1758" t="str">
        <f t="shared" si="137"/>
        <v>photography</v>
      </c>
      <c r="S1758" t="str">
        <f t="shared" si="138"/>
        <v>photobooks</v>
      </c>
      <c r="T1758">
        <f>YEAR(V1758)</f>
        <v>2016</v>
      </c>
      <c r="U1758" s="13">
        <f t="shared" si="139"/>
        <v>40</v>
      </c>
      <c r="V1758" s="10">
        <f>(((J1758/60)/60)/24)+DATE(1970,1,1)</f>
        <v>42571.167465277773</v>
      </c>
      <c r="W1758" s="10">
        <f>(((I1758/60)/60)/24)+DATE(1970,1,1)</f>
        <v>42611.167465277773</v>
      </c>
    </row>
    <row r="1759" spans="1:23"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35"/>
        <v>1.1599999999999999</v>
      </c>
      <c r="P1759" s="6">
        <f t="shared" si="136"/>
        <v>414.28571428571428</v>
      </c>
      <c r="Q1759" t="s">
        <v>8316</v>
      </c>
      <c r="R1759" t="str">
        <f t="shared" si="137"/>
        <v>photography</v>
      </c>
      <c r="S1759" t="str">
        <f t="shared" si="138"/>
        <v>photobooks</v>
      </c>
      <c r="T1759">
        <f>YEAR(V1759)</f>
        <v>2016</v>
      </c>
      <c r="U1759" s="13">
        <f t="shared" si="139"/>
        <v>30</v>
      </c>
      <c r="V1759" s="10">
        <f>(((J1759/60)/60)/24)+DATE(1970,1,1)</f>
        <v>42733.827349537038</v>
      </c>
      <c r="W1759" s="10">
        <f>(((I1759/60)/60)/24)+DATE(1970,1,1)</f>
        <v>42763.811805555553</v>
      </c>
    </row>
    <row r="1760" spans="1:23"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35"/>
        <v>1.147</v>
      </c>
      <c r="P1760" s="6">
        <f t="shared" si="136"/>
        <v>42.481481481481481</v>
      </c>
      <c r="Q1760" t="s">
        <v>8316</v>
      </c>
      <c r="R1760" t="str">
        <f t="shared" si="137"/>
        <v>photography</v>
      </c>
      <c r="S1760" t="str">
        <f t="shared" si="138"/>
        <v>photobooks</v>
      </c>
      <c r="T1760">
        <f>YEAR(V1760)</f>
        <v>2016</v>
      </c>
      <c r="U1760" s="13">
        <f t="shared" si="139"/>
        <v>60</v>
      </c>
      <c r="V1760" s="10">
        <f>(((J1760/60)/60)/24)+DATE(1970,1,1)</f>
        <v>42505.955925925926</v>
      </c>
      <c r="W1760" s="10">
        <f>(((I1760/60)/60)/24)+DATE(1970,1,1)</f>
        <v>42565.955925925926</v>
      </c>
    </row>
    <row r="1761" spans="1:23"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35"/>
        <v>1.0660000000000001</v>
      </c>
      <c r="P1761" s="6">
        <f t="shared" si="136"/>
        <v>108.77551020408163</v>
      </c>
      <c r="Q1761" t="s">
        <v>8316</v>
      </c>
      <c r="R1761" t="str">
        <f t="shared" si="137"/>
        <v>photography</v>
      </c>
      <c r="S1761" t="str">
        <f t="shared" si="138"/>
        <v>photobooks</v>
      </c>
      <c r="T1761">
        <f>YEAR(V1761)</f>
        <v>2015</v>
      </c>
      <c r="U1761" s="13">
        <f t="shared" si="139"/>
        <v>20</v>
      </c>
      <c r="V1761" s="10">
        <f>(((J1761/60)/60)/24)+DATE(1970,1,1)</f>
        <v>42068.829039351855</v>
      </c>
      <c r="W1761" s="10">
        <f>(((I1761/60)/60)/24)+DATE(1970,1,1)</f>
        <v>42088.787372685183</v>
      </c>
    </row>
    <row r="1762" spans="1:23"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35"/>
        <v>1.6544000000000001</v>
      </c>
      <c r="P1762" s="6">
        <f t="shared" si="136"/>
        <v>81.098039215686271</v>
      </c>
      <c r="Q1762" t="s">
        <v>8316</v>
      </c>
      <c r="R1762" t="str">
        <f t="shared" si="137"/>
        <v>photography</v>
      </c>
      <c r="S1762" t="str">
        <f t="shared" si="138"/>
        <v>photobooks</v>
      </c>
      <c r="T1762">
        <f>YEAR(V1762)</f>
        <v>2016</v>
      </c>
      <c r="U1762" s="13">
        <f t="shared" si="139"/>
        <v>20</v>
      </c>
      <c r="V1762" s="10">
        <f>(((J1762/60)/60)/24)+DATE(1970,1,1)</f>
        <v>42405.67260416667</v>
      </c>
      <c r="W1762" s="10">
        <f>(((I1762/60)/60)/24)+DATE(1970,1,1)</f>
        <v>42425.67260416667</v>
      </c>
    </row>
    <row r="1763" spans="1:23"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35"/>
        <v>1.55</v>
      </c>
      <c r="P1763" s="6">
        <f t="shared" si="136"/>
        <v>51.666666666666664</v>
      </c>
      <c r="Q1763" t="s">
        <v>8316</v>
      </c>
      <c r="R1763" t="str">
        <f t="shared" si="137"/>
        <v>photography</v>
      </c>
      <c r="S1763" t="str">
        <f t="shared" si="138"/>
        <v>photobooks</v>
      </c>
      <c r="T1763">
        <f>YEAR(V1763)</f>
        <v>2015</v>
      </c>
      <c r="U1763" s="13">
        <f t="shared" si="139"/>
        <v>50</v>
      </c>
      <c r="V1763" s="10">
        <f>(((J1763/60)/60)/24)+DATE(1970,1,1)</f>
        <v>42209.567824074074</v>
      </c>
      <c r="W1763" s="10">
        <f>(((I1763/60)/60)/24)+DATE(1970,1,1)</f>
        <v>42259.567824074074</v>
      </c>
    </row>
    <row r="1764" spans="1:23"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35"/>
        <v>8.85</v>
      </c>
      <c r="P1764" s="6">
        <f t="shared" si="136"/>
        <v>35.4</v>
      </c>
      <c r="Q1764" t="s">
        <v>8316</v>
      </c>
      <c r="R1764" t="str">
        <f t="shared" si="137"/>
        <v>photography</v>
      </c>
      <c r="S1764" t="str">
        <f t="shared" si="138"/>
        <v>photobooks</v>
      </c>
      <c r="T1764">
        <f>YEAR(V1764)</f>
        <v>2016</v>
      </c>
      <c r="U1764" s="13">
        <f t="shared" si="139"/>
        <v>30</v>
      </c>
      <c r="V1764" s="10">
        <f>(((J1764/60)/60)/24)+DATE(1970,1,1)</f>
        <v>42410.982002314813</v>
      </c>
      <c r="W1764" s="10">
        <f>(((I1764/60)/60)/24)+DATE(1970,1,1)</f>
        <v>42440.982002314813</v>
      </c>
    </row>
    <row r="1765" spans="1:23"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35"/>
        <v>1.0190833333333333</v>
      </c>
      <c r="P1765" s="6">
        <f t="shared" si="136"/>
        <v>103.63559322033899</v>
      </c>
      <c r="Q1765" t="s">
        <v>8316</v>
      </c>
      <c r="R1765" t="str">
        <f t="shared" si="137"/>
        <v>photography</v>
      </c>
      <c r="S1765" t="str">
        <f t="shared" si="138"/>
        <v>photobooks</v>
      </c>
      <c r="T1765">
        <f>YEAR(V1765)</f>
        <v>2016</v>
      </c>
      <c r="U1765" s="13">
        <f t="shared" si="139"/>
        <v>30</v>
      </c>
      <c r="V1765" s="10">
        <f>(((J1765/60)/60)/24)+DATE(1970,1,1)</f>
        <v>42636.868518518517</v>
      </c>
      <c r="W1765" s="10">
        <f>(((I1765/60)/60)/24)+DATE(1970,1,1)</f>
        <v>42666.868518518517</v>
      </c>
    </row>
    <row r="1766" spans="1:23"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35"/>
        <v>0.19600000000000001</v>
      </c>
      <c r="P1766" s="6">
        <f t="shared" si="136"/>
        <v>55.282051282051285</v>
      </c>
      <c r="Q1766" t="s">
        <v>8316</v>
      </c>
      <c r="R1766" t="str">
        <f t="shared" si="137"/>
        <v>photography</v>
      </c>
      <c r="S1766" t="str">
        <f t="shared" si="138"/>
        <v>photobooks</v>
      </c>
      <c r="T1766">
        <f>YEAR(V1766)</f>
        <v>2014</v>
      </c>
      <c r="U1766" s="13">
        <f t="shared" si="139"/>
        <v>29</v>
      </c>
      <c r="V1766" s="10">
        <f>(((J1766/60)/60)/24)+DATE(1970,1,1)</f>
        <v>41825.485868055555</v>
      </c>
      <c r="W1766" s="10">
        <f>(((I1766/60)/60)/24)+DATE(1970,1,1)</f>
        <v>41854.485868055555</v>
      </c>
    </row>
    <row r="1767" spans="1:23"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35"/>
        <v>0.59467839999999994</v>
      </c>
      <c r="P1767" s="6">
        <f t="shared" si="136"/>
        <v>72.16970873786407</v>
      </c>
      <c r="Q1767" t="s">
        <v>8316</v>
      </c>
      <c r="R1767" t="str">
        <f t="shared" si="137"/>
        <v>photography</v>
      </c>
      <c r="S1767" t="str">
        <f t="shared" si="138"/>
        <v>photobooks</v>
      </c>
      <c r="T1767">
        <f>YEAR(V1767)</f>
        <v>2014</v>
      </c>
      <c r="U1767" s="13">
        <f t="shared" si="139"/>
        <v>30</v>
      </c>
      <c r="V1767" s="10">
        <f>(((J1767/60)/60)/24)+DATE(1970,1,1)</f>
        <v>41834.980462962965</v>
      </c>
      <c r="W1767" s="10">
        <f>(((I1767/60)/60)/24)+DATE(1970,1,1)</f>
        <v>41864.980462962965</v>
      </c>
    </row>
    <row r="1768" spans="1:23"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35"/>
        <v>0</v>
      </c>
      <c r="P1768" s="6" t="e">
        <f t="shared" si="136"/>
        <v>#DIV/0!</v>
      </c>
      <c r="Q1768" t="s">
        <v>8316</v>
      </c>
      <c r="R1768" t="str">
        <f t="shared" si="137"/>
        <v>photography</v>
      </c>
      <c r="S1768" t="str">
        <f t="shared" si="138"/>
        <v>photobooks</v>
      </c>
      <c r="T1768">
        <f>YEAR(V1768)</f>
        <v>2014</v>
      </c>
      <c r="U1768" s="13">
        <f t="shared" si="139"/>
        <v>21</v>
      </c>
      <c r="V1768" s="10">
        <f>(((J1768/60)/60)/24)+DATE(1970,1,1)</f>
        <v>41855.859814814816</v>
      </c>
      <c r="W1768" s="10">
        <f>(((I1768/60)/60)/24)+DATE(1970,1,1)</f>
        <v>41876.859814814816</v>
      </c>
    </row>
    <row r="1769" spans="1:23"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35"/>
        <v>0.4572</v>
      </c>
      <c r="P1769" s="6">
        <f t="shared" si="136"/>
        <v>58.615384615384613</v>
      </c>
      <c r="Q1769" t="s">
        <v>8316</v>
      </c>
      <c r="R1769" t="str">
        <f t="shared" si="137"/>
        <v>photography</v>
      </c>
      <c r="S1769" t="str">
        <f t="shared" si="138"/>
        <v>photobooks</v>
      </c>
      <c r="T1769">
        <f>YEAR(V1769)</f>
        <v>2014</v>
      </c>
      <c r="U1769" s="13">
        <f t="shared" si="139"/>
        <v>30</v>
      </c>
      <c r="V1769" s="10">
        <f>(((J1769/60)/60)/24)+DATE(1970,1,1)</f>
        <v>41824.658379629633</v>
      </c>
      <c r="W1769" s="10">
        <f>(((I1769/60)/60)/24)+DATE(1970,1,1)</f>
        <v>41854.658379629633</v>
      </c>
    </row>
    <row r="1770" spans="1:23"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35"/>
        <v>3.7400000000000003E-2</v>
      </c>
      <c r="P1770" s="6">
        <f t="shared" si="136"/>
        <v>12.466666666666667</v>
      </c>
      <c r="Q1770" t="s">
        <v>8316</v>
      </c>
      <c r="R1770" t="str">
        <f t="shared" si="137"/>
        <v>photography</v>
      </c>
      <c r="S1770" t="str">
        <f t="shared" si="138"/>
        <v>photobooks</v>
      </c>
      <c r="T1770">
        <f>YEAR(V1770)</f>
        <v>2014</v>
      </c>
      <c r="U1770" s="13">
        <f t="shared" si="139"/>
        <v>60</v>
      </c>
      <c r="V1770" s="10">
        <f>(((J1770/60)/60)/24)+DATE(1970,1,1)</f>
        <v>41849.560694444444</v>
      </c>
      <c r="W1770" s="10">
        <f>(((I1770/60)/60)/24)+DATE(1970,1,1)</f>
        <v>41909.560694444444</v>
      </c>
    </row>
    <row r="1771" spans="1:23"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35"/>
        <v>2.7025E-2</v>
      </c>
      <c r="P1771" s="6">
        <f t="shared" si="136"/>
        <v>49.136363636363633</v>
      </c>
      <c r="Q1771" t="s">
        <v>8316</v>
      </c>
      <c r="R1771" t="str">
        <f t="shared" si="137"/>
        <v>photography</v>
      </c>
      <c r="S1771" t="str">
        <f t="shared" si="138"/>
        <v>photobooks</v>
      </c>
      <c r="T1771">
        <f>YEAR(V1771)</f>
        <v>2014</v>
      </c>
      <c r="U1771" s="13">
        <f t="shared" si="139"/>
        <v>30</v>
      </c>
      <c r="V1771" s="10">
        <f>(((J1771/60)/60)/24)+DATE(1970,1,1)</f>
        <v>41987.818969907406</v>
      </c>
      <c r="W1771" s="10">
        <f>(((I1771/60)/60)/24)+DATE(1970,1,1)</f>
        <v>42017.818969907406</v>
      </c>
    </row>
    <row r="1772" spans="1:23"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35"/>
        <v>0.56514285714285717</v>
      </c>
      <c r="P1772" s="6">
        <f t="shared" si="136"/>
        <v>150.5</v>
      </c>
      <c r="Q1772" t="s">
        <v>8316</v>
      </c>
      <c r="R1772" t="str">
        <f t="shared" si="137"/>
        <v>photography</v>
      </c>
      <c r="S1772" t="str">
        <f t="shared" si="138"/>
        <v>photobooks</v>
      </c>
      <c r="T1772">
        <f>YEAR(V1772)</f>
        <v>2014</v>
      </c>
      <c r="U1772" s="13">
        <f t="shared" si="139"/>
        <v>35</v>
      </c>
      <c r="V1772" s="10">
        <f>(((J1772/60)/60)/24)+DATE(1970,1,1)</f>
        <v>41891.780023148152</v>
      </c>
      <c r="W1772" s="10">
        <f>(((I1772/60)/60)/24)+DATE(1970,1,1)</f>
        <v>41926.780023148152</v>
      </c>
    </row>
    <row r="1773" spans="1:23"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35"/>
        <v>0.21309523809523809</v>
      </c>
      <c r="P1773" s="6">
        <f t="shared" si="136"/>
        <v>35.799999999999997</v>
      </c>
      <c r="Q1773" t="s">
        <v>8316</v>
      </c>
      <c r="R1773" t="str">
        <f t="shared" si="137"/>
        <v>photography</v>
      </c>
      <c r="S1773" t="str">
        <f t="shared" si="138"/>
        <v>photobooks</v>
      </c>
      <c r="T1773">
        <f>YEAR(V1773)</f>
        <v>2014</v>
      </c>
      <c r="U1773" s="13">
        <f t="shared" si="139"/>
        <v>30</v>
      </c>
      <c r="V1773" s="10">
        <f>(((J1773/60)/60)/24)+DATE(1970,1,1)</f>
        <v>41905.979629629634</v>
      </c>
      <c r="W1773" s="10">
        <f>(((I1773/60)/60)/24)+DATE(1970,1,1)</f>
        <v>41935.979629629634</v>
      </c>
    </row>
    <row r="1774" spans="1:23"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35"/>
        <v>0.156</v>
      </c>
      <c r="P1774" s="6">
        <f t="shared" si="136"/>
        <v>45.157894736842103</v>
      </c>
      <c r="Q1774" t="s">
        <v>8316</v>
      </c>
      <c r="R1774" t="str">
        <f t="shared" si="137"/>
        <v>photography</v>
      </c>
      <c r="S1774" t="str">
        <f t="shared" si="138"/>
        <v>photobooks</v>
      </c>
      <c r="T1774">
        <f>YEAR(V1774)</f>
        <v>2014</v>
      </c>
      <c r="U1774" s="13">
        <f t="shared" si="139"/>
        <v>60</v>
      </c>
      <c r="V1774" s="10">
        <f>(((J1774/60)/60)/24)+DATE(1970,1,1)</f>
        <v>41766.718009259261</v>
      </c>
      <c r="W1774" s="10">
        <f>(((I1774/60)/60)/24)+DATE(1970,1,1)</f>
        <v>41826.718009259261</v>
      </c>
    </row>
    <row r="1775" spans="1:23"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35"/>
        <v>6.2566666666666673E-2</v>
      </c>
      <c r="P1775" s="6">
        <f t="shared" si="136"/>
        <v>98.78947368421052</v>
      </c>
      <c r="Q1775" t="s">
        <v>8316</v>
      </c>
      <c r="R1775" t="str">
        <f t="shared" si="137"/>
        <v>photography</v>
      </c>
      <c r="S1775" t="str">
        <f t="shared" si="138"/>
        <v>photobooks</v>
      </c>
      <c r="T1775">
        <f>YEAR(V1775)</f>
        <v>2014</v>
      </c>
      <c r="U1775" s="13">
        <f t="shared" si="139"/>
        <v>45</v>
      </c>
      <c r="V1775" s="10">
        <f>(((J1775/60)/60)/24)+DATE(1970,1,1)</f>
        <v>41978.760393518518</v>
      </c>
      <c r="W1775" s="10">
        <f>(((I1775/60)/60)/24)+DATE(1970,1,1)</f>
        <v>42023.760393518518</v>
      </c>
    </row>
    <row r="1776" spans="1:23"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35"/>
        <v>0.4592</v>
      </c>
      <c r="P1776" s="6">
        <f t="shared" si="136"/>
        <v>88.307692307692307</v>
      </c>
      <c r="Q1776" t="s">
        <v>8316</v>
      </c>
      <c r="R1776" t="str">
        <f t="shared" si="137"/>
        <v>photography</v>
      </c>
      <c r="S1776" t="str">
        <f t="shared" si="138"/>
        <v>photobooks</v>
      </c>
      <c r="T1776">
        <f>YEAR(V1776)</f>
        <v>2014</v>
      </c>
      <c r="U1776" s="13">
        <f t="shared" si="139"/>
        <v>42</v>
      </c>
      <c r="V1776" s="10">
        <f>(((J1776/60)/60)/24)+DATE(1970,1,1)</f>
        <v>41930.218657407408</v>
      </c>
      <c r="W1776" s="10">
        <f>(((I1776/60)/60)/24)+DATE(1970,1,1)</f>
        <v>41972.624305555553</v>
      </c>
    </row>
    <row r="1777" spans="1:23"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35"/>
        <v>0.65101538461538466</v>
      </c>
      <c r="P1777" s="6">
        <f t="shared" si="136"/>
        <v>170.62903225806451</v>
      </c>
      <c r="Q1777" t="s">
        <v>8316</v>
      </c>
      <c r="R1777" t="str">
        <f t="shared" si="137"/>
        <v>photography</v>
      </c>
      <c r="S1777" t="str">
        <f t="shared" si="138"/>
        <v>photobooks</v>
      </c>
      <c r="T1777">
        <f>YEAR(V1777)</f>
        <v>2014</v>
      </c>
      <c r="U1777" s="13">
        <f t="shared" si="139"/>
        <v>45</v>
      </c>
      <c r="V1777" s="10">
        <f>(((J1777/60)/60)/24)+DATE(1970,1,1)</f>
        <v>41891.976388888892</v>
      </c>
      <c r="W1777" s="10">
        <f>(((I1777/60)/60)/24)+DATE(1970,1,1)</f>
        <v>41936.976388888892</v>
      </c>
    </row>
    <row r="1778" spans="1:23"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35"/>
        <v>6.7000000000000004E-2</v>
      </c>
      <c r="P1778" s="6">
        <f t="shared" si="136"/>
        <v>83.75</v>
      </c>
      <c r="Q1778" t="s">
        <v>8316</v>
      </c>
      <c r="R1778" t="str">
        <f t="shared" si="137"/>
        <v>photography</v>
      </c>
      <c r="S1778" t="str">
        <f t="shared" si="138"/>
        <v>photobooks</v>
      </c>
      <c r="T1778">
        <f>YEAR(V1778)</f>
        <v>2014</v>
      </c>
      <c r="U1778" s="13">
        <f t="shared" si="139"/>
        <v>36</v>
      </c>
      <c r="V1778" s="10">
        <f>(((J1778/60)/60)/24)+DATE(1970,1,1)</f>
        <v>41905.95684027778</v>
      </c>
      <c r="W1778" s="10">
        <f>(((I1778/60)/60)/24)+DATE(1970,1,1)</f>
        <v>41941.95684027778</v>
      </c>
    </row>
    <row r="1779" spans="1:23"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35"/>
        <v>0.135625</v>
      </c>
      <c r="P1779" s="6">
        <f t="shared" si="136"/>
        <v>65.099999999999994</v>
      </c>
      <c r="Q1779" t="s">
        <v>8316</v>
      </c>
      <c r="R1779" t="str">
        <f t="shared" si="137"/>
        <v>photography</v>
      </c>
      <c r="S1779" t="str">
        <f t="shared" si="138"/>
        <v>photobooks</v>
      </c>
      <c r="T1779">
        <f>YEAR(V1779)</f>
        <v>2015</v>
      </c>
      <c r="U1779" s="13">
        <f t="shared" si="139"/>
        <v>30</v>
      </c>
      <c r="V1779" s="10">
        <f>(((J1779/60)/60)/24)+DATE(1970,1,1)</f>
        <v>42025.357094907406</v>
      </c>
      <c r="W1779" s="10">
        <f>(((I1779/60)/60)/24)+DATE(1970,1,1)</f>
        <v>42055.357094907406</v>
      </c>
    </row>
    <row r="1780" spans="1:23"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35"/>
        <v>1.9900000000000001E-2</v>
      </c>
      <c r="P1780" s="6">
        <f t="shared" si="136"/>
        <v>66.333333333333329</v>
      </c>
      <c r="Q1780" t="s">
        <v>8316</v>
      </c>
      <c r="R1780" t="str">
        <f t="shared" si="137"/>
        <v>photography</v>
      </c>
      <c r="S1780" t="str">
        <f t="shared" si="138"/>
        <v>photobooks</v>
      </c>
      <c r="T1780">
        <f>YEAR(V1780)</f>
        <v>2015</v>
      </c>
      <c r="U1780" s="13">
        <f t="shared" si="139"/>
        <v>45</v>
      </c>
      <c r="V1780" s="10">
        <f>(((J1780/60)/60)/24)+DATE(1970,1,1)</f>
        <v>42045.86336805555</v>
      </c>
      <c r="W1780" s="10">
        <f>(((I1780/60)/60)/24)+DATE(1970,1,1)</f>
        <v>42090.821701388893</v>
      </c>
    </row>
    <row r="1781" spans="1:23"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35"/>
        <v>0.36236363636363639</v>
      </c>
      <c r="P1781" s="6">
        <f t="shared" si="136"/>
        <v>104.89473684210526</v>
      </c>
      <c r="Q1781" t="s">
        <v>8316</v>
      </c>
      <c r="R1781" t="str">
        <f t="shared" si="137"/>
        <v>photography</v>
      </c>
      <c r="S1781" t="str">
        <f t="shared" si="138"/>
        <v>photobooks</v>
      </c>
      <c r="T1781">
        <f>YEAR(V1781)</f>
        <v>2016</v>
      </c>
      <c r="U1781" s="13">
        <f t="shared" si="139"/>
        <v>30</v>
      </c>
      <c r="V1781" s="10">
        <f>(((J1781/60)/60)/24)+DATE(1970,1,1)</f>
        <v>42585.691898148143</v>
      </c>
      <c r="W1781" s="10">
        <f>(((I1781/60)/60)/24)+DATE(1970,1,1)</f>
        <v>42615.691898148143</v>
      </c>
    </row>
    <row r="1782" spans="1:23"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35"/>
        <v>0.39743333333333336</v>
      </c>
      <c r="P1782" s="6">
        <f t="shared" si="136"/>
        <v>78.440789473684205</v>
      </c>
      <c r="Q1782" t="s">
        <v>8316</v>
      </c>
      <c r="R1782" t="str">
        <f t="shared" si="137"/>
        <v>photography</v>
      </c>
      <c r="S1782" t="str">
        <f t="shared" si="138"/>
        <v>photobooks</v>
      </c>
      <c r="T1782">
        <f>YEAR(V1782)</f>
        <v>2016</v>
      </c>
      <c r="U1782" s="13">
        <f t="shared" si="139"/>
        <v>60</v>
      </c>
      <c r="V1782" s="10">
        <f>(((J1782/60)/60)/24)+DATE(1970,1,1)</f>
        <v>42493.600810185191</v>
      </c>
      <c r="W1782" s="10">
        <f>(((I1782/60)/60)/24)+DATE(1970,1,1)</f>
        <v>42553.600810185191</v>
      </c>
    </row>
    <row r="1783" spans="1:23"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35"/>
        <v>0.25763636363636366</v>
      </c>
      <c r="P1783" s="6">
        <f t="shared" si="136"/>
        <v>59.041666666666664</v>
      </c>
      <c r="Q1783" t="s">
        <v>8316</v>
      </c>
      <c r="R1783" t="str">
        <f t="shared" si="137"/>
        <v>photography</v>
      </c>
      <c r="S1783" t="str">
        <f t="shared" si="138"/>
        <v>photobooks</v>
      </c>
      <c r="T1783">
        <f>YEAR(V1783)</f>
        <v>2016</v>
      </c>
      <c r="U1783" s="13">
        <f t="shared" si="139"/>
        <v>31</v>
      </c>
      <c r="V1783" s="10">
        <f>(((J1783/60)/60)/24)+DATE(1970,1,1)</f>
        <v>42597.617418981477</v>
      </c>
      <c r="W1783" s="10">
        <f>(((I1783/60)/60)/24)+DATE(1970,1,1)</f>
        <v>42628.617418981477</v>
      </c>
    </row>
    <row r="1784" spans="1:23"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35"/>
        <v>0.15491428571428573</v>
      </c>
      <c r="P1784" s="6">
        <f t="shared" si="136"/>
        <v>71.34210526315789</v>
      </c>
      <c r="Q1784" t="s">
        <v>8316</v>
      </c>
      <c r="R1784" t="str">
        <f t="shared" si="137"/>
        <v>photography</v>
      </c>
      <c r="S1784" t="str">
        <f t="shared" si="138"/>
        <v>photobooks</v>
      </c>
      <c r="T1784">
        <f>YEAR(V1784)</f>
        <v>2016</v>
      </c>
      <c r="U1784" s="13">
        <f t="shared" si="139"/>
        <v>33</v>
      </c>
      <c r="V1784" s="10">
        <f>(((J1784/60)/60)/24)+DATE(1970,1,1)</f>
        <v>42388.575104166666</v>
      </c>
      <c r="W1784" s="10">
        <f>(((I1784/60)/60)/24)+DATE(1970,1,1)</f>
        <v>42421.575104166666</v>
      </c>
    </row>
    <row r="1785" spans="1:23"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35"/>
        <v>0.236925</v>
      </c>
      <c r="P1785" s="6">
        <f t="shared" si="136"/>
        <v>51.227027027027027</v>
      </c>
      <c r="Q1785" t="s">
        <v>8316</v>
      </c>
      <c r="R1785" t="str">
        <f t="shared" si="137"/>
        <v>photography</v>
      </c>
      <c r="S1785" t="str">
        <f t="shared" si="138"/>
        <v>photobooks</v>
      </c>
      <c r="T1785">
        <f>YEAR(V1785)</f>
        <v>2015</v>
      </c>
      <c r="U1785" s="13">
        <f t="shared" si="139"/>
        <v>30</v>
      </c>
      <c r="V1785" s="10">
        <f>(((J1785/60)/60)/24)+DATE(1970,1,1)</f>
        <v>42115.949976851851</v>
      </c>
      <c r="W1785" s="10">
        <f>(((I1785/60)/60)/24)+DATE(1970,1,1)</f>
        <v>42145.949976851851</v>
      </c>
    </row>
    <row r="1786" spans="1:23"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35"/>
        <v>0.39760000000000001</v>
      </c>
      <c r="P1786" s="6">
        <f t="shared" si="136"/>
        <v>60.242424242424242</v>
      </c>
      <c r="Q1786" t="s">
        <v>8316</v>
      </c>
      <c r="R1786" t="str">
        <f t="shared" si="137"/>
        <v>photography</v>
      </c>
      <c r="S1786" t="str">
        <f t="shared" si="138"/>
        <v>photobooks</v>
      </c>
      <c r="T1786">
        <f>YEAR(V1786)</f>
        <v>2014</v>
      </c>
      <c r="U1786" s="13">
        <f t="shared" si="139"/>
        <v>31</v>
      </c>
      <c r="V1786" s="10">
        <f>(((J1786/60)/60)/24)+DATE(1970,1,1)</f>
        <v>42003.655555555553</v>
      </c>
      <c r="W1786" s="10">
        <f>(((I1786/60)/60)/24)+DATE(1970,1,1)</f>
        <v>42035.142361111109</v>
      </c>
    </row>
    <row r="1787" spans="1:23"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35"/>
        <v>0.20220833333333332</v>
      </c>
      <c r="P1787" s="6">
        <f t="shared" si="136"/>
        <v>44.935185185185183</v>
      </c>
      <c r="Q1787" t="s">
        <v>8316</v>
      </c>
      <c r="R1787" t="str">
        <f t="shared" si="137"/>
        <v>photography</v>
      </c>
      <c r="S1787" t="str">
        <f t="shared" si="138"/>
        <v>photobooks</v>
      </c>
      <c r="T1787">
        <f>YEAR(V1787)</f>
        <v>2014</v>
      </c>
      <c r="U1787" s="13">
        <f t="shared" si="139"/>
        <v>31</v>
      </c>
      <c r="V1787" s="10">
        <f>(((J1787/60)/60)/24)+DATE(1970,1,1)</f>
        <v>41897.134895833333</v>
      </c>
      <c r="W1787" s="10">
        <f>(((I1787/60)/60)/24)+DATE(1970,1,1)</f>
        <v>41928</v>
      </c>
    </row>
    <row r="1788" spans="1:23"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35"/>
        <v>0.47631578947368419</v>
      </c>
      <c r="P1788" s="6">
        <f t="shared" si="136"/>
        <v>31.206896551724139</v>
      </c>
      <c r="Q1788" t="s">
        <v>8316</v>
      </c>
      <c r="R1788" t="str">
        <f t="shared" si="137"/>
        <v>photography</v>
      </c>
      <c r="S1788" t="str">
        <f t="shared" si="138"/>
        <v>photobooks</v>
      </c>
      <c r="T1788">
        <f>YEAR(V1788)</f>
        <v>2014</v>
      </c>
      <c r="U1788" s="13">
        <f t="shared" si="139"/>
        <v>30</v>
      </c>
      <c r="V1788" s="10">
        <f>(((J1788/60)/60)/24)+DATE(1970,1,1)</f>
        <v>41958.550659722227</v>
      </c>
      <c r="W1788" s="10">
        <f>(((I1788/60)/60)/24)+DATE(1970,1,1)</f>
        <v>41988.550659722227</v>
      </c>
    </row>
    <row r="1789" spans="1:23"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35"/>
        <v>0.15329999999999999</v>
      </c>
      <c r="P1789" s="6">
        <f t="shared" si="136"/>
        <v>63.875</v>
      </c>
      <c r="Q1789" t="s">
        <v>8316</v>
      </c>
      <c r="R1789" t="str">
        <f t="shared" si="137"/>
        <v>photography</v>
      </c>
      <c r="S1789" t="str">
        <f t="shared" si="138"/>
        <v>photobooks</v>
      </c>
      <c r="T1789">
        <f>YEAR(V1789)</f>
        <v>2015</v>
      </c>
      <c r="U1789" s="13">
        <f t="shared" si="139"/>
        <v>30</v>
      </c>
      <c r="V1789" s="10">
        <f>(((J1789/60)/60)/24)+DATE(1970,1,1)</f>
        <v>42068.65552083333</v>
      </c>
      <c r="W1789" s="10">
        <f>(((I1789/60)/60)/24)+DATE(1970,1,1)</f>
        <v>42098.613854166666</v>
      </c>
    </row>
    <row r="1790" spans="1:23"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35"/>
        <v>1.3818181818181818E-2</v>
      </c>
      <c r="P1790" s="6">
        <f t="shared" si="136"/>
        <v>19</v>
      </c>
      <c r="Q1790" t="s">
        <v>8316</v>
      </c>
      <c r="R1790" t="str">
        <f t="shared" si="137"/>
        <v>photography</v>
      </c>
      <c r="S1790" t="str">
        <f t="shared" si="138"/>
        <v>photobooks</v>
      </c>
      <c r="T1790">
        <f>YEAR(V1790)</f>
        <v>2014</v>
      </c>
      <c r="U1790" s="13">
        <f t="shared" si="139"/>
        <v>30</v>
      </c>
      <c r="V1790" s="10">
        <f>(((J1790/60)/60)/24)+DATE(1970,1,1)</f>
        <v>41913.94840277778</v>
      </c>
      <c r="W1790" s="10">
        <f>(((I1790/60)/60)/24)+DATE(1970,1,1)</f>
        <v>41943.94840277778</v>
      </c>
    </row>
    <row r="1791" spans="1:23"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35"/>
        <v>5.0000000000000001E-3</v>
      </c>
      <c r="P1791" s="6">
        <f t="shared" si="136"/>
        <v>10</v>
      </c>
      <c r="Q1791" t="s">
        <v>8316</v>
      </c>
      <c r="R1791" t="str">
        <f t="shared" si="137"/>
        <v>photography</v>
      </c>
      <c r="S1791" t="str">
        <f t="shared" si="138"/>
        <v>photobooks</v>
      </c>
      <c r="T1791">
        <f>YEAR(V1791)</f>
        <v>2014</v>
      </c>
      <c r="U1791" s="13">
        <f t="shared" si="139"/>
        <v>60</v>
      </c>
      <c r="V1791" s="10">
        <f>(((J1791/60)/60)/24)+DATE(1970,1,1)</f>
        <v>41956.250034722223</v>
      </c>
      <c r="W1791" s="10">
        <f>(((I1791/60)/60)/24)+DATE(1970,1,1)</f>
        <v>42016.250034722223</v>
      </c>
    </row>
    <row r="1792" spans="1:23"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35"/>
        <v>4.9575757575757579E-2</v>
      </c>
      <c r="P1792" s="6">
        <f t="shared" si="136"/>
        <v>109.06666666666666</v>
      </c>
      <c r="Q1792" t="s">
        <v>8316</v>
      </c>
      <c r="R1792" t="str">
        <f t="shared" si="137"/>
        <v>photography</v>
      </c>
      <c r="S1792" t="str">
        <f t="shared" si="138"/>
        <v>photobooks</v>
      </c>
      <c r="T1792">
        <f>YEAR(V1792)</f>
        <v>2015</v>
      </c>
      <c r="U1792" s="13">
        <f t="shared" si="139"/>
        <v>30</v>
      </c>
      <c r="V1792" s="10">
        <f>(((J1792/60)/60)/24)+DATE(1970,1,1)</f>
        <v>42010.674513888895</v>
      </c>
      <c r="W1792" s="10">
        <f>(((I1792/60)/60)/24)+DATE(1970,1,1)</f>
        <v>42040.674513888895</v>
      </c>
    </row>
    <row r="1793" spans="1:23"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35"/>
        <v>3.5666666666666666E-2</v>
      </c>
      <c r="P1793" s="6">
        <f t="shared" si="136"/>
        <v>26.75</v>
      </c>
      <c r="Q1793" t="s">
        <v>8316</v>
      </c>
      <c r="R1793" t="str">
        <f t="shared" si="137"/>
        <v>photography</v>
      </c>
      <c r="S1793" t="str">
        <f t="shared" si="138"/>
        <v>photobooks</v>
      </c>
      <c r="T1793">
        <f>YEAR(V1793)</f>
        <v>2014</v>
      </c>
      <c r="U1793" s="13">
        <f t="shared" si="139"/>
        <v>60</v>
      </c>
      <c r="V1793" s="10">
        <f>(((J1793/60)/60)/24)+DATE(1970,1,1)</f>
        <v>41973.740335648152</v>
      </c>
      <c r="W1793" s="10">
        <f>(((I1793/60)/60)/24)+DATE(1970,1,1)</f>
        <v>42033.740335648152</v>
      </c>
    </row>
    <row r="1794" spans="1:23"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35"/>
        <v>0.61124000000000001</v>
      </c>
      <c r="P1794" s="6">
        <f t="shared" si="136"/>
        <v>109.93525179856115</v>
      </c>
      <c r="Q1794" t="s">
        <v>8316</v>
      </c>
      <c r="R1794" t="str">
        <f t="shared" si="137"/>
        <v>photography</v>
      </c>
      <c r="S1794" t="str">
        <f t="shared" si="138"/>
        <v>photobooks</v>
      </c>
      <c r="T1794">
        <f>YEAR(V1794)</f>
        <v>2015</v>
      </c>
      <c r="U1794" s="13">
        <f t="shared" si="139"/>
        <v>37</v>
      </c>
      <c r="V1794" s="10">
        <f>(((J1794/60)/60)/24)+DATE(1970,1,1)</f>
        <v>42189.031041666662</v>
      </c>
      <c r="W1794" s="10">
        <f>(((I1794/60)/60)/24)+DATE(1970,1,1)</f>
        <v>42226.290972222225</v>
      </c>
    </row>
    <row r="1795" spans="1:23"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40">E1795/D1795</f>
        <v>1.3333333333333334E-2</v>
      </c>
      <c r="P1795" s="6">
        <f t="shared" ref="P1795:P1858" si="141">E1795/L1795</f>
        <v>20</v>
      </c>
      <c r="Q1795" t="s">
        <v>8316</v>
      </c>
      <c r="R1795" t="str">
        <f t="shared" ref="R1795:R1858" si="142">LEFT(N1795,SEARCH("/",N1795,1)-1)</f>
        <v>photography</v>
      </c>
      <c r="S1795" t="str">
        <f t="shared" ref="S1795:S1858" si="143">RIGHT(N1795,LEN(N1795)-FIND("/",N1795,1))</f>
        <v>photobooks</v>
      </c>
      <c r="T1795">
        <f>YEAR(V1795)</f>
        <v>2014</v>
      </c>
      <c r="U1795" s="13">
        <f t="shared" ref="U1795:U1858" si="144">ROUND(W1795-V1795,0)</f>
        <v>30</v>
      </c>
      <c r="V1795" s="10">
        <f>(((J1795/60)/60)/24)+DATE(1970,1,1)</f>
        <v>41940.89166666667</v>
      </c>
      <c r="W1795" s="10">
        <f>(((I1795/60)/60)/24)+DATE(1970,1,1)</f>
        <v>41970.933333333334</v>
      </c>
    </row>
    <row r="1796" spans="1:23"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40"/>
        <v>0.11077777777777778</v>
      </c>
      <c r="P1796" s="6">
        <f t="shared" si="141"/>
        <v>55.388888888888886</v>
      </c>
      <c r="Q1796" t="s">
        <v>8316</v>
      </c>
      <c r="R1796" t="str">
        <f t="shared" si="142"/>
        <v>photography</v>
      </c>
      <c r="S1796" t="str">
        <f t="shared" si="143"/>
        <v>photobooks</v>
      </c>
      <c r="T1796">
        <f>YEAR(V1796)</f>
        <v>2015</v>
      </c>
      <c r="U1796" s="13">
        <f t="shared" si="144"/>
        <v>35</v>
      </c>
      <c r="V1796" s="10">
        <f>(((J1796/60)/60)/24)+DATE(1970,1,1)</f>
        <v>42011.551180555558</v>
      </c>
      <c r="W1796" s="10">
        <f>(((I1796/60)/60)/24)+DATE(1970,1,1)</f>
        <v>42046.551180555558</v>
      </c>
    </row>
    <row r="1797" spans="1:23"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40"/>
        <v>0.38735714285714284</v>
      </c>
      <c r="P1797" s="6">
        <f t="shared" si="141"/>
        <v>133.90123456790124</v>
      </c>
      <c r="Q1797" t="s">
        <v>8316</v>
      </c>
      <c r="R1797" t="str">
        <f t="shared" si="142"/>
        <v>photography</v>
      </c>
      <c r="S1797" t="str">
        <f t="shared" si="143"/>
        <v>photobooks</v>
      </c>
      <c r="T1797">
        <f>YEAR(V1797)</f>
        <v>2016</v>
      </c>
      <c r="U1797" s="13">
        <f t="shared" si="144"/>
        <v>29</v>
      </c>
      <c r="V1797" s="10">
        <f>(((J1797/60)/60)/24)+DATE(1970,1,1)</f>
        <v>42628.288668981477</v>
      </c>
      <c r="W1797" s="10">
        <f>(((I1797/60)/60)/24)+DATE(1970,1,1)</f>
        <v>42657.666666666672</v>
      </c>
    </row>
    <row r="1798" spans="1:23"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40"/>
        <v>0.22052631578947368</v>
      </c>
      <c r="P1798" s="6">
        <f t="shared" si="141"/>
        <v>48.720930232558139</v>
      </c>
      <c r="Q1798" t="s">
        <v>8316</v>
      </c>
      <c r="R1798" t="str">
        <f t="shared" si="142"/>
        <v>photography</v>
      </c>
      <c r="S1798" t="str">
        <f t="shared" si="143"/>
        <v>photobooks</v>
      </c>
      <c r="T1798">
        <f>YEAR(V1798)</f>
        <v>2016</v>
      </c>
      <c r="U1798" s="13">
        <f t="shared" si="144"/>
        <v>60</v>
      </c>
      <c r="V1798" s="10">
        <f>(((J1798/60)/60)/24)+DATE(1970,1,1)</f>
        <v>42515.439421296294</v>
      </c>
      <c r="W1798" s="10">
        <f>(((I1798/60)/60)/24)+DATE(1970,1,1)</f>
        <v>42575.439421296294</v>
      </c>
    </row>
    <row r="1799" spans="1:23"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40"/>
        <v>0.67549999999999999</v>
      </c>
      <c r="P1799" s="6">
        <f t="shared" si="141"/>
        <v>48.25</v>
      </c>
      <c r="Q1799" t="s">
        <v>8316</v>
      </c>
      <c r="R1799" t="str">
        <f t="shared" si="142"/>
        <v>photography</v>
      </c>
      <c r="S1799" t="str">
        <f t="shared" si="143"/>
        <v>photobooks</v>
      </c>
      <c r="T1799">
        <f>YEAR(V1799)</f>
        <v>2016</v>
      </c>
      <c r="U1799" s="13">
        <f t="shared" si="144"/>
        <v>30</v>
      </c>
      <c r="V1799" s="10">
        <f>(((J1799/60)/60)/24)+DATE(1970,1,1)</f>
        <v>42689.56931712963</v>
      </c>
      <c r="W1799" s="10">
        <f>(((I1799/60)/60)/24)+DATE(1970,1,1)</f>
        <v>42719.56931712963</v>
      </c>
    </row>
    <row r="1800" spans="1:23"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40"/>
        <v>0.136375</v>
      </c>
      <c r="P1800" s="6">
        <f t="shared" si="141"/>
        <v>58.972972972972975</v>
      </c>
      <c r="Q1800" t="s">
        <v>8316</v>
      </c>
      <c r="R1800" t="str">
        <f t="shared" si="142"/>
        <v>photography</v>
      </c>
      <c r="S1800" t="str">
        <f t="shared" si="143"/>
        <v>photobooks</v>
      </c>
      <c r="T1800">
        <f>YEAR(V1800)</f>
        <v>2015</v>
      </c>
      <c r="U1800" s="13">
        <f t="shared" si="144"/>
        <v>60</v>
      </c>
      <c r="V1800" s="10">
        <f>(((J1800/60)/60)/24)+DATE(1970,1,1)</f>
        <v>42344.32677083333</v>
      </c>
      <c r="W1800" s="10">
        <f>(((I1800/60)/60)/24)+DATE(1970,1,1)</f>
        <v>42404.32677083333</v>
      </c>
    </row>
    <row r="1801" spans="1:23"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40"/>
        <v>1.7457500000000001E-2</v>
      </c>
      <c r="P1801" s="6">
        <f t="shared" si="141"/>
        <v>11.638333333333334</v>
      </c>
      <c r="Q1801" t="s">
        <v>8316</v>
      </c>
      <c r="R1801" t="str">
        <f t="shared" si="142"/>
        <v>photography</v>
      </c>
      <c r="S1801" t="str">
        <f t="shared" si="143"/>
        <v>photobooks</v>
      </c>
      <c r="T1801">
        <f>YEAR(V1801)</f>
        <v>2014</v>
      </c>
      <c r="U1801" s="13">
        <f t="shared" si="144"/>
        <v>20</v>
      </c>
      <c r="V1801" s="10">
        <f>(((J1801/60)/60)/24)+DATE(1970,1,1)</f>
        <v>41934.842685185184</v>
      </c>
      <c r="W1801" s="10">
        <f>(((I1801/60)/60)/24)+DATE(1970,1,1)</f>
        <v>41954.884351851855</v>
      </c>
    </row>
    <row r="1802" spans="1:23"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40"/>
        <v>0.20449632511889321</v>
      </c>
      <c r="P1802" s="6">
        <f t="shared" si="141"/>
        <v>83.716814159292042</v>
      </c>
      <c r="Q1802" t="s">
        <v>8316</v>
      </c>
      <c r="R1802" t="str">
        <f t="shared" si="142"/>
        <v>photography</v>
      </c>
      <c r="S1802" t="str">
        <f t="shared" si="143"/>
        <v>photobooks</v>
      </c>
      <c r="T1802">
        <f>YEAR(V1802)</f>
        <v>2016</v>
      </c>
      <c r="U1802" s="13">
        <f t="shared" si="144"/>
        <v>30</v>
      </c>
      <c r="V1802" s="10">
        <f>(((J1802/60)/60)/24)+DATE(1970,1,1)</f>
        <v>42623.606134259258</v>
      </c>
      <c r="W1802" s="10">
        <f>(((I1802/60)/60)/24)+DATE(1970,1,1)</f>
        <v>42653.606134259258</v>
      </c>
    </row>
    <row r="1803" spans="1:23"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40"/>
        <v>0.13852941176470587</v>
      </c>
      <c r="P1803" s="6">
        <f t="shared" si="141"/>
        <v>63.648648648648646</v>
      </c>
      <c r="Q1803" t="s">
        <v>8316</v>
      </c>
      <c r="R1803" t="str">
        <f t="shared" si="142"/>
        <v>photography</v>
      </c>
      <c r="S1803" t="str">
        <f t="shared" si="143"/>
        <v>photobooks</v>
      </c>
      <c r="T1803">
        <f>YEAR(V1803)</f>
        <v>2015</v>
      </c>
      <c r="U1803" s="13">
        <f t="shared" si="144"/>
        <v>32</v>
      </c>
      <c r="V1803" s="10">
        <f>(((J1803/60)/60)/24)+DATE(1970,1,1)</f>
        <v>42321.660509259258</v>
      </c>
      <c r="W1803" s="10">
        <f>(((I1803/60)/60)/24)+DATE(1970,1,1)</f>
        <v>42353.506944444445</v>
      </c>
    </row>
    <row r="1804" spans="1:23"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40"/>
        <v>0.48485714285714288</v>
      </c>
      <c r="P1804" s="6">
        <f t="shared" si="141"/>
        <v>94.277777777777771</v>
      </c>
      <c r="Q1804" t="s">
        <v>8316</v>
      </c>
      <c r="R1804" t="str">
        <f t="shared" si="142"/>
        <v>photography</v>
      </c>
      <c r="S1804" t="str">
        <f t="shared" si="143"/>
        <v>photobooks</v>
      </c>
      <c r="T1804">
        <f>YEAR(V1804)</f>
        <v>2015</v>
      </c>
      <c r="U1804" s="13">
        <f t="shared" si="144"/>
        <v>23</v>
      </c>
      <c r="V1804" s="10">
        <f>(((J1804/60)/60)/24)+DATE(1970,1,1)</f>
        <v>42159.47256944445</v>
      </c>
      <c r="W1804" s="10">
        <f>(((I1804/60)/60)/24)+DATE(1970,1,1)</f>
        <v>42182.915972222225</v>
      </c>
    </row>
    <row r="1805" spans="1:23"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40"/>
        <v>0.308</v>
      </c>
      <c r="P1805" s="6">
        <f t="shared" si="141"/>
        <v>71.86666666666666</v>
      </c>
      <c r="Q1805" t="s">
        <v>8316</v>
      </c>
      <c r="R1805" t="str">
        <f t="shared" si="142"/>
        <v>photography</v>
      </c>
      <c r="S1805" t="str">
        <f t="shared" si="143"/>
        <v>photobooks</v>
      </c>
      <c r="T1805">
        <f>YEAR(V1805)</f>
        <v>2015</v>
      </c>
      <c r="U1805" s="13">
        <f t="shared" si="144"/>
        <v>31</v>
      </c>
      <c r="V1805" s="10">
        <f>(((J1805/60)/60)/24)+DATE(1970,1,1)</f>
        <v>42018.071550925932</v>
      </c>
      <c r="W1805" s="10">
        <f>(((I1805/60)/60)/24)+DATE(1970,1,1)</f>
        <v>42049.071550925932</v>
      </c>
    </row>
    <row r="1806" spans="1:23"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40"/>
        <v>0.35174193548387095</v>
      </c>
      <c r="P1806" s="6">
        <f t="shared" si="141"/>
        <v>104.84615384615384</v>
      </c>
      <c r="Q1806" t="s">
        <v>8316</v>
      </c>
      <c r="R1806" t="str">
        <f t="shared" si="142"/>
        <v>photography</v>
      </c>
      <c r="S1806" t="str">
        <f t="shared" si="143"/>
        <v>photobooks</v>
      </c>
      <c r="T1806">
        <f>YEAR(V1806)</f>
        <v>2015</v>
      </c>
      <c r="U1806" s="13">
        <f t="shared" si="144"/>
        <v>40</v>
      </c>
      <c r="V1806" s="10">
        <f>(((J1806/60)/60)/24)+DATE(1970,1,1)</f>
        <v>42282.678287037037</v>
      </c>
      <c r="W1806" s="10">
        <f>(((I1806/60)/60)/24)+DATE(1970,1,1)</f>
        <v>42322.719953703709</v>
      </c>
    </row>
    <row r="1807" spans="1:23"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40"/>
        <v>0.36404444444444445</v>
      </c>
      <c r="P1807" s="6">
        <f t="shared" si="141"/>
        <v>67.139344262295083</v>
      </c>
      <c r="Q1807" t="s">
        <v>8316</v>
      </c>
      <c r="R1807" t="str">
        <f t="shared" si="142"/>
        <v>photography</v>
      </c>
      <c r="S1807" t="str">
        <f t="shared" si="143"/>
        <v>photobooks</v>
      </c>
      <c r="T1807">
        <f>YEAR(V1807)</f>
        <v>2015</v>
      </c>
      <c r="U1807" s="13">
        <f t="shared" si="144"/>
        <v>32</v>
      </c>
      <c r="V1807" s="10">
        <f>(((J1807/60)/60)/24)+DATE(1970,1,1)</f>
        <v>42247.803912037038</v>
      </c>
      <c r="W1807" s="10">
        <f>(((I1807/60)/60)/24)+DATE(1970,1,1)</f>
        <v>42279.75</v>
      </c>
    </row>
    <row r="1808" spans="1:23"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40"/>
        <v>2.955E-2</v>
      </c>
      <c r="P1808" s="6">
        <f t="shared" si="141"/>
        <v>73.875</v>
      </c>
      <c r="Q1808" t="s">
        <v>8316</v>
      </c>
      <c r="R1808" t="str">
        <f t="shared" si="142"/>
        <v>photography</v>
      </c>
      <c r="S1808" t="str">
        <f t="shared" si="143"/>
        <v>photobooks</v>
      </c>
      <c r="T1808">
        <f>YEAR(V1808)</f>
        <v>2014</v>
      </c>
      <c r="U1808" s="13">
        <f t="shared" si="144"/>
        <v>35</v>
      </c>
      <c r="V1808" s="10">
        <f>(((J1808/60)/60)/24)+DATE(1970,1,1)</f>
        <v>41877.638298611113</v>
      </c>
      <c r="W1808" s="10">
        <f>(((I1808/60)/60)/24)+DATE(1970,1,1)</f>
        <v>41912.638298611113</v>
      </c>
    </row>
    <row r="1809" spans="1:23"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40"/>
        <v>0.1106</v>
      </c>
      <c r="P1809" s="6">
        <f t="shared" si="141"/>
        <v>69.125</v>
      </c>
      <c r="Q1809" t="s">
        <v>8316</v>
      </c>
      <c r="R1809" t="str">
        <f t="shared" si="142"/>
        <v>photography</v>
      </c>
      <c r="S1809" t="str">
        <f t="shared" si="143"/>
        <v>photobooks</v>
      </c>
      <c r="T1809">
        <f>YEAR(V1809)</f>
        <v>2014</v>
      </c>
      <c r="U1809" s="13">
        <f t="shared" si="144"/>
        <v>30</v>
      </c>
      <c r="V1809" s="10">
        <f>(((J1809/60)/60)/24)+DATE(1970,1,1)</f>
        <v>41880.068437499998</v>
      </c>
      <c r="W1809" s="10">
        <f>(((I1809/60)/60)/24)+DATE(1970,1,1)</f>
        <v>41910.068437499998</v>
      </c>
    </row>
    <row r="1810" spans="1:23"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40"/>
        <v>0.41407142857142859</v>
      </c>
      <c r="P1810" s="6">
        <f t="shared" si="141"/>
        <v>120.77083333333333</v>
      </c>
      <c r="Q1810" t="s">
        <v>8316</v>
      </c>
      <c r="R1810" t="str">
        <f t="shared" si="142"/>
        <v>photography</v>
      </c>
      <c r="S1810" t="str">
        <f t="shared" si="143"/>
        <v>photobooks</v>
      </c>
      <c r="T1810">
        <f>YEAR(V1810)</f>
        <v>2017</v>
      </c>
      <c r="U1810" s="13">
        <f t="shared" si="144"/>
        <v>35</v>
      </c>
      <c r="V1810" s="10">
        <f>(((J1810/60)/60)/24)+DATE(1970,1,1)</f>
        <v>42742.680902777778</v>
      </c>
      <c r="W1810" s="10">
        <f>(((I1810/60)/60)/24)+DATE(1970,1,1)</f>
        <v>42777.680902777778</v>
      </c>
    </row>
    <row r="1811" spans="1:23"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40"/>
        <v>0.10857142857142857</v>
      </c>
      <c r="P1811" s="6">
        <f t="shared" si="141"/>
        <v>42.222222222222221</v>
      </c>
      <c r="Q1811" t="s">
        <v>8316</v>
      </c>
      <c r="R1811" t="str">
        <f t="shared" si="142"/>
        <v>photography</v>
      </c>
      <c r="S1811" t="str">
        <f t="shared" si="143"/>
        <v>photobooks</v>
      </c>
      <c r="T1811">
        <f>YEAR(V1811)</f>
        <v>2015</v>
      </c>
      <c r="U1811" s="13">
        <f t="shared" si="144"/>
        <v>35</v>
      </c>
      <c r="V1811" s="10">
        <f>(((J1811/60)/60)/24)+DATE(1970,1,1)</f>
        <v>42029.907858796301</v>
      </c>
      <c r="W1811" s="10">
        <f>(((I1811/60)/60)/24)+DATE(1970,1,1)</f>
        <v>42064.907858796301</v>
      </c>
    </row>
    <row r="1812" spans="1:23"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40"/>
        <v>3.3333333333333333E-2</v>
      </c>
      <c r="P1812" s="6">
        <f t="shared" si="141"/>
        <v>7.5</v>
      </c>
      <c r="Q1812" t="s">
        <v>8316</v>
      </c>
      <c r="R1812" t="str">
        <f t="shared" si="142"/>
        <v>photography</v>
      </c>
      <c r="S1812" t="str">
        <f t="shared" si="143"/>
        <v>photobooks</v>
      </c>
      <c r="T1812">
        <f>YEAR(V1812)</f>
        <v>2014</v>
      </c>
      <c r="U1812" s="13">
        <f t="shared" si="144"/>
        <v>12</v>
      </c>
      <c r="V1812" s="10">
        <f>(((J1812/60)/60)/24)+DATE(1970,1,1)</f>
        <v>41860.91002314815</v>
      </c>
      <c r="W1812" s="10">
        <f>(((I1812/60)/60)/24)+DATE(1970,1,1)</f>
        <v>41872.91002314815</v>
      </c>
    </row>
    <row r="1813" spans="1:23"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40"/>
        <v>7.407407407407407E-4</v>
      </c>
      <c r="P1813" s="6">
        <f t="shared" si="141"/>
        <v>1.5384615384615385</v>
      </c>
      <c r="Q1813" t="s">
        <v>8316</v>
      </c>
      <c r="R1813" t="str">
        <f t="shared" si="142"/>
        <v>photography</v>
      </c>
      <c r="S1813" t="str">
        <f t="shared" si="143"/>
        <v>photobooks</v>
      </c>
      <c r="T1813">
        <f>YEAR(V1813)</f>
        <v>2014</v>
      </c>
      <c r="U1813" s="13">
        <f t="shared" si="144"/>
        <v>60</v>
      </c>
      <c r="V1813" s="10">
        <f>(((J1813/60)/60)/24)+DATE(1970,1,1)</f>
        <v>41876.433680555558</v>
      </c>
      <c r="W1813" s="10">
        <f>(((I1813/60)/60)/24)+DATE(1970,1,1)</f>
        <v>41936.166666666664</v>
      </c>
    </row>
    <row r="1814" spans="1:23"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40"/>
        <v>0.13307692307692306</v>
      </c>
      <c r="P1814" s="6">
        <f t="shared" si="141"/>
        <v>37.608695652173914</v>
      </c>
      <c r="Q1814" t="s">
        <v>8316</v>
      </c>
      <c r="R1814" t="str">
        <f t="shared" si="142"/>
        <v>photography</v>
      </c>
      <c r="S1814" t="str">
        <f t="shared" si="143"/>
        <v>photobooks</v>
      </c>
      <c r="T1814">
        <f>YEAR(V1814)</f>
        <v>2016</v>
      </c>
      <c r="U1814" s="13">
        <f t="shared" si="144"/>
        <v>30</v>
      </c>
      <c r="V1814" s="10">
        <f>(((J1814/60)/60)/24)+DATE(1970,1,1)</f>
        <v>42524.318703703699</v>
      </c>
      <c r="W1814" s="10">
        <f>(((I1814/60)/60)/24)+DATE(1970,1,1)</f>
        <v>42554.318703703699</v>
      </c>
    </row>
    <row r="1815" spans="1:23"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40"/>
        <v>0</v>
      </c>
      <c r="P1815" s="6" t="e">
        <f t="shared" si="141"/>
        <v>#DIV/0!</v>
      </c>
      <c r="Q1815" t="s">
        <v>8316</v>
      </c>
      <c r="R1815" t="str">
        <f t="shared" si="142"/>
        <v>photography</v>
      </c>
      <c r="S1815" t="str">
        <f t="shared" si="143"/>
        <v>photobooks</v>
      </c>
      <c r="T1815">
        <f>YEAR(V1815)</f>
        <v>2014</v>
      </c>
      <c r="U1815" s="13">
        <f t="shared" si="144"/>
        <v>30</v>
      </c>
      <c r="V1815" s="10">
        <f>(((J1815/60)/60)/24)+DATE(1970,1,1)</f>
        <v>41829.889027777775</v>
      </c>
      <c r="W1815" s="10">
        <f>(((I1815/60)/60)/24)+DATE(1970,1,1)</f>
        <v>41859.889027777775</v>
      </c>
    </row>
    <row r="1816" spans="1:23"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40"/>
        <v>0.49183333333333334</v>
      </c>
      <c r="P1816" s="6">
        <f t="shared" si="141"/>
        <v>42.157142857142858</v>
      </c>
      <c r="Q1816" t="s">
        <v>8316</v>
      </c>
      <c r="R1816" t="str">
        <f t="shared" si="142"/>
        <v>photography</v>
      </c>
      <c r="S1816" t="str">
        <f t="shared" si="143"/>
        <v>photobooks</v>
      </c>
      <c r="T1816">
        <f>YEAR(V1816)</f>
        <v>2015</v>
      </c>
      <c r="U1816" s="13">
        <f t="shared" si="144"/>
        <v>30</v>
      </c>
      <c r="V1816" s="10">
        <f>(((J1816/60)/60)/24)+DATE(1970,1,1)</f>
        <v>42033.314074074078</v>
      </c>
      <c r="W1816" s="10">
        <f>(((I1816/60)/60)/24)+DATE(1970,1,1)</f>
        <v>42063.314074074078</v>
      </c>
    </row>
    <row r="1817" spans="1:23"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40"/>
        <v>0</v>
      </c>
      <c r="P1817" s="6" t="e">
        <f t="shared" si="141"/>
        <v>#DIV/0!</v>
      </c>
      <c r="Q1817" t="s">
        <v>8316</v>
      </c>
      <c r="R1817" t="str">
        <f t="shared" si="142"/>
        <v>photography</v>
      </c>
      <c r="S1817" t="str">
        <f t="shared" si="143"/>
        <v>photobooks</v>
      </c>
      <c r="T1817">
        <f>YEAR(V1817)</f>
        <v>2015</v>
      </c>
      <c r="U1817" s="13">
        <f t="shared" si="144"/>
        <v>14</v>
      </c>
      <c r="V1817" s="10">
        <f>(((J1817/60)/60)/24)+DATE(1970,1,1)</f>
        <v>42172.906678240746</v>
      </c>
      <c r="W1817" s="10">
        <f>(((I1817/60)/60)/24)+DATE(1970,1,1)</f>
        <v>42186.906678240746</v>
      </c>
    </row>
    <row r="1818" spans="1:23"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40"/>
        <v>2.036E-2</v>
      </c>
      <c r="P1818" s="6">
        <f t="shared" si="141"/>
        <v>84.833333333333329</v>
      </c>
      <c r="Q1818" t="s">
        <v>8316</v>
      </c>
      <c r="R1818" t="str">
        <f t="shared" si="142"/>
        <v>photography</v>
      </c>
      <c r="S1818" t="str">
        <f t="shared" si="143"/>
        <v>photobooks</v>
      </c>
      <c r="T1818">
        <f>YEAR(V1818)</f>
        <v>2016</v>
      </c>
      <c r="U1818" s="13">
        <f t="shared" si="144"/>
        <v>28</v>
      </c>
      <c r="V1818" s="10">
        <f>(((J1818/60)/60)/24)+DATE(1970,1,1)</f>
        <v>42548.876192129625</v>
      </c>
      <c r="W1818" s="10">
        <f>(((I1818/60)/60)/24)+DATE(1970,1,1)</f>
        <v>42576.791666666672</v>
      </c>
    </row>
    <row r="1819" spans="1:23"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40"/>
        <v>0.52327777777777773</v>
      </c>
      <c r="P1819" s="6">
        <f t="shared" si="141"/>
        <v>94.19</v>
      </c>
      <c r="Q1819" t="s">
        <v>8316</v>
      </c>
      <c r="R1819" t="str">
        <f t="shared" si="142"/>
        <v>photography</v>
      </c>
      <c r="S1819" t="str">
        <f t="shared" si="143"/>
        <v>photobooks</v>
      </c>
      <c r="T1819">
        <f>YEAR(V1819)</f>
        <v>2016</v>
      </c>
      <c r="U1819" s="13">
        <f t="shared" si="144"/>
        <v>60</v>
      </c>
      <c r="V1819" s="10">
        <f>(((J1819/60)/60)/24)+DATE(1970,1,1)</f>
        <v>42705.662118055552</v>
      </c>
      <c r="W1819" s="10">
        <f>(((I1819/60)/60)/24)+DATE(1970,1,1)</f>
        <v>42765.290972222225</v>
      </c>
    </row>
    <row r="1820" spans="1:23"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40"/>
        <v>0</v>
      </c>
      <c r="P1820" s="6" t="e">
        <f t="shared" si="141"/>
        <v>#DIV/0!</v>
      </c>
      <c r="Q1820" t="s">
        <v>8316</v>
      </c>
      <c r="R1820" t="str">
        <f t="shared" si="142"/>
        <v>photography</v>
      </c>
      <c r="S1820" t="str">
        <f t="shared" si="143"/>
        <v>photobooks</v>
      </c>
      <c r="T1820">
        <f>YEAR(V1820)</f>
        <v>2015</v>
      </c>
      <c r="U1820" s="13">
        <f t="shared" si="144"/>
        <v>30</v>
      </c>
      <c r="V1820" s="10">
        <f>(((J1820/60)/60)/24)+DATE(1970,1,1)</f>
        <v>42067.234375</v>
      </c>
      <c r="W1820" s="10">
        <f>(((I1820/60)/60)/24)+DATE(1970,1,1)</f>
        <v>42097.192708333328</v>
      </c>
    </row>
    <row r="1821" spans="1:23"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40"/>
        <v>2.0833333333333332E-2</v>
      </c>
      <c r="P1821" s="6">
        <f t="shared" si="141"/>
        <v>6.25</v>
      </c>
      <c r="Q1821" t="s">
        <v>8316</v>
      </c>
      <c r="R1821" t="str">
        <f t="shared" si="142"/>
        <v>photography</v>
      </c>
      <c r="S1821" t="str">
        <f t="shared" si="143"/>
        <v>photobooks</v>
      </c>
      <c r="T1821">
        <f>YEAR(V1821)</f>
        <v>2014</v>
      </c>
      <c r="U1821" s="13">
        <f t="shared" si="144"/>
        <v>30</v>
      </c>
      <c r="V1821" s="10">
        <f>(((J1821/60)/60)/24)+DATE(1970,1,1)</f>
        <v>41820.752268518518</v>
      </c>
      <c r="W1821" s="10">
        <f>(((I1821/60)/60)/24)+DATE(1970,1,1)</f>
        <v>41850.752268518518</v>
      </c>
    </row>
    <row r="1822" spans="1:23"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40"/>
        <v>6.565384615384616E-2</v>
      </c>
      <c r="P1822" s="6">
        <f t="shared" si="141"/>
        <v>213.375</v>
      </c>
      <c r="Q1822" t="s">
        <v>8316</v>
      </c>
      <c r="R1822" t="str">
        <f t="shared" si="142"/>
        <v>photography</v>
      </c>
      <c r="S1822" t="str">
        <f t="shared" si="143"/>
        <v>photobooks</v>
      </c>
      <c r="T1822">
        <f>YEAR(V1822)</f>
        <v>2015</v>
      </c>
      <c r="U1822" s="13">
        <f t="shared" si="144"/>
        <v>30</v>
      </c>
      <c r="V1822" s="10">
        <f>(((J1822/60)/60)/24)+DATE(1970,1,1)</f>
        <v>42065.084375000006</v>
      </c>
      <c r="W1822" s="10">
        <f>(((I1822/60)/60)/24)+DATE(1970,1,1)</f>
        <v>42095.042708333334</v>
      </c>
    </row>
    <row r="1823" spans="1:23"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40"/>
        <v>1.3489</v>
      </c>
      <c r="P1823" s="6">
        <f t="shared" si="141"/>
        <v>59.162280701754383</v>
      </c>
      <c r="Q1823" t="s">
        <v>8315</v>
      </c>
      <c r="R1823" t="str">
        <f t="shared" si="142"/>
        <v>music</v>
      </c>
      <c r="S1823" t="str">
        <f t="shared" si="143"/>
        <v>rock</v>
      </c>
      <c r="T1823">
        <f>YEAR(V1823)</f>
        <v>2012</v>
      </c>
      <c r="U1823" s="13">
        <f t="shared" si="144"/>
        <v>45</v>
      </c>
      <c r="V1823" s="10">
        <f>(((J1823/60)/60)/24)+DATE(1970,1,1)</f>
        <v>40926.319062499999</v>
      </c>
      <c r="W1823" s="10">
        <f>(((I1823/60)/60)/24)+DATE(1970,1,1)</f>
        <v>40971.319062499999</v>
      </c>
    </row>
    <row r="1824" spans="1:23"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40"/>
        <v>1</v>
      </c>
      <c r="P1824" s="6">
        <f t="shared" si="141"/>
        <v>27.272727272727273</v>
      </c>
      <c r="Q1824" t="s">
        <v>8315</v>
      </c>
      <c r="R1824" t="str">
        <f t="shared" si="142"/>
        <v>music</v>
      </c>
      <c r="S1824" t="str">
        <f t="shared" si="143"/>
        <v>rock</v>
      </c>
      <c r="T1824">
        <f>YEAR(V1824)</f>
        <v>2013</v>
      </c>
      <c r="U1824" s="13">
        <f t="shared" si="144"/>
        <v>36</v>
      </c>
      <c r="V1824" s="10">
        <f>(((J1824/60)/60)/24)+DATE(1970,1,1)</f>
        <v>41634.797013888885</v>
      </c>
      <c r="W1824" s="10">
        <f>(((I1824/60)/60)/24)+DATE(1970,1,1)</f>
        <v>41670.792361111111</v>
      </c>
    </row>
    <row r="1825" spans="1:23"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40"/>
        <v>1.1585714285714286</v>
      </c>
      <c r="P1825" s="6">
        <f t="shared" si="141"/>
        <v>24.575757575757574</v>
      </c>
      <c r="Q1825" t="s">
        <v>8315</v>
      </c>
      <c r="R1825" t="str">
        <f t="shared" si="142"/>
        <v>music</v>
      </c>
      <c r="S1825" t="str">
        <f t="shared" si="143"/>
        <v>rock</v>
      </c>
      <c r="T1825">
        <f>YEAR(V1825)</f>
        <v>2012</v>
      </c>
      <c r="U1825" s="13">
        <f t="shared" si="144"/>
        <v>30</v>
      </c>
      <c r="V1825" s="10">
        <f>(((J1825/60)/60)/24)+DATE(1970,1,1)</f>
        <v>41176.684907407405</v>
      </c>
      <c r="W1825" s="10">
        <f>(((I1825/60)/60)/24)+DATE(1970,1,1)</f>
        <v>41206.684907407405</v>
      </c>
    </row>
    <row r="1826" spans="1:23"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40"/>
        <v>1.0006666666666666</v>
      </c>
      <c r="P1826" s="6">
        <f t="shared" si="141"/>
        <v>75.05</v>
      </c>
      <c r="Q1826" t="s">
        <v>8315</v>
      </c>
      <c r="R1826" t="str">
        <f t="shared" si="142"/>
        <v>music</v>
      </c>
      <c r="S1826" t="str">
        <f t="shared" si="143"/>
        <v>rock</v>
      </c>
      <c r="T1826">
        <f>YEAR(V1826)</f>
        <v>2013</v>
      </c>
      <c r="U1826" s="13">
        <f t="shared" si="144"/>
        <v>20</v>
      </c>
      <c r="V1826" s="10">
        <f>(((J1826/60)/60)/24)+DATE(1970,1,1)</f>
        <v>41626.916284722225</v>
      </c>
      <c r="W1826" s="10">
        <f>(((I1826/60)/60)/24)+DATE(1970,1,1)</f>
        <v>41647.088888888888</v>
      </c>
    </row>
    <row r="1827" spans="1:23"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40"/>
        <v>1.0505</v>
      </c>
      <c r="P1827" s="6">
        <f t="shared" si="141"/>
        <v>42.02</v>
      </c>
      <c r="Q1827" t="s">
        <v>8315</v>
      </c>
      <c r="R1827" t="str">
        <f t="shared" si="142"/>
        <v>music</v>
      </c>
      <c r="S1827" t="str">
        <f t="shared" si="143"/>
        <v>rock</v>
      </c>
      <c r="T1827">
        <f>YEAR(V1827)</f>
        <v>2013</v>
      </c>
      <c r="U1827" s="13">
        <f t="shared" si="144"/>
        <v>23</v>
      </c>
      <c r="V1827" s="10">
        <f>(((J1827/60)/60)/24)+DATE(1970,1,1)</f>
        <v>41443.83452546296</v>
      </c>
      <c r="W1827" s="10">
        <f>(((I1827/60)/60)/24)+DATE(1970,1,1)</f>
        <v>41466.83452546296</v>
      </c>
    </row>
    <row r="1828" spans="1:23"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40"/>
        <v>1.01</v>
      </c>
      <c r="P1828" s="6">
        <f t="shared" si="141"/>
        <v>53.157894736842103</v>
      </c>
      <c r="Q1828" t="s">
        <v>8315</v>
      </c>
      <c r="R1828" t="str">
        <f t="shared" si="142"/>
        <v>music</v>
      </c>
      <c r="S1828" t="str">
        <f t="shared" si="143"/>
        <v>rock</v>
      </c>
      <c r="T1828">
        <f>YEAR(V1828)</f>
        <v>2014</v>
      </c>
      <c r="U1828" s="13">
        <f t="shared" si="144"/>
        <v>30</v>
      </c>
      <c r="V1828" s="10">
        <f>(((J1828/60)/60)/24)+DATE(1970,1,1)</f>
        <v>41657.923807870371</v>
      </c>
      <c r="W1828" s="10">
        <f>(((I1828/60)/60)/24)+DATE(1970,1,1)</f>
        <v>41687.923807870371</v>
      </c>
    </row>
    <row r="1829" spans="1:23"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40"/>
        <v>1.0066250000000001</v>
      </c>
      <c r="P1829" s="6">
        <f t="shared" si="141"/>
        <v>83.885416666666671</v>
      </c>
      <c r="Q1829" t="s">
        <v>8315</v>
      </c>
      <c r="R1829" t="str">
        <f t="shared" si="142"/>
        <v>music</v>
      </c>
      <c r="S1829" t="str">
        <f t="shared" si="143"/>
        <v>rock</v>
      </c>
      <c r="T1829">
        <f>YEAR(V1829)</f>
        <v>2011</v>
      </c>
      <c r="U1829" s="13">
        <f t="shared" si="144"/>
        <v>50</v>
      </c>
      <c r="V1829" s="10">
        <f>(((J1829/60)/60)/24)+DATE(1970,1,1)</f>
        <v>40555.325937499998</v>
      </c>
      <c r="W1829" s="10">
        <f>(((I1829/60)/60)/24)+DATE(1970,1,1)</f>
        <v>40605.325937499998</v>
      </c>
    </row>
    <row r="1830" spans="1:23"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40"/>
        <v>1.0016</v>
      </c>
      <c r="P1830" s="6">
        <f t="shared" si="141"/>
        <v>417.33333333333331</v>
      </c>
      <c r="Q1830" t="s">
        <v>8315</v>
      </c>
      <c r="R1830" t="str">
        <f t="shared" si="142"/>
        <v>music</v>
      </c>
      <c r="S1830" t="str">
        <f t="shared" si="143"/>
        <v>rock</v>
      </c>
      <c r="T1830">
        <f>YEAR(V1830)</f>
        <v>2014</v>
      </c>
      <c r="U1830" s="13">
        <f t="shared" si="144"/>
        <v>32</v>
      </c>
      <c r="V1830" s="10">
        <f>(((J1830/60)/60)/24)+DATE(1970,1,1)</f>
        <v>41736.899652777778</v>
      </c>
      <c r="W1830" s="10">
        <f>(((I1830/60)/60)/24)+DATE(1970,1,1)</f>
        <v>41768.916666666664</v>
      </c>
    </row>
    <row r="1831" spans="1:23"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40"/>
        <v>1.6668333333333334</v>
      </c>
      <c r="P1831" s="6">
        <f t="shared" si="141"/>
        <v>75.765151515151516</v>
      </c>
      <c r="Q1831" t="s">
        <v>8315</v>
      </c>
      <c r="R1831" t="str">
        <f t="shared" si="142"/>
        <v>music</v>
      </c>
      <c r="S1831" t="str">
        <f t="shared" si="143"/>
        <v>rock</v>
      </c>
      <c r="T1831">
        <f>YEAR(V1831)</f>
        <v>2010</v>
      </c>
      <c r="U1831" s="13">
        <f t="shared" si="144"/>
        <v>49</v>
      </c>
      <c r="V1831" s="10">
        <f>(((J1831/60)/60)/24)+DATE(1970,1,1)</f>
        <v>40516.087627314817</v>
      </c>
      <c r="W1831" s="10">
        <f>(((I1831/60)/60)/24)+DATE(1970,1,1)</f>
        <v>40564.916666666664</v>
      </c>
    </row>
    <row r="1832" spans="1:23"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40"/>
        <v>1.0153333333333334</v>
      </c>
      <c r="P1832" s="6">
        <f t="shared" si="141"/>
        <v>67.389380530973455</v>
      </c>
      <c r="Q1832" t="s">
        <v>8315</v>
      </c>
      <c r="R1832" t="str">
        <f t="shared" si="142"/>
        <v>music</v>
      </c>
      <c r="S1832" t="str">
        <f t="shared" si="143"/>
        <v>rock</v>
      </c>
      <c r="T1832">
        <f>YEAR(V1832)</f>
        <v>2014</v>
      </c>
      <c r="U1832" s="13">
        <f t="shared" si="144"/>
        <v>30</v>
      </c>
      <c r="V1832" s="10">
        <f>(((J1832/60)/60)/24)+DATE(1970,1,1)</f>
        <v>41664.684108796297</v>
      </c>
      <c r="W1832" s="10">
        <f>(((I1832/60)/60)/24)+DATE(1970,1,1)</f>
        <v>41694.684108796297</v>
      </c>
    </row>
    <row r="1833" spans="1:23"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40"/>
        <v>1.03</v>
      </c>
      <c r="P1833" s="6">
        <f t="shared" si="141"/>
        <v>73.571428571428569</v>
      </c>
      <c r="Q1833" t="s">
        <v>8315</v>
      </c>
      <c r="R1833" t="str">
        <f t="shared" si="142"/>
        <v>music</v>
      </c>
      <c r="S1833" t="str">
        <f t="shared" si="143"/>
        <v>rock</v>
      </c>
      <c r="T1833">
        <f>YEAR(V1833)</f>
        <v>2012</v>
      </c>
      <c r="U1833" s="13">
        <f t="shared" si="144"/>
        <v>15</v>
      </c>
      <c r="V1833" s="10">
        <f>(((J1833/60)/60)/24)+DATE(1970,1,1)</f>
        <v>41026.996099537035</v>
      </c>
      <c r="W1833" s="10">
        <f>(((I1833/60)/60)/24)+DATE(1970,1,1)</f>
        <v>41041.996099537035</v>
      </c>
    </row>
    <row r="1834" spans="1:23"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40"/>
        <v>1.4285714285714286</v>
      </c>
      <c r="P1834" s="6">
        <f t="shared" si="141"/>
        <v>25</v>
      </c>
      <c r="Q1834" t="s">
        <v>8315</v>
      </c>
      <c r="R1834" t="str">
        <f t="shared" si="142"/>
        <v>music</v>
      </c>
      <c r="S1834" t="str">
        <f t="shared" si="143"/>
        <v>rock</v>
      </c>
      <c r="T1834">
        <f>YEAR(V1834)</f>
        <v>2011</v>
      </c>
      <c r="U1834" s="13">
        <f t="shared" si="144"/>
        <v>30</v>
      </c>
      <c r="V1834" s="10">
        <f>(((J1834/60)/60)/24)+DATE(1970,1,1)</f>
        <v>40576.539664351854</v>
      </c>
      <c r="W1834" s="10">
        <f>(((I1834/60)/60)/24)+DATE(1970,1,1)</f>
        <v>40606.539664351854</v>
      </c>
    </row>
    <row r="1835" spans="1:23"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40"/>
        <v>2.625</v>
      </c>
      <c r="P1835" s="6">
        <f t="shared" si="141"/>
        <v>42</v>
      </c>
      <c r="Q1835" t="s">
        <v>8315</v>
      </c>
      <c r="R1835" t="str">
        <f t="shared" si="142"/>
        <v>music</v>
      </c>
      <c r="S1835" t="str">
        <f t="shared" si="143"/>
        <v>rock</v>
      </c>
      <c r="T1835">
        <f>YEAR(V1835)</f>
        <v>2013</v>
      </c>
      <c r="U1835" s="13">
        <f t="shared" si="144"/>
        <v>32</v>
      </c>
      <c r="V1835" s="10">
        <f>(((J1835/60)/60)/24)+DATE(1970,1,1)</f>
        <v>41303.044016203705</v>
      </c>
      <c r="W1835" s="10">
        <f>(((I1835/60)/60)/24)+DATE(1970,1,1)</f>
        <v>41335.332638888889</v>
      </c>
    </row>
    <row r="1836" spans="1:23"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40"/>
        <v>1.1805000000000001</v>
      </c>
      <c r="P1836" s="6">
        <f t="shared" si="141"/>
        <v>131.16666666666666</v>
      </c>
      <c r="Q1836" t="s">
        <v>8315</v>
      </c>
      <c r="R1836" t="str">
        <f t="shared" si="142"/>
        <v>music</v>
      </c>
      <c r="S1836" t="str">
        <f t="shared" si="143"/>
        <v>rock</v>
      </c>
      <c r="T1836">
        <f>YEAR(V1836)</f>
        <v>2014</v>
      </c>
      <c r="U1836" s="13">
        <f t="shared" si="144"/>
        <v>40</v>
      </c>
      <c r="V1836" s="10">
        <f>(((J1836/60)/60)/24)+DATE(1970,1,1)</f>
        <v>41988.964062500003</v>
      </c>
      <c r="W1836" s="10">
        <f>(((I1836/60)/60)/24)+DATE(1970,1,1)</f>
        <v>42028.964062500003</v>
      </c>
    </row>
    <row r="1837" spans="1:23"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40"/>
        <v>1.04</v>
      </c>
      <c r="P1837" s="6">
        <f t="shared" si="141"/>
        <v>47.272727272727273</v>
      </c>
      <c r="Q1837" t="s">
        <v>8315</v>
      </c>
      <c r="R1837" t="str">
        <f t="shared" si="142"/>
        <v>music</v>
      </c>
      <c r="S1837" t="str">
        <f t="shared" si="143"/>
        <v>rock</v>
      </c>
      <c r="T1837">
        <f>YEAR(V1837)</f>
        <v>2016</v>
      </c>
      <c r="U1837" s="13">
        <f t="shared" si="144"/>
        <v>30</v>
      </c>
      <c r="V1837" s="10">
        <f>(((J1837/60)/60)/24)+DATE(1970,1,1)</f>
        <v>42430.702210648145</v>
      </c>
      <c r="W1837" s="10">
        <f>(((I1837/60)/60)/24)+DATE(1970,1,1)</f>
        <v>42460.660543981481</v>
      </c>
    </row>
    <row r="1838" spans="1:23"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40"/>
        <v>2.0034000000000001</v>
      </c>
      <c r="P1838" s="6">
        <f t="shared" si="141"/>
        <v>182.12727272727273</v>
      </c>
      <c r="Q1838" t="s">
        <v>8315</v>
      </c>
      <c r="R1838" t="str">
        <f t="shared" si="142"/>
        <v>music</v>
      </c>
      <c r="S1838" t="str">
        <f t="shared" si="143"/>
        <v>rock</v>
      </c>
      <c r="T1838">
        <f>YEAR(V1838)</f>
        <v>2013</v>
      </c>
      <c r="U1838" s="13">
        <f t="shared" si="144"/>
        <v>17</v>
      </c>
      <c r="V1838" s="10">
        <f>(((J1838/60)/60)/24)+DATE(1970,1,1)</f>
        <v>41305.809363425928</v>
      </c>
      <c r="W1838" s="10">
        <f>(((I1838/60)/60)/24)+DATE(1970,1,1)</f>
        <v>41322.809363425928</v>
      </c>
    </row>
    <row r="1839" spans="1:23"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40"/>
        <v>3.0683333333333334</v>
      </c>
      <c r="P1839" s="6">
        <f t="shared" si="141"/>
        <v>61.366666666666667</v>
      </c>
      <c r="Q1839" t="s">
        <v>8315</v>
      </c>
      <c r="R1839" t="str">
        <f t="shared" si="142"/>
        <v>music</v>
      </c>
      <c r="S1839" t="str">
        <f t="shared" si="143"/>
        <v>rock</v>
      </c>
      <c r="T1839">
        <f>YEAR(V1839)</f>
        <v>2012</v>
      </c>
      <c r="U1839" s="13">
        <f t="shared" si="144"/>
        <v>60</v>
      </c>
      <c r="V1839" s="10">
        <f>(((J1839/60)/60)/24)+DATE(1970,1,1)</f>
        <v>40926.047858796301</v>
      </c>
      <c r="W1839" s="10">
        <f>(((I1839/60)/60)/24)+DATE(1970,1,1)</f>
        <v>40986.006192129629</v>
      </c>
    </row>
    <row r="1840" spans="1:23"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40"/>
        <v>1.00149</v>
      </c>
      <c r="P1840" s="6">
        <f t="shared" si="141"/>
        <v>35.767499999999998</v>
      </c>
      <c r="Q1840" t="s">
        <v>8315</v>
      </c>
      <c r="R1840" t="str">
        <f t="shared" si="142"/>
        <v>music</v>
      </c>
      <c r="S1840" t="str">
        <f t="shared" si="143"/>
        <v>rock</v>
      </c>
      <c r="T1840">
        <f>YEAR(V1840)</f>
        <v>2011</v>
      </c>
      <c r="U1840" s="13">
        <f t="shared" si="144"/>
        <v>28</v>
      </c>
      <c r="V1840" s="10">
        <f>(((J1840/60)/60)/24)+DATE(1970,1,1)</f>
        <v>40788.786539351851</v>
      </c>
      <c r="W1840" s="10">
        <f>(((I1840/60)/60)/24)+DATE(1970,1,1)</f>
        <v>40817.125</v>
      </c>
    </row>
    <row r="1841" spans="1:23"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40"/>
        <v>2.0529999999999999</v>
      </c>
      <c r="P1841" s="6">
        <f t="shared" si="141"/>
        <v>45.62222222222222</v>
      </c>
      <c r="Q1841" t="s">
        <v>8315</v>
      </c>
      <c r="R1841" t="str">
        <f t="shared" si="142"/>
        <v>music</v>
      </c>
      <c r="S1841" t="str">
        <f t="shared" si="143"/>
        <v>rock</v>
      </c>
      <c r="T1841">
        <f>YEAR(V1841)</f>
        <v>2016</v>
      </c>
      <c r="U1841" s="13">
        <f t="shared" si="144"/>
        <v>30</v>
      </c>
      <c r="V1841" s="10">
        <f>(((J1841/60)/60)/24)+DATE(1970,1,1)</f>
        <v>42614.722013888888</v>
      </c>
      <c r="W1841" s="10">
        <f>(((I1841/60)/60)/24)+DATE(1970,1,1)</f>
        <v>42644.722013888888</v>
      </c>
    </row>
    <row r="1842" spans="1:23"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40"/>
        <v>1.0888888888888888</v>
      </c>
      <c r="P1842" s="6">
        <f t="shared" si="141"/>
        <v>75.384615384615387</v>
      </c>
      <c r="Q1842" t="s">
        <v>8315</v>
      </c>
      <c r="R1842" t="str">
        <f t="shared" si="142"/>
        <v>music</v>
      </c>
      <c r="S1842" t="str">
        <f t="shared" si="143"/>
        <v>rock</v>
      </c>
      <c r="T1842">
        <f>YEAR(V1842)</f>
        <v>2013</v>
      </c>
      <c r="U1842" s="13">
        <f t="shared" si="144"/>
        <v>19</v>
      </c>
      <c r="V1842" s="10">
        <f>(((J1842/60)/60)/24)+DATE(1970,1,1)</f>
        <v>41382.096180555556</v>
      </c>
      <c r="W1842" s="10">
        <f>(((I1842/60)/60)/24)+DATE(1970,1,1)</f>
        <v>41401.207638888889</v>
      </c>
    </row>
    <row r="1843" spans="1:23"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40"/>
        <v>1.0175000000000001</v>
      </c>
      <c r="P1843" s="6">
        <f t="shared" si="141"/>
        <v>50.875</v>
      </c>
      <c r="Q1843" t="s">
        <v>8315</v>
      </c>
      <c r="R1843" t="str">
        <f t="shared" si="142"/>
        <v>music</v>
      </c>
      <c r="S1843" t="str">
        <f t="shared" si="143"/>
        <v>rock</v>
      </c>
      <c r="T1843">
        <f>YEAR(V1843)</f>
        <v>2014</v>
      </c>
      <c r="U1843" s="13">
        <f t="shared" si="144"/>
        <v>33</v>
      </c>
      <c r="V1843" s="10">
        <f>(((J1843/60)/60)/24)+DATE(1970,1,1)</f>
        <v>41745.84542824074</v>
      </c>
      <c r="W1843" s="10">
        <f>(((I1843/60)/60)/24)+DATE(1970,1,1)</f>
        <v>41779.207638888889</v>
      </c>
    </row>
    <row r="1844" spans="1:23"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40"/>
        <v>1.2524999999999999</v>
      </c>
      <c r="P1844" s="6">
        <f t="shared" si="141"/>
        <v>119.28571428571429</v>
      </c>
      <c r="Q1844" t="s">
        <v>8315</v>
      </c>
      <c r="R1844" t="str">
        <f t="shared" si="142"/>
        <v>music</v>
      </c>
      <c r="S1844" t="str">
        <f t="shared" si="143"/>
        <v>rock</v>
      </c>
      <c r="T1844">
        <f>YEAR(V1844)</f>
        <v>2015</v>
      </c>
      <c r="U1844" s="13">
        <f t="shared" si="144"/>
        <v>34</v>
      </c>
      <c r="V1844" s="10">
        <f>(((J1844/60)/60)/24)+DATE(1970,1,1)</f>
        <v>42031.631724537037</v>
      </c>
      <c r="W1844" s="10">
        <f>(((I1844/60)/60)/24)+DATE(1970,1,1)</f>
        <v>42065.249305555553</v>
      </c>
    </row>
    <row r="1845" spans="1:23"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40"/>
        <v>1.2400610000000001</v>
      </c>
      <c r="P1845" s="6">
        <f t="shared" si="141"/>
        <v>92.541865671641801</v>
      </c>
      <c r="Q1845" t="s">
        <v>8315</v>
      </c>
      <c r="R1845" t="str">
        <f t="shared" si="142"/>
        <v>music</v>
      </c>
      <c r="S1845" t="str">
        <f t="shared" si="143"/>
        <v>rock</v>
      </c>
      <c r="T1845">
        <f>YEAR(V1845)</f>
        <v>2011</v>
      </c>
      <c r="U1845" s="13">
        <f t="shared" si="144"/>
        <v>30</v>
      </c>
      <c r="V1845" s="10">
        <f>(((J1845/60)/60)/24)+DATE(1970,1,1)</f>
        <v>40564.994837962964</v>
      </c>
      <c r="W1845" s="10">
        <f>(((I1845/60)/60)/24)+DATE(1970,1,1)</f>
        <v>40594.994837962964</v>
      </c>
    </row>
    <row r="1846" spans="1:23"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40"/>
        <v>1.014</v>
      </c>
      <c r="P1846" s="6">
        <f t="shared" si="141"/>
        <v>76.05</v>
      </c>
      <c r="Q1846" t="s">
        <v>8315</v>
      </c>
      <c r="R1846" t="str">
        <f t="shared" si="142"/>
        <v>music</v>
      </c>
      <c r="S1846" t="str">
        <f t="shared" si="143"/>
        <v>rock</v>
      </c>
      <c r="T1846">
        <f>YEAR(V1846)</f>
        <v>2011</v>
      </c>
      <c r="U1846" s="13">
        <f t="shared" si="144"/>
        <v>38</v>
      </c>
      <c r="V1846" s="10">
        <f>(((J1846/60)/60)/24)+DATE(1970,1,1)</f>
        <v>40666.973541666666</v>
      </c>
      <c r="W1846" s="10">
        <f>(((I1846/60)/60)/24)+DATE(1970,1,1)</f>
        <v>40705.125</v>
      </c>
    </row>
    <row r="1847" spans="1:23"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40"/>
        <v>1</v>
      </c>
      <c r="P1847" s="6">
        <f t="shared" si="141"/>
        <v>52.631578947368418</v>
      </c>
      <c r="Q1847" t="s">
        <v>8315</v>
      </c>
      <c r="R1847" t="str">
        <f t="shared" si="142"/>
        <v>music</v>
      </c>
      <c r="S1847" t="str">
        <f t="shared" si="143"/>
        <v>rock</v>
      </c>
      <c r="T1847">
        <f>YEAR(V1847)</f>
        <v>2016</v>
      </c>
      <c r="U1847" s="13">
        <f t="shared" si="144"/>
        <v>15</v>
      </c>
      <c r="V1847" s="10">
        <f>(((J1847/60)/60)/24)+DATE(1970,1,1)</f>
        <v>42523.333310185189</v>
      </c>
      <c r="W1847" s="10">
        <f>(((I1847/60)/60)/24)+DATE(1970,1,1)</f>
        <v>42538.204861111109</v>
      </c>
    </row>
    <row r="1848" spans="1:23"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40"/>
        <v>1.3792666666666666</v>
      </c>
      <c r="P1848" s="6">
        <f t="shared" si="141"/>
        <v>98.990430622009569</v>
      </c>
      <c r="Q1848" t="s">
        <v>8315</v>
      </c>
      <c r="R1848" t="str">
        <f t="shared" si="142"/>
        <v>music</v>
      </c>
      <c r="S1848" t="str">
        <f t="shared" si="143"/>
        <v>rock</v>
      </c>
      <c r="T1848">
        <f>YEAR(V1848)</f>
        <v>2012</v>
      </c>
      <c r="U1848" s="13">
        <f t="shared" si="144"/>
        <v>30</v>
      </c>
      <c r="V1848" s="10">
        <f>(((J1848/60)/60)/24)+DATE(1970,1,1)</f>
        <v>41228.650196759263</v>
      </c>
      <c r="W1848" s="10">
        <f>(((I1848/60)/60)/24)+DATE(1970,1,1)</f>
        <v>41258.650196759263</v>
      </c>
    </row>
    <row r="1849" spans="1:23"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40"/>
        <v>1.2088000000000001</v>
      </c>
      <c r="P1849" s="6">
        <f t="shared" si="141"/>
        <v>79.526315789473685</v>
      </c>
      <c r="Q1849" t="s">
        <v>8315</v>
      </c>
      <c r="R1849" t="str">
        <f t="shared" si="142"/>
        <v>music</v>
      </c>
      <c r="S1849" t="str">
        <f t="shared" si="143"/>
        <v>rock</v>
      </c>
      <c r="T1849">
        <f>YEAR(V1849)</f>
        <v>2015</v>
      </c>
      <c r="U1849" s="13">
        <f t="shared" si="144"/>
        <v>21</v>
      </c>
      <c r="V1849" s="10">
        <f>(((J1849/60)/60)/24)+DATE(1970,1,1)</f>
        <v>42094.236481481479</v>
      </c>
      <c r="W1849" s="10">
        <f>(((I1849/60)/60)/24)+DATE(1970,1,1)</f>
        <v>42115.236481481479</v>
      </c>
    </row>
    <row r="1850" spans="1:23"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40"/>
        <v>1.0736666666666668</v>
      </c>
      <c r="P1850" s="6">
        <f t="shared" si="141"/>
        <v>134.20833333333334</v>
      </c>
      <c r="Q1850" t="s">
        <v>8315</v>
      </c>
      <c r="R1850" t="str">
        <f t="shared" si="142"/>
        <v>music</v>
      </c>
      <c r="S1850" t="str">
        <f t="shared" si="143"/>
        <v>rock</v>
      </c>
      <c r="T1850">
        <f>YEAR(V1850)</f>
        <v>2011</v>
      </c>
      <c r="U1850" s="13">
        <f t="shared" si="144"/>
        <v>64</v>
      </c>
      <c r="V1850" s="10">
        <f>(((J1850/60)/60)/24)+DATE(1970,1,1)</f>
        <v>40691.788055555553</v>
      </c>
      <c r="W1850" s="10">
        <f>(((I1850/60)/60)/24)+DATE(1970,1,1)</f>
        <v>40755.290972222225</v>
      </c>
    </row>
    <row r="1851" spans="1:23"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40"/>
        <v>1.0033333333333334</v>
      </c>
      <c r="P1851" s="6">
        <f t="shared" si="141"/>
        <v>37.625</v>
      </c>
      <c r="Q1851" t="s">
        <v>8315</v>
      </c>
      <c r="R1851" t="str">
        <f t="shared" si="142"/>
        <v>music</v>
      </c>
      <c r="S1851" t="str">
        <f t="shared" si="143"/>
        <v>rock</v>
      </c>
      <c r="T1851">
        <f>YEAR(V1851)</f>
        <v>2012</v>
      </c>
      <c r="U1851" s="13">
        <f t="shared" si="144"/>
        <v>30</v>
      </c>
      <c r="V1851" s="10">
        <f>(((J1851/60)/60)/24)+DATE(1970,1,1)</f>
        <v>41169.845590277779</v>
      </c>
      <c r="W1851" s="10">
        <f>(((I1851/60)/60)/24)+DATE(1970,1,1)</f>
        <v>41199.845590277779</v>
      </c>
    </row>
    <row r="1852" spans="1:23"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40"/>
        <v>1.0152222222222222</v>
      </c>
      <c r="P1852" s="6">
        <f t="shared" si="141"/>
        <v>51.044692737430168</v>
      </c>
      <c r="Q1852" t="s">
        <v>8315</v>
      </c>
      <c r="R1852" t="str">
        <f t="shared" si="142"/>
        <v>music</v>
      </c>
      <c r="S1852" t="str">
        <f t="shared" si="143"/>
        <v>rock</v>
      </c>
      <c r="T1852">
        <f>YEAR(V1852)</f>
        <v>2014</v>
      </c>
      <c r="U1852" s="13">
        <f t="shared" si="144"/>
        <v>30</v>
      </c>
      <c r="V1852" s="10">
        <f>(((J1852/60)/60)/24)+DATE(1970,1,1)</f>
        <v>41800.959490740745</v>
      </c>
      <c r="W1852" s="10">
        <f>(((I1852/60)/60)/24)+DATE(1970,1,1)</f>
        <v>41830.959490740745</v>
      </c>
    </row>
    <row r="1853" spans="1:23"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40"/>
        <v>1.0007692307692309</v>
      </c>
      <c r="P1853" s="6">
        <f t="shared" si="141"/>
        <v>50.03846153846154</v>
      </c>
      <c r="Q1853" t="s">
        <v>8315</v>
      </c>
      <c r="R1853" t="str">
        <f t="shared" si="142"/>
        <v>music</v>
      </c>
      <c r="S1853" t="str">
        <f t="shared" si="143"/>
        <v>rock</v>
      </c>
      <c r="T1853">
        <f>YEAR(V1853)</f>
        <v>2014</v>
      </c>
      <c r="U1853" s="13">
        <f t="shared" si="144"/>
        <v>20</v>
      </c>
      <c r="V1853" s="10">
        <f>(((J1853/60)/60)/24)+DATE(1970,1,1)</f>
        <v>41827.906689814816</v>
      </c>
      <c r="W1853" s="10">
        <f>(((I1853/60)/60)/24)+DATE(1970,1,1)</f>
        <v>41848.041666666664</v>
      </c>
    </row>
    <row r="1854" spans="1:23"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40"/>
        <v>1.1696666666666666</v>
      </c>
      <c r="P1854" s="6">
        <f t="shared" si="141"/>
        <v>133.93129770992365</v>
      </c>
      <c r="Q1854" t="s">
        <v>8315</v>
      </c>
      <c r="R1854" t="str">
        <f t="shared" si="142"/>
        <v>music</v>
      </c>
      <c r="S1854" t="str">
        <f t="shared" si="143"/>
        <v>rock</v>
      </c>
      <c r="T1854">
        <f>YEAR(V1854)</f>
        <v>2015</v>
      </c>
      <c r="U1854" s="13">
        <f t="shared" si="144"/>
        <v>37</v>
      </c>
      <c r="V1854" s="10">
        <f>(((J1854/60)/60)/24)+DATE(1970,1,1)</f>
        <v>42081.77143518519</v>
      </c>
      <c r="W1854" s="10">
        <f>(((I1854/60)/60)/24)+DATE(1970,1,1)</f>
        <v>42119</v>
      </c>
    </row>
    <row r="1855" spans="1:23"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40"/>
        <v>1.01875</v>
      </c>
      <c r="P1855" s="6">
        <f t="shared" si="141"/>
        <v>58.214285714285715</v>
      </c>
      <c r="Q1855" t="s">
        <v>8315</v>
      </c>
      <c r="R1855" t="str">
        <f t="shared" si="142"/>
        <v>music</v>
      </c>
      <c r="S1855" t="str">
        <f t="shared" si="143"/>
        <v>rock</v>
      </c>
      <c r="T1855">
        <f>YEAR(V1855)</f>
        <v>2012</v>
      </c>
      <c r="U1855" s="13">
        <f t="shared" si="144"/>
        <v>50</v>
      </c>
      <c r="V1855" s="10">
        <f>(((J1855/60)/60)/24)+DATE(1970,1,1)</f>
        <v>41177.060381944444</v>
      </c>
      <c r="W1855" s="10">
        <f>(((I1855/60)/60)/24)+DATE(1970,1,1)</f>
        <v>41227.102048611108</v>
      </c>
    </row>
    <row r="1856" spans="1:23"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40"/>
        <v>1.0212366666666666</v>
      </c>
      <c r="P1856" s="6">
        <f t="shared" si="141"/>
        <v>88.037643678160919</v>
      </c>
      <c r="Q1856" t="s">
        <v>8315</v>
      </c>
      <c r="R1856" t="str">
        <f t="shared" si="142"/>
        <v>music</v>
      </c>
      <c r="S1856" t="str">
        <f t="shared" si="143"/>
        <v>rock</v>
      </c>
      <c r="T1856">
        <f>YEAR(V1856)</f>
        <v>2013</v>
      </c>
      <c r="U1856" s="13">
        <f t="shared" si="144"/>
        <v>30</v>
      </c>
      <c r="V1856" s="10">
        <f>(((J1856/60)/60)/24)+DATE(1970,1,1)</f>
        <v>41388.021261574075</v>
      </c>
      <c r="W1856" s="10">
        <f>(((I1856/60)/60)/24)+DATE(1970,1,1)</f>
        <v>41418.021261574075</v>
      </c>
    </row>
    <row r="1857" spans="1:23"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40"/>
        <v>1.5405897142857143</v>
      </c>
      <c r="P1857" s="6">
        <f t="shared" si="141"/>
        <v>70.576753926701571</v>
      </c>
      <c r="Q1857" t="s">
        <v>8315</v>
      </c>
      <c r="R1857" t="str">
        <f t="shared" si="142"/>
        <v>music</v>
      </c>
      <c r="S1857" t="str">
        <f t="shared" si="143"/>
        <v>rock</v>
      </c>
      <c r="T1857">
        <f>YEAR(V1857)</f>
        <v>2013</v>
      </c>
      <c r="U1857" s="13">
        <f t="shared" si="144"/>
        <v>45</v>
      </c>
      <c r="V1857" s="10">
        <f>(((J1857/60)/60)/24)+DATE(1970,1,1)</f>
        <v>41600.538657407407</v>
      </c>
      <c r="W1857" s="10">
        <f>(((I1857/60)/60)/24)+DATE(1970,1,1)</f>
        <v>41645.538657407407</v>
      </c>
    </row>
    <row r="1858" spans="1:23"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40"/>
        <v>1.0125</v>
      </c>
      <c r="P1858" s="6">
        <f t="shared" si="141"/>
        <v>53.289473684210527</v>
      </c>
      <c r="Q1858" t="s">
        <v>8315</v>
      </c>
      <c r="R1858" t="str">
        <f t="shared" si="142"/>
        <v>music</v>
      </c>
      <c r="S1858" t="str">
        <f t="shared" si="143"/>
        <v>rock</v>
      </c>
      <c r="T1858">
        <f>YEAR(V1858)</f>
        <v>2014</v>
      </c>
      <c r="U1858" s="13">
        <f t="shared" si="144"/>
        <v>21</v>
      </c>
      <c r="V1858" s="10">
        <f>(((J1858/60)/60)/24)+DATE(1970,1,1)</f>
        <v>41817.854999999996</v>
      </c>
      <c r="W1858" s="10">
        <f>(((I1858/60)/60)/24)+DATE(1970,1,1)</f>
        <v>41838.854999999996</v>
      </c>
    </row>
    <row r="1859" spans="1:23"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45">E1859/D1859</f>
        <v>1</v>
      </c>
      <c r="P1859" s="6">
        <f t="shared" ref="P1859:P1922" si="146">E1859/L1859</f>
        <v>136.36363636363637</v>
      </c>
      <c r="Q1859" t="s">
        <v>8315</v>
      </c>
      <c r="R1859" t="str">
        <f t="shared" ref="R1859:R1922" si="147">LEFT(N1859,SEARCH("/",N1859,1)-1)</f>
        <v>music</v>
      </c>
      <c r="S1859" t="str">
        <f t="shared" ref="S1859:S1922" si="148">RIGHT(N1859,LEN(N1859)-FIND("/",N1859,1))</f>
        <v>rock</v>
      </c>
      <c r="T1859">
        <f>YEAR(V1859)</f>
        <v>2014</v>
      </c>
      <c r="U1859" s="13">
        <f t="shared" ref="U1859:U1922" si="149">ROUND(W1859-V1859,0)</f>
        <v>30</v>
      </c>
      <c r="V1859" s="10">
        <f>(((J1859/60)/60)/24)+DATE(1970,1,1)</f>
        <v>41864.76866898148</v>
      </c>
      <c r="W1859" s="10">
        <f>(((I1859/60)/60)/24)+DATE(1970,1,1)</f>
        <v>41894.76866898148</v>
      </c>
    </row>
    <row r="1860" spans="1:23"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45"/>
        <v>1.0874800874800874</v>
      </c>
      <c r="P1860" s="6">
        <f t="shared" si="146"/>
        <v>40.547315436241611</v>
      </c>
      <c r="Q1860" t="s">
        <v>8315</v>
      </c>
      <c r="R1860" t="str">
        <f t="shared" si="147"/>
        <v>music</v>
      </c>
      <c r="S1860" t="str">
        <f t="shared" si="148"/>
        <v>rock</v>
      </c>
      <c r="T1860">
        <f>YEAR(V1860)</f>
        <v>2011</v>
      </c>
      <c r="U1860" s="13">
        <f t="shared" si="149"/>
        <v>60</v>
      </c>
      <c r="V1860" s="10">
        <f>(((J1860/60)/60)/24)+DATE(1970,1,1)</f>
        <v>40833.200474537036</v>
      </c>
      <c r="W1860" s="10">
        <f>(((I1860/60)/60)/24)+DATE(1970,1,1)</f>
        <v>40893.242141203707</v>
      </c>
    </row>
    <row r="1861" spans="1:23"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45"/>
        <v>1.3183333333333334</v>
      </c>
      <c r="P1861" s="6">
        <f t="shared" si="146"/>
        <v>70.625</v>
      </c>
      <c r="Q1861" t="s">
        <v>8315</v>
      </c>
      <c r="R1861" t="str">
        <f t="shared" si="147"/>
        <v>music</v>
      </c>
      <c r="S1861" t="str">
        <f t="shared" si="148"/>
        <v>rock</v>
      </c>
      <c r="T1861">
        <f>YEAR(V1861)</f>
        <v>2011</v>
      </c>
      <c r="U1861" s="13">
        <f t="shared" si="149"/>
        <v>30</v>
      </c>
      <c r="V1861" s="10">
        <f>(((J1861/60)/60)/24)+DATE(1970,1,1)</f>
        <v>40778.770011574074</v>
      </c>
      <c r="W1861" s="10">
        <f>(((I1861/60)/60)/24)+DATE(1970,1,1)</f>
        <v>40808.770011574074</v>
      </c>
    </row>
    <row r="1862" spans="1:23"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45"/>
        <v>1.3346666666666667</v>
      </c>
      <c r="P1862" s="6">
        <f t="shared" si="146"/>
        <v>52.684210526315788</v>
      </c>
      <c r="Q1862" t="s">
        <v>8315</v>
      </c>
      <c r="R1862" t="str">
        <f t="shared" si="147"/>
        <v>music</v>
      </c>
      <c r="S1862" t="str">
        <f t="shared" si="148"/>
        <v>rock</v>
      </c>
      <c r="T1862">
        <f>YEAR(V1862)</f>
        <v>2014</v>
      </c>
      <c r="U1862" s="13">
        <f t="shared" si="149"/>
        <v>21</v>
      </c>
      <c r="V1862" s="10">
        <f>(((J1862/60)/60)/24)+DATE(1970,1,1)</f>
        <v>41655.709305555552</v>
      </c>
      <c r="W1862" s="10">
        <f>(((I1862/60)/60)/24)+DATE(1970,1,1)</f>
        <v>41676.709305555552</v>
      </c>
    </row>
    <row r="1863" spans="1:23"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45"/>
        <v>0</v>
      </c>
      <c r="P1863" s="6" t="e">
        <f t="shared" si="146"/>
        <v>#DIV/0!</v>
      </c>
      <c r="Q1863" t="s">
        <v>8313</v>
      </c>
      <c r="R1863" t="str">
        <f t="shared" si="147"/>
        <v>games</v>
      </c>
      <c r="S1863" t="str">
        <f t="shared" si="148"/>
        <v>mobile games</v>
      </c>
      <c r="T1863">
        <f>YEAR(V1863)</f>
        <v>2014</v>
      </c>
      <c r="U1863" s="13">
        <f t="shared" si="149"/>
        <v>30</v>
      </c>
      <c r="V1863" s="10">
        <f>(((J1863/60)/60)/24)+DATE(1970,1,1)</f>
        <v>42000.300243055557</v>
      </c>
      <c r="W1863" s="10">
        <f>(((I1863/60)/60)/24)+DATE(1970,1,1)</f>
        <v>42030.300243055557</v>
      </c>
    </row>
    <row r="1864" spans="1:23"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45"/>
        <v>8.0833333333333326E-2</v>
      </c>
      <c r="P1864" s="6">
        <f t="shared" si="146"/>
        <v>90.9375</v>
      </c>
      <c r="Q1864" t="s">
        <v>8313</v>
      </c>
      <c r="R1864" t="str">
        <f t="shared" si="147"/>
        <v>games</v>
      </c>
      <c r="S1864" t="str">
        <f t="shared" si="148"/>
        <v>mobile games</v>
      </c>
      <c r="T1864">
        <f>YEAR(V1864)</f>
        <v>2017</v>
      </c>
      <c r="U1864" s="13">
        <f t="shared" si="149"/>
        <v>47</v>
      </c>
      <c r="V1864" s="10">
        <f>(((J1864/60)/60)/24)+DATE(1970,1,1)</f>
        <v>42755.492754629624</v>
      </c>
      <c r="W1864" s="10">
        <f>(((I1864/60)/60)/24)+DATE(1970,1,1)</f>
        <v>42802.3125</v>
      </c>
    </row>
    <row r="1865" spans="1:23"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45"/>
        <v>4.0000000000000001E-3</v>
      </c>
      <c r="P1865" s="6">
        <f t="shared" si="146"/>
        <v>5</v>
      </c>
      <c r="Q1865" t="s">
        <v>8313</v>
      </c>
      <c r="R1865" t="str">
        <f t="shared" si="147"/>
        <v>games</v>
      </c>
      <c r="S1865" t="str">
        <f t="shared" si="148"/>
        <v>mobile games</v>
      </c>
      <c r="T1865">
        <f>YEAR(V1865)</f>
        <v>2014</v>
      </c>
      <c r="U1865" s="13">
        <f t="shared" si="149"/>
        <v>30</v>
      </c>
      <c r="V1865" s="10">
        <f>(((J1865/60)/60)/24)+DATE(1970,1,1)</f>
        <v>41772.797280092593</v>
      </c>
      <c r="W1865" s="10">
        <f>(((I1865/60)/60)/24)+DATE(1970,1,1)</f>
        <v>41802.797280092593</v>
      </c>
    </row>
    <row r="1866" spans="1:23"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45"/>
        <v>0.42892307692307691</v>
      </c>
      <c r="P1866" s="6">
        <f t="shared" si="146"/>
        <v>58.083333333333336</v>
      </c>
      <c r="Q1866" t="s">
        <v>8313</v>
      </c>
      <c r="R1866" t="str">
        <f t="shared" si="147"/>
        <v>games</v>
      </c>
      <c r="S1866" t="str">
        <f t="shared" si="148"/>
        <v>mobile games</v>
      </c>
      <c r="T1866">
        <f>YEAR(V1866)</f>
        <v>2014</v>
      </c>
      <c r="U1866" s="13">
        <f t="shared" si="149"/>
        <v>30</v>
      </c>
      <c r="V1866" s="10">
        <f>(((J1866/60)/60)/24)+DATE(1970,1,1)</f>
        <v>41733.716435185182</v>
      </c>
      <c r="W1866" s="10">
        <f>(((I1866/60)/60)/24)+DATE(1970,1,1)</f>
        <v>41763.716435185182</v>
      </c>
    </row>
    <row r="1867" spans="1:23"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45"/>
        <v>3.6363636363636364E-5</v>
      </c>
      <c r="P1867" s="6">
        <f t="shared" si="146"/>
        <v>2</v>
      </c>
      <c r="Q1867" t="s">
        <v>8313</v>
      </c>
      <c r="R1867" t="str">
        <f t="shared" si="147"/>
        <v>games</v>
      </c>
      <c r="S1867" t="str">
        <f t="shared" si="148"/>
        <v>mobile games</v>
      </c>
      <c r="T1867">
        <f>YEAR(V1867)</f>
        <v>2016</v>
      </c>
      <c r="U1867" s="13">
        <f t="shared" si="149"/>
        <v>35</v>
      </c>
      <c r="V1867" s="10">
        <f>(((J1867/60)/60)/24)+DATE(1970,1,1)</f>
        <v>42645.367442129631</v>
      </c>
      <c r="W1867" s="10">
        <f>(((I1867/60)/60)/24)+DATE(1970,1,1)</f>
        <v>42680.409108796302</v>
      </c>
    </row>
    <row r="1868" spans="1:23"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45"/>
        <v>5.0000000000000001E-3</v>
      </c>
      <c r="P1868" s="6">
        <f t="shared" si="146"/>
        <v>62.5</v>
      </c>
      <c r="Q1868" t="s">
        <v>8313</v>
      </c>
      <c r="R1868" t="str">
        <f t="shared" si="147"/>
        <v>games</v>
      </c>
      <c r="S1868" t="str">
        <f t="shared" si="148"/>
        <v>mobile games</v>
      </c>
      <c r="T1868">
        <f>YEAR(V1868)</f>
        <v>2017</v>
      </c>
      <c r="U1868" s="13">
        <f t="shared" si="149"/>
        <v>53</v>
      </c>
      <c r="V1868" s="10">
        <f>(((J1868/60)/60)/24)+DATE(1970,1,1)</f>
        <v>42742.246493055558</v>
      </c>
      <c r="W1868" s="10">
        <f>(((I1868/60)/60)/24)+DATE(1970,1,1)</f>
        <v>42795.166666666672</v>
      </c>
    </row>
    <row r="1869" spans="1:23"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45"/>
        <v>5.0000000000000001E-4</v>
      </c>
      <c r="P1869" s="6">
        <f t="shared" si="146"/>
        <v>10</v>
      </c>
      <c r="Q1869" t="s">
        <v>8313</v>
      </c>
      <c r="R1869" t="str">
        <f t="shared" si="147"/>
        <v>games</v>
      </c>
      <c r="S1869" t="str">
        <f t="shared" si="148"/>
        <v>mobile games</v>
      </c>
      <c r="T1869">
        <f>YEAR(V1869)</f>
        <v>2016</v>
      </c>
      <c r="U1869" s="13">
        <f t="shared" si="149"/>
        <v>30</v>
      </c>
      <c r="V1869" s="10">
        <f>(((J1869/60)/60)/24)+DATE(1970,1,1)</f>
        <v>42649.924907407403</v>
      </c>
      <c r="W1869" s="10">
        <f>(((I1869/60)/60)/24)+DATE(1970,1,1)</f>
        <v>42679.924907407403</v>
      </c>
    </row>
    <row r="1870" spans="1:23"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45"/>
        <v>4.8680000000000001E-2</v>
      </c>
      <c r="P1870" s="6">
        <f t="shared" si="146"/>
        <v>71.588235294117652</v>
      </c>
      <c r="Q1870" t="s">
        <v>8313</v>
      </c>
      <c r="R1870" t="str">
        <f t="shared" si="147"/>
        <v>games</v>
      </c>
      <c r="S1870" t="str">
        <f t="shared" si="148"/>
        <v>mobile games</v>
      </c>
      <c r="T1870">
        <f>YEAR(V1870)</f>
        <v>2015</v>
      </c>
      <c r="U1870" s="13">
        <f t="shared" si="149"/>
        <v>25</v>
      </c>
      <c r="V1870" s="10">
        <f>(((J1870/60)/60)/24)+DATE(1970,1,1)</f>
        <v>42328.779224537036</v>
      </c>
      <c r="W1870" s="10">
        <f>(((I1870/60)/60)/24)+DATE(1970,1,1)</f>
        <v>42353.332638888889</v>
      </c>
    </row>
    <row r="1871" spans="1:23"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45"/>
        <v>0</v>
      </c>
      <c r="P1871" s="6" t="e">
        <f t="shared" si="146"/>
        <v>#DIV/0!</v>
      </c>
      <c r="Q1871" t="s">
        <v>8313</v>
      </c>
      <c r="R1871" t="str">
        <f t="shared" si="147"/>
        <v>games</v>
      </c>
      <c r="S1871" t="str">
        <f t="shared" si="148"/>
        <v>mobile games</v>
      </c>
      <c r="T1871">
        <f>YEAR(V1871)</f>
        <v>2016</v>
      </c>
      <c r="U1871" s="13">
        <f t="shared" si="149"/>
        <v>30</v>
      </c>
      <c r="V1871" s="10">
        <f>(((J1871/60)/60)/24)+DATE(1970,1,1)</f>
        <v>42709.002881944441</v>
      </c>
      <c r="W1871" s="10">
        <f>(((I1871/60)/60)/24)+DATE(1970,1,1)</f>
        <v>42739.002881944441</v>
      </c>
    </row>
    <row r="1872" spans="1:23"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45"/>
        <v>0.10314285714285715</v>
      </c>
      <c r="P1872" s="6">
        <f t="shared" si="146"/>
        <v>32.81818181818182</v>
      </c>
      <c r="Q1872" t="s">
        <v>8313</v>
      </c>
      <c r="R1872" t="str">
        <f t="shared" si="147"/>
        <v>games</v>
      </c>
      <c r="S1872" t="str">
        <f t="shared" si="148"/>
        <v>mobile games</v>
      </c>
      <c r="T1872">
        <f>YEAR(V1872)</f>
        <v>2016</v>
      </c>
      <c r="U1872" s="13">
        <f t="shared" si="149"/>
        <v>29</v>
      </c>
      <c r="V1872" s="10">
        <f>(((J1872/60)/60)/24)+DATE(1970,1,1)</f>
        <v>42371.355729166666</v>
      </c>
      <c r="W1872" s="10">
        <f>(((I1872/60)/60)/24)+DATE(1970,1,1)</f>
        <v>42400.178472222222</v>
      </c>
    </row>
    <row r="1873" spans="1:23"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45"/>
        <v>0.7178461538461538</v>
      </c>
      <c r="P1873" s="6">
        <f t="shared" si="146"/>
        <v>49.11578947368421</v>
      </c>
      <c r="Q1873" t="s">
        <v>8313</v>
      </c>
      <c r="R1873" t="str">
        <f t="shared" si="147"/>
        <v>games</v>
      </c>
      <c r="S1873" t="str">
        <f t="shared" si="148"/>
        <v>mobile games</v>
      </c>
      <c r="T1873">
        <f>YEAR(V1873)</f>
        <v>2014</v>
      </c>
      <c r="U1873" s="13">
        <f t="shared" si="149"/>
        <v>40</v>
      </c>
      <c r="V1873" s="10">
        <f>(((J1873/60)/60)/24)+DATE(1970,1,1)</f>
        <v>41923.783576388887</v>
      </c>
      <c r="W1873" s="10">
        <f>(((I1873/60)/60)/24)+DATE(1970,1,1)</f>
        <v>41963.825243055559</v>
      </c>
    </row>
    <row r="1874" spans="1:23"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45"/>
        <v>1.06E-2</v>
      </c>
      <c r="P1874" s="6">
        <f t="shared" si="146"/>
        <v>16.307692307692307</v>
      </c>
      <c r="Q1874" t="s">
        <v>8313</v>
      </c>
      <c r="R1874" t="str">
        <f t="shared" si="147"/>
        <v>games</v>
      </c>
      <c r="S1874" t="str">
        <f t="shared" si="148"/>
        <v>mobile games</v>
      </c>
      <c r="T1874">
        <f>YEAR(V1874)</f>
        <v>2015</v>
      </c>
      <c r="U1874" s="13">
        <f t="shared" si="149"/>
        <v>30</v>
      </c>
      <c r="V1874" s="10">
        <f>(((J1874/60)/60)/24)+DATE(1970,1,1)</f>
        <v>42155.129652777774</v>
      </c>
      <c r="W1874" s="10">
        <f>(((I1874/60)/60)/24)+DATE(1970,1,1)</f>
        <v>42185.129652777774</v>
      </c>
    </row>
    <row r="1875" spans="1:23"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45"/>
        <v>4.4999999999999997E-3</v>
      </c>
      <c r="P1875" s="6">
        <f t="shared" si="146"/>
        <v>18</v>
      </c>
      <c r="Q1875" t="s">
        <v>8313</v>
      </c>
      <c r="R1875" t="str">
        <f t="shared" si="147"/>
        <v>games</v>
      </c>
      <c r="S1875" t="str">
        <f t="shared" si="148"/>
        <v>mobile games</v>
      </c>
      <c r="T1875">
        <f>YEAR(V1875)</f>
        <v>2015</v>
      </c>
      <c r="U1875" s="13">
        <f t="shared" si="149"/>
        <v>29</v>
      </c>
      <c r="V1875" s="10">
        <f>(((J1875/60)/60)/24)+DATE(1970,1,1)</f>
        <v>42164.615856481483</v>
      </c>
      <c r="W1875" s="10">
        <f>(((I1875/60)/60)/24)+DATE(1970,1,1)</f>
        <v>42193.697916666672</v>
      </c>
    </row>
    <row r="1876" spans="1:23"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45"/>
        <v>1.6249999999999999E-4</v>
      </c>
      <c r="P1876" s="6">
        <f t="shared" si="146"/>
        <v>13</v>
      </c>
      <c r="Q1876" t="s">
        <v>8313</v>
      </c>
      <c r="R1876" t="str">
        <f t="shared" si="147"/>
        <v>games</v>
      </c>
      <c r="S1876" t="str">
        <f t="shared" si="148"/>
        <v>mobile games</v>
      </c>
      <c r="T1876">
        <f>YEAR(V1876)</f>
        <v>2016</v>
      </c>
      <c r="U1876" s="13">
        <f t="shared" si="149"/>
        <v>20</v>
      </c>
      <c r="V1876" s="10">
        <f>(((J1876/60)/60)/24)+DATE(1970,1,1)</f>
        <v>42529.969131944439</v>
      </c>
      <c r="W1876" s="10">
        <f>(((I1876/60)/60)/24)+DATE(1970,1,1)</f>
        <v>42549.969131944439</v>
      </c>
    </row>
    <row r="1877" spans="1:23"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45"/>
        <v>5.1000000000000004E-3</v>
      </c>
      <c r="P1877" s="6">
        <f t="shared" si="146"/>
        <v>17</v>
      </c>
      <c r="Q1877" t="s">
        <v>8313</v>
      </c>
      <c r="R1877" t="str">
        <f t="shared" si="147"/>
        <v>games</v>
      </c>
      <c r="S1877" t="str">
        <f t="shared" si="148"/>
        <v>mobile games</v>
      </c>
      <c r="T1877">
        <f>YEAR(V1877)</f>
        <v>2016</v>
      </c>
      <c r="U1877" s="13">
        <f t="shared" si="149"/>
        <v>60</v>
      </c>
      <c r="V1877" s="10">
        <f>(((J1877/60)/60)/24)+DATE(1970,1,1)</f>
        <v>42528.899398148147</v>
      </c>
      <c r="W1877" s="10">
        <f>(((I1877/60)/60)/24)+DATE(1970,1,1)</f>
        <v>42588.899398148147</v>
      </c>
    </row>
    <row r="1878" spans="1:23"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45"/>
        <v>0</v>
      </c>
      <c r="P1878" s="6" t="e">
        <f t="shared" si="146"/>
        <v>#DIV/0!</v>
      </c>
      <c r="Q1878" t="s">
        <v>8313</v>
      </c>
      <c r="R1878" t="str">
        <f t="shared" si="147"/>
        <v>games</v>
      </c>
      <c r="S1878" t="str">
        <f t="shared" si="148"/>
        <v>mobile games</v>
      </c>
      <c r="T1878">
        <f>YEAR(V1878)</f>
        <v>2014</v>
      </c>
      <c r="U1878" s="13">
        <f t="shared" si="149"/>
        <v>30</v>
      </c>
      <c r="V1878" s="10">
        <f>(((J1878/60)/60)/24)+DATE(1970,1,1)</f>
        <v>41776.284780092588</v>
      </c>
      <c r="W1878" s="10">
        <f>(((I1878/60)/60)/24)+DATE(1970,1,1)</f>
        <v>41806.284780092588</v>
      </c>
    </row>
    <row r="1879" spans="1:23"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45"/>
        <v>0</v>
      </c>
      <c r="P1879" s="6" t="e">
        <f t="shared" si="146"/>
        <v>#DIV/0!</v>
      </c>
      <c r="Q1879" t="s">
        <v>8313</v>
      </c>
      <c r="R1879" t="str">
        <f t="shared" si="147"/>
        <v>games</v>
      </c>
      <c r="S1879" t="str">
        <f t="shared" si="148"/>
        <v>mobile games</v>
      </c>
      <c r="T1879">
        <f>YEAR(V1879)</f>
        <v>2015</v>
      </c>
      <c r="U1879" s="13">
        <f t="shared" si="149"/>
        <v>29</v>
      </c>
      <c r="V1879" s="10">
        <f>(((J1879/60)/60)/24)+DATE(1970,1,1)</f>
        <v>42035.029224537036</v>
      </c>
      <c r="W1879" s="10">
        <f>(((I1879/60)/60)/24)+DATE(1970,1,1)</f>
        <v>42064.029224537036</v>
      </c>
    </row>
    <row r="1880" spans="1:23"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45"/>
        <v>0</v>
      </c>
      <c r="P1880" s="6" t="e">
        <f t="shared" si="146"/>
        <v>#DIV/0!</v>
      </c>
      <c r="Q1880" t="s">
        <v>8313</v>
      </c>
      <c r="R1880" t="str">
        <f t="shared" si="147"/>
        <v>games</v>
      </c>
      <c r="S1880" t="str">
        <f t="shared" si="148"/>
        <v>mobile games</v>
      </c>
      <c r="T1880">
        <f>YEAR(V1880)</f>
        <v>2014</v>
      </c>
      <c r="U1880" s="13">
        <f t="shared" si="149"/>
        <v>30</v>
      </c>
      <c r="V1880" s="10">
        <f>(((J1880/60)/60)/24)+DATE(1970,1,1)</f>
        <v>41773.008738425924</v>
      </c>
      <c r="W1880" s="10">
        <f>(((I1880/60)/60)/24)+DATE(1970,1,1)</f>
        <v>41803.008738425924</v>
      </c>
    </row>
    <row r="1881" spans="1:23"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45"/>
        <v>1.1999999999999999E-3</v>
      </c>
      <c r="P1881" s="6">
        <f t="shared" si="146"/>
        <v>3</v>
      </c>
      <c r="Q1881" t="s">
        <v>8313</v>
      </c>
      <c r="R1881" t="str">
        <f t="shared" si="147"/>
        <v>games</v>
      </c>
      <c r="S1881" t="str">
        <f t="shared" si="148"/>
        <v>mobile games</v>
      </c>
      <c r="T1881">
        <f>YEAR(V1881)</f>
        <v>2016</v>
      </c>
      <c r="U1881" s="13">
        <f t="shared" si="149"/>
        <v>30</v>
      </c>
      <c r="V1881" s="10">
        <f>(((J1881/60)/60)/24)+DATE(1970,1,1)</f>
        <v>42413.649641203709</v>
      </c>
      <c r="W1881" s="10">
        <f>(((I1881/60)/60)/24)+DATE(1970,1,1)</f>
        <v>42443.607974537037</v>
      </c>
    </row>
    <row r="1882" spans="1:23"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45"/>
        <v>0.20080000000000001</v>
      </c>
      <c r="P1882" s="6">
        <f t="shared" si="146"/>
        <v>41.833333333333336</v>
      </c>
      <c r="Q1882" t="s">
        <v>8313</v>
      </c>
      <c r="R1882" t="str">
        <f t="shared" si="147"/>
        <v>games</v>
      </c>
      <c r="S1882" t="str">
        <f t="shared" si="148"/>
        <v>mobile games</v>
      </c>
      <c r="T1882">
        <f>YEAR(V1882)</f>
        <v>2016</v>
      </c>
      <c r="U1882" s="13">
        <f t="shared" si="149"/>
        <v>29</v>
      </c>
      <c r="V1882" s="10">
        <f>(((J1882/60)/60)/24)+DATE(1970,1,1)</f>
        <v>42430.566898148143</v>
      </c>
      <c r="W1882" s="10">
        <f>(((I1882/60)/60)/24)+DATE(1970,1,1)</f>
        <v>42459.525231481486</v>
      </c>
    </row>
    <row r="1883" spans="1:23"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45"/>
        <v>1.726845</v>
      </c>
      <c r="P1883" s="6">
        <f t="shared" si="146"/>
        <v>49.338428571428572</v>
      </c>
      <c r="Q1883" t="s">
        <v>8315</v>
      </c>
      <c r="R1883" t="str">
        <f t="shared" si="147"/>
        <v>music</v>
      </c>
      <c r="S1883" t="str">
        <f t="shared" si="148"/>
        <v>indie rock</v>
      </c>
      <c r="T1883">
        <f>YEAR(V1883)</f>
        <v>2015</v>
      </c>
      <c r="U1883" s="13">
        <f t="shared" si="149"/>
        <v>30</v>
      </c>
      <c r="V1883" s="10">
        <f>(((J1883/60)/60)/24)+DATE(1970,1,1)</f>
        <v>42043.152650462958</v>
      </c>
      <c r="W1883" s="10">
        <f>(((I1883/60)/60)/24)+DATE(1970,1,1)</f>
        <v>42073.110983796301</v>
      </c>
    </row>
    <row r="1884" spans="1:23"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45"/>
        <v>1.008955223880597</v>
      </c>
      <c r="P1884" s="6">
        <f t="shared" si="146"/>
        <v>41.728395061728392</v>
      </c>
      <c r="Q1884" t="s">
        <v>8315</v>
      </c>
      <c r="R1884" t="str">
        <f t="shared" si="147"/>
        <v>music</v>
      </c>
      <c r="S1884" t="str">
        <f t="shared" si="148"/>
        <v>indie rock</v>
      </c>
      <c r="T1884">
        <f>YEAR(V1884)</f>
        <v>2012</v>
      </c>
      <c r="U1884" s="13">
        <f t="shared" si="149"/>
        <v>33</v>
      </c>
      <c r="V1884" s="10">
        <f>(((J1884/60)/60)/24)+DATE(1970,1,1)</f>
        <v>41067.949212962965</v>
      </c>
      <c r="W1884" s="10">
        <f>(((I1884/60)/60)/24)+DATE(1970,1,1)</f>
        <v>41100.991666666669</v>
      </c>
    </row>
    <row r="1885" spans="1:23"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45"/>
        <v>1.0480480480480481</v>
      </c>
      <c r="P1885" s="6">
        <f t="shared" si="146"/>
        <v>32.71875</v>
      </c>
      <c r="Q1885" t="s">
        <v>8315</v>
      </c>
      <c r="R1885" t="str">
        <f t="shared" si="147"/>
        <v>music</v>
      </c>
      <c r="S1885" t="str">
        <f t="shared" si="148"/>
        <v>indie rock</v>
      </c>
      <c r="T1885">
        <f>YEAR(V1885)</f>
        <v>2012</v>
      </c>
      <c r="U1885" s="13">
        <f t="shared" si="149"/>
        <v>30</v>
      </c>
      <c r="V1885" s="10">
        <f>(((J1885/60)/60)/24)+DATE(1970,1,1)</f>
        <v>40977.948009259257</v>
      </c>
      <c r="W1885" s="10">
        <f>(((I1885/60)/60)/24)+DATE(1970,1,1)</f>
        <v>41007.906342592592</v>
      </c>
    </row>
    <row r="1886" spans="1:23"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45"/>
        <v>1.351</v>
      </c>
      <c r="P1886" s="6">
        <f t="shared" si="146"/>
        <v>51.96153846153846</v>
      </c>
      <c r="Q1886" t="s">
        <v>8315</v>
      </c>
      <c r="R1886" t="str">
        <f t="shared" si="147"/>
        <v>music</v>
      </c>
      <c r="S1886" t="str">
        <f t="shared" si="148"/>
        <v>indie rock</v>
      </c>
      <c r="T1886">
        <f>YEAR(V1886)</f>
        <v>2012</v>
      </c>
      <c r="U1886" s="13">
        <f t="shared" si="149"/>
        <v>35</v>
      </c>
      <c r="V1886" s="10">
        <f>(((J1886/60)/60)/24)+DATE(1970,1,1)</f>
        <v>41205.198321759257</v>
      </c>
      <c r="W1886" s="10">
        <f>(((I1886/60)/60)/24)+DATE(1970,1,1)</f>
        <v>41240.5</v>
      </c>
    </row>
    <row r="1887" spans="1:23"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45"/>
        <v>1.1632786885245903</v>
      </c>
      <c r="P1887" s="6">
        <f t="shared" si="146"/>
        <v>50.685714285714283</v>
      </c>
      <c r="Q1887" t="s">
        <v>8315</v>
      </c>
      <c r="R1887" t="str">
        <f t="shared" si="147"/>
        <v>music</v>
      </c>
      <c r="S1887" t="str">
        <f t="shared" si="148"/>
        <v>indie rock</v>
      </c>
      <c r="T1887">
        <f>YEAR(V1887)</f>
        <v>2012</v>
      </c>
      <c r="U1887" s="13">
        <f t="shared" si="149"/>
        <v>33</v>
      </c>
      <c r="V1887" s="10">
        <f>(((J1887/60)/60)/24)+DATE(1970,1,1)</f>
        <v>41099.093865740739</v>
      </c>
      <c r="W1887" s="10">
        <f>(((I1887/60)/60)/24)+DATE(1970,1,1)</f>
        <v>41131.916666666664</v>
      </c>
    </row>
    <row r="1888" spans="1:23"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45"/>
        <v>1.0208333333333333</v>
      </c>
      <c r="P1888" s="6">
        <f t="shared" si="146"/>
        <v>42.241379310344826</v>
      </c>
      <c r="Q1888" t="s">
        <v>8315</v>
      </c>
      <c r="R1888" t="str">
        <f t="shared" si="147"/>
        <v>music</v>
      </c>
      <c r="S1888" t="str">
        <f t="shared" si="148"/>
        <v>indie rock</v>
      </c>
      <c r="T1888">
        <f>YEAR(V1888)</f>
        <v>2014</v>
      </c>
      <c r="U1888" s="13">
        <f t="shared" si="149"/>
        <v>30</v>
      </c>
      <c r="V1888" s="10">
        <f>(((J1888/60)/60)/24)+DATE(1970,1,1)</f>
        <v>41925.906689814816</v>
      </c>
      <c r="W1888" s="10">
        <f>(((I1888/60)/60)/24)+DATE(1970,1,1)</f>
        <v>41955.94835648148</v>
      </c>
    </row>
    <row r="1889" spans="1:23"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45"/>
        <v>1.1116666666666666</v>
      </c>
      <c r="P1889" s="6">
        <f t="shared" si="146"/>
        <v>416.875</v>
      </c>
      <c r="Q1889" t="s">
        <v>8315</v>
      </c>
      <c r="R1889" t="str">
        <f t="shared" si="147"/>
        <v>music</v>
      </c>
      <c r="S1889" t="str">
        <f t="shared" si="148"/>
        <v>indie rock</v>
      </c>
      <c r="T1889">
        <f>YEAR(V1889)</f>
        <v>2015</v>
      </c>
      <c r="U1889" s="13">
        <f t="shared" si="149"/>
        <v>18</v>
      </c>
      <c r="V1889" s="10">
        <f>(((J1889/60)/60)/24)+DATE(1970,1,1)</f>
        <v>42323.800138888888</v>
      </c>
      <c r="W1889" s="10">
        <f>(((I1889/60)/60)/24)+DATE(1970,1,1)</f>
        <v>42341.895833333328</v>
      </c>
    </row>
    <row r="1890" spans="1:23"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45"/>
        <v>1.6608000000000001</v>
      </c>
      <c r="P1890" s="6">
        <f t="shared" si="146"/>
        <v>46.651685393258425</v>
      </c>
      <c r="Q1890" t="s">
        <v>8315</v>
      </c>
      <c r="R1890" t="str">
        <f t="shared" si="147"/>
        <v>music</v>
      </c>
      <c r="S1890" t="str">
        <f t="shared" si="148"/>
        <v>indie rock</v>
      </c>
      <c r="T1890">
        <f>YEAR(V1890)</f>
        <v>2010</v>
      </c>
      <c r="U1890" s="13">
        <f t="shared" si="149"/>
        <v>31</v>
      </c>
      <c r="V1890" s="10">
        <f>(((J1890/60)/60)/24)+DATE(1970,1,1)</f>
        <v>40299.239953703705</v>
      </c>
      <c r="W1890" s="10">
        <f>(((I1890/60)/60)/24)+DATE(1970,1,1)</f>
        <v>40330.207638888889</v>
      </c>
    </row>
    <row r="1891" spans="1:23"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45"/>
        <v>1.0660000000000001</v>
      </c>
      <c r="P1891" s="6">
        <f t="shared" si="146"/>
        <v>48.454545454545453</v>
      </c>
      <c r="Q1891" t="s">
        <v>8315</v>
      </c>
      <c r="R1891" t="str">
        <f t="shared" si="147"/>
        <v>music</v>
      </c>
      <c r="S1891" t="str">
        <f t="shared" si="148"/>
        <v>indie rock</v>
      </c>
      <c r="T1891">
        <f>YEAR(V1891)</f>
        <v>2013</v>
      </c>
      <c r="U1891" s="13">
        <f t="shared" si="149"/>
        <v>45</v>
      </c>
      <c r="V1891" s="10">
        <f>(((J1891/60)/60)/24)+DATE(1970,1,1)</f>
        <v>41299.793356481481</v>
      </c>
      <c r="W1891" s="10">
        <f>(((I1891/60)/60)/24)+DATE(1970,1,1)</f>
        <v>41344.751689814817</v>
      </c>
    </row>
    <row r="1892" spans="1:23"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45"/>
        <v>1.4458441666666668</v>
      </c>
      <c r="P1892" s="6">
        <f t="shared" si="146"/>
        <v>70.5289837398374</v>
      </c>
      <c r="Q1892" t="s">
        <v>8315</v>
      </c>
      <c r="R1892" t="str">
        <f t="shared" si="147"/>
        <v>music</v>
      </c>
      <c r="S1892" t="str">
        <f t="shared" si="148"/>
        <v>indie rock</v>
      </c>
      <c r="T1892">
        <f>YEAR(V1892)</f>
        <v>2012</v>
      </c>
      <c r="U1892" s="13">
        <f t="shared" si="149"/>
        <v>30</v>
      </c>
      <c r="V1892" s="10">
        <f>(((J1892/60)/60)/24)+DATE(1970,1,1)</f>
        <v>41228.786203703705</v>
      </c>
      <c r="W1892" s="10">
        <f>(((I1892/60)/60)/24)+DATE(1970,1,1)</f>
        <v>41258.786203703705</v>
      </c>
    </row>
    <row r="1893" spans="1:23"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45"/>
        <v>1.0555000000000001</v>
      </c>
      <c r="P1893" s="6">
        <f t="shared" si="146"/>
        <v>87.958333333333329</v>
      </c>
      <c r="Q1893" t="s">
        <v>8315</v>
      </c>
      <c r="R1893" t="str">
        <f t="shared" si="147"/>
        <v>music</v>
      </c>
      <c r="S1893" t="str">
        <f t="shared" si="148"/>
        <v>indie rock</v>
      </c>
      <c r="T1893">
        <f>YEAR(V1893)</f>
        <v>2010</v>
      </c>
      <c r="U1893" s="13">
        <f t="shared" si="149"/>
        <v>45</v>
      </c>
      <c r="V1893" s="10">
        <f>(((J1893/60)/60)/24)+DATE(1970,1,1)</f>
        <v>40335.798078703701</v>
      </c>
      <c r="W1893" s="10">
        <f>(((I1893/60)/60)/24)+DATE(1970,1,1)</f>
        <v>40381.25</v>
      </c>
    </row>
    <row r="1894" spans="1:23"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45"/>
        <v>1.3660000000000001</v>
      </c>
      <c r="P1894" s="6">
        <f t="shared" si="146"/>
        <v>26.26923076923077</v>
      </c>
      <c r="Q1894" t="s">
        <v>8315</v>
      </c>
      <c r="R1894" t="str">
        <f t="shared" si="147"/>
        <v>music</v>
      </c>
      <c r="S1894" t="str">
        <f t="shared" si="148"/>
        <v>indie rock</v>
      </c>
      <c r="T1894">
        <f>YEAR(V1894)</f>
        <v>2011</v>
      </c>
      <c r="U1894" s="13">
        <f t="shared" si="149"/>
        <v>30</v>
      </c>
      <c r="V1894" s="10">
        <f>(((J1894/60)/60)/24)+DATE(1970,1,1)</f>
        <v>40671.637511574074</v>
      </c>
      <c r="W1894" s="10">
        <f>(((I1894/60)/60)/24)+DATE(1970,1,1)</f>
        <v>40701.637511574074</v>
      </c>
    </row>
    <row r="1895" spans="1:23"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45"/>
        <v>1.04</v>
      </c>
      <c r="P1895" s="6">
        <f t="shared" si="146"/>
        <v>57.777777777777779</v>
      </c>
      <c r="Q1895" t="s">
        <v>8315</v>
      </c>
      <c r="R1895" t="str">
        <f t="shared" si="147"/>
        <v>music</v>
      </c>
      <c r="S1895" t="str">
        <f t="shared" si="148"/>
        <v>indie rock</v>
      </c>
      <c r="T1895">
        <f>YEAR(V1895)</f>
        <v>2011</v>
      </c>
      <c r="U1895" s="13">
        <f t="shared" si="149"/>
        <v>16</v>
      </c>
      <c r="V1895" s="10">
        <f>(((J1895/60)/60)/24)+DATE(1970,1,1)</f>
        <v>40632.94195601852</v>
      </c>
      <c r="W1895" s="10">
        <f>(((I1895/60)/60)/24)+DATE(1970,1,1)</f>
        <v>40649.165972222225</v>
      </c>
    </row>
    <row r="1896" spans="1:23"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45"/>
        <v>1.145</v>
      </c>
      <c r="P1896" s="6">
        <f t="shared" si="146"/>
        <v>57.25</v>
      </c>
      <c r="Q1896" t="s">
        <v>8315</v>
      </c>
      <c r="R1896" t="str">
        <f t="shared" si="147"/>
        <v>music</v>
      </c>
      <c r="S1896" t="str">
        <f t="shared" si="148"/>
        <v>indie rock</v>
      </c>
      <c r="T1896">
        <f>YEAR(V1896)</f>
        <v>2012</v>
      </c>
      <c r="U1896" s="13">
        <f t="shared" si="149"/>
        <v>31</v>
      </c>
      <c r="V1896" s="10">
        <f>(((J1896/60)/60)/24)+DATE(1970,1,1)</f>
        <v>40920.904895833337</v>
      </c>
      <c r="W1896" s="10">
        <f>(((I1896/60)/60)/24)+DATE(1970,1,1)</f>
        <v>40951.904895833337</v>
      </c>
    </row>
    <row r="1897" spans="1:23"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45"/>
        <v>1.0171957671957672</v>
      </c>
      <c r="P1897" s="6">
        <f t="shared" si="146"/>
        <v>196.34042553191489</v>
      </c>
      <c r="Q1897" t="s">
        <v>8315</v>
      </c>
      <c r="R1897" t="str">
        <f t="shared" si="147"/>
        <v>music</v>
      </c>
      <c r="S1897" t="str">
        <f t="shared" si="148"/>
        <v>indie rock</v>
      </c>
      <c r="T1897">
        <f>YEAR(V1897)</f>
        <v>2015</v>
      </c>
      <c r="U1897" s="13">
        <f t="shared" si="149"/>
        <v>30</v>
      </c>
      <c r="V1897" s="10">
        <f>(((J1897/60)/60)/24)+DATE(1970,1,1)</f>
        <v>42267.746782407412</v>
      </c>
      <c r="W1897" s="10">
        <f>(((I1897/60)/60)/24)+DATE(1970,1,1)</f>
        <v>42297.746782407412</v>
      </c>
    </row>
    <row r="1898" spans="1:23"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45"/>
        <v>1.2394678492239468</v>
      </c>
      <c r="P1898" s="6">
        <f t="shared" si="146"/>
        <v>43</v>
      </c>
      <c r="Q1898" t="s">
        <v>8315</v>
      </c>
      <c r="R1898" t="str">
        <f t="shared" si="147"/>
        <v>music</v>
      </c>
      <c r="S1898" t="str">
        <f t="shared" si="148"/>
        <v>indie rock</v>
      </c>
      <c r="T1898">
        <f>YEAR(V1898)</f>
        <v>2012</v>
      </c>
      <c r="U1898" s="13">
        <f t="shared" si="149"/>
        <v>30</v>
      </c>
      <c r="V1898" s="10">
        <f>(((J1898/60)/60)/24)+DATE(1970,1,1)</f>
        <v>40981.710243055553</v>
      </c>
      <c r="W1898" s="10">
        <f>(((I1898/60)/60)/24)+DATE(1970,1,1)</f>
        <v>41011.710243055553</v>
      </c>
    </row>
    <row r="1899" spans="1:23"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45"/>
        <v>1.0245669291338582</v>
      </c>
      <c r="P1899" s="6">
        <f t="shared" si="146"/>
        <v>35.551912568306008</v>
      </c>
      <c r="Q1899" t="s">
        <v>8315</v>
      </c>
      <c r="R1899" t="str">
        <f t="shared" si="147"/>
        <v>music</v>
      </c>
      <c r="S1899" t="str">
        <f t="shared" si="148"/>
        <v>indie rock</v>
      </c>
      <c r="T1899">
        <f>YEAR(V1899)</f>
        <v>2014</v>
      </c>
      <c r="U1899" s="13">
        <f t="shared" si="149"/>
        <v>22</v>
      </c>
      <c r="V1899" s="10">
        <f>(((J1899/60)/60)/24)+DATE(1970,1,1)</f>
        <v>41680.583402777782</v>
      </c>
      <c r="W1899" s="10">
        <f>(((I1899/60)/60)/24)+DATE(1970,1,1)</f>
        <v>41702.875</v>
      </c>
    </row>
    <row r="1900" spans="1:23"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45"/>
        <v>1.4450000000000001</v>
      </c>
      <c r="P1900" s="6">
        <f t="shared" si="146"/>
        <v>68.80952380952381</v>
      </c>
      <c r="Q1900" t="s">
        <v>8315</v>
      </c>
      <c r="R1900" t="str">
        <f t="shared" si="147"/>
        <v>music</v>
      </c>
      <c r="S1900" t="str">
        <f t="shared" si="148"/>
        <v>indie rock</v>
      </c>
      <c r="T1900">
        <f>YEAR(V1900)</f>
        <v>2015</v>
      </c>
      <c r="U1900" s="13">
        <f t="shared" si="149"/>
        <v>36</v>
      </c>
      <c r="V1900" s="10">
        <f>(((J1900/60)/60)/24)+DATE(1970,1,1)</f>
        <v>42366.192974537036</v>
      </c>
      <c r="W1900" s="10">
        <f>(((I1900/60)/60)/24)+DATE(1970,1,1)</f>
        <v>42401.75</v>
      </c>
    </row>
    <row r="1901" spans="1:23"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45"/>
        <v>1.3333333333333333</v>
      </c>
      <c r="P1901" s="6">
        <f t="shared" si="146"/>
        <v>28.571428571428573</v>
      </c>
      <c r="Q1901" t="s">
        <v>8315</v>
      </c>
      <c r="R1901" t="str">
        <f t="shared" si="147"/>
        <v>music</v>
      </c>
      <c r="S1901" t="str">
        <f t="shared" si="148"/>
        <v>indie rock</v>
      </c>
      <c r="T1901">
        <f>YEAR(V1901)</f>
        <v>2015</v>
      </c>
      <c r="U1901" s="13">
        <f t="shared" si="149"/>
        <v>30</v>
      </c>
      <c r="V1901" s="10">
        <f>(((J1901/60)/60)/24)+DATE(1970,1,1)</f>
        <v>42058.941736111112</v>
      </c>
      <c r="W1901" s="10">
        <f>(((I1901/60)/60)/24)+DATE(1970,1,1)</f>
        <v>42088.90006944444</v>
      </c>
    </row>
    <row r="1902" spans="1:23"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45"/>
        <v>1.0936440000000001</v>
      </c>
      <c r="P1902" s="6">
        <f t="shared" si="146"/>
        <v>50.631666666666668</v>
      </c>
      <c r="Q1902" t="s">
        <v>8315</v>
      </c>
      <c r="R1902" t="str">
        <f t="shared" si="147"/>
        <v>music</v>
      </c>
      <c r="S1902" t="str">
        <f t="shared" si="148"/>
        <v>indie rock</v>
      </c>
      <c r="T1902">
        <f>YEAR(V1902)</f>
        <v>2012</v>
      </c>
      <c r="U1902" s="13">
        <f t="shared" si="149"/>
        <v>28</v>
      </c>
      <c r="V1902" s="10">
        <f>(((J1902/60)/60)/24)+DATE(1970,1,1)</f>
        <v>41160.871886574074</v>
      </c>
      <c r="W1902" s="10">
        <f>(((I1902/60)/60)/24)+DATE(1970,1,1)</f>
        <v>41188.415972222225</v>
      </c>
    </row>
    <row r="1903" spans="1:23"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45"/>
        <v>2.696969696969697E-2</v>
      </c>
      <c r="P1903" s="6">
        <f t="shared" si="146"/>
        <v>106.8</v>
      </c>
      <c r="Q1903" t="s">
        <v>8318</v>
      </c>
      <c r="R1903" t="str">
        <f t="shared" si="147"/>
        <v>technology</v>
      </c>
      <c r="S1903" t="str">
        <f t="shared" si="148"/>
        <v>gadgets</v>
      </c>
      <c r="T1903">
        <f>YEAR(V1903)</f>
        <v>2015</v>
      </c>
      <c r="U1903" s="13">
        <f t="shared" si="149"/>
        <v>30</v>
      </c>
      <c r="V1903" s="10">
        <f>(((J1903/60)/60)/24)+DATE(1970,1,1)</f>
        <v>42116.54315972222</v>
      </c>
      <c r="W1903" s="10">
        <f>(((I1903/60)/60)/24)+DATE(1970,1,1)</f>
        <v>42146.541666666672</v>
      </c>
    </row>
    <row r="1904" spans="1:23"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45"/>
        <v>1.2E-2</v>
      </c>
      <c r="P1904" s="6">
        <f t="shared" si="146"/>
        <v>4</v>
      </c>
      <c r="Q1904" t="s">
        <v>8318</v>
      </c>
      <c r="R1904" t="str">
        <f t="shared" si="147"/>
        <v>technology</v>
      </c>
      <c r="S1904" t="str">
        <f t="shared" si="148"/>
        <v>gadgets</v>
      </c>
      <c r="T1904">
        <f>YEAR(V1904)</f>
        <v>2015</v>
      </c>
      <c r="U1904" s="13">
        <f t="shared" si="149"/>
        <v>30</v>
      </c>
      <c r="V1904" s="10">
        <f>(((J1904/60)/60)/24)+DATE(1970,1,1)</f>
        <v>42037.789895833332</v>
      </c>
      <c r="W1904" s="10">
        <f>(((I1904/60)/60)/24)+DATE(1970,1,1)</f>
        <v>42067.789895833332</v>
      </c>
    </row>
    <row r="1905" spans="1:23"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45"/>
        <v>0.46600000000000003</v>
      </c>
      <c r="P1905" s="6">
        <f t="shared" si="146"/>
        <v>34.097560975609753</v>
      </c>
      <c r="Q1905" t="s">
        <v>8318</v>
      </c>
      <c r="R1905" t="str">
        <f t="shared" si="147"/>
        <v>technology</v>
      </c>
      <c r="S1905" t="str">
        <f t="shared" si="148"/>
        <v>gadgets</v>
      </c>
      <c r="T1905">
        <f>YEAR(V1905)</f>
        <v>2016</v>
      </c>
      <c r="U1905" s="13">
        <f t="shared" si="149"/>
        <v>60</v>
      </c>
      <c r="V1905" s="10">
        <f>(((J1905/60)/60)/24)+DATE(1970,1,1)</f>
        <v>42702.770729166667</v>
      </c>
      <c r="W1905" s="10">
        <f>(((I1905/60)/60)/24)+DATE(1970,1,1)</f>
        <v>42762.770729166667</v>
      </c>
    </row>
    <row r="1906" spans="1:23"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45"/>
        <v>1E-3</v>
      </c>
      <c r="P1906" s="6">
        <f t="shared" si="146"/>
        <v>25</v>
      </c>
      <c r="Q1906" t="s">
        <v>8318</v>
      </c>
      <c r="R1906" t="str">
        <f t="shared" si="147"/>
        <v>technology</v>
      </c>
      <c r="S1906" t="str">
        <f t="shared" si="148"/>
        <v>gadgets</v>
      </c>
      <c r="T1906">
        <f>YEAR(V1906)</f>
        <v>2015</v>
      </c>
      <c r="U1906" s="13">
        <f t="shared" si="149"/>
        <v>45</v>
      </c>
      <c r="V1906" s="10">
        <f>(((J1906/60)/60)/24)+DATE(1970,1,1)</f>
        <v>42326.685428240744</v>
      </c>
      <c r="W1906" s="10">
        <f>(((I1906/60)/60)/24)+DATE(1970,1,1)</f>
        <v>42371.685428240744</v>
      </c>
    </row>
    <row r="1907" spans="1:23"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45"/>
        <v>1.6800000000000001E-3</v>
      </c>
      <c r="P1907" s="6">
        <f t="shared" si="146"/>
        <v>10.5</v>
      </c>
      <c r="Q1907" t="s">
        <v>8318</v>
      </c>
      <c r="R1907" t="str">
        <f t="shared" si="147"/>
        <v>technology</v>
      </c>
      <c r="S1907" t="str">
        <f t="shared" si="148"/>
        <v>gadgets</v>
      </c>
      <c r="T1907">
        <f>YEAR(V1907)</f>
        <v>2014</v>
      </c>
      <c r="U1907" s="13">
        <f t="shared" si="149"/>
        <v>30</v>
      </c>
      <c r="V1907" s="10">
        <f>(((J1907/60)/60)/24)+DATE(1970,1,1)</f>
        <v>41859.925856481481</v>
      </c>
      <c r="W1907" s="10">
        <f>(((I1907/60)/60)/24)+DATE(1970,1,1)</f>
        <v>41889.925856481481</v>
      </c>
    </row>
    <row r="1908" spans="1:23"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45"/>
        <v>0.42759999999999998</v>
      </c>
      <c r="P1908" s="6">
        <f t="shared" si="146"/>
        <v>215.95959595959596</v>
      </c>
      <c r="Q1908" t="s">
        <v>8318</v>
      </c>
      <c r="R1908" t="str">
        <f t="shared" si="147"/>
        <v>technology</v>
      </c>
      <c r="S1908" t="str">
        <f t="shared" si="148"/>
        <v>gadgets</v>
      </c>
      <c r="T1908">
        <f>YEAR(V1908)</f>
        <v>2016</v>
      </c>
      <c r="U1908" s="13">
        <f t="shared" si="149"/>
        <v>30</v>
      </c>
      <c r="V1908" s="10">
        <f>(((J1908/60)/60)/24)+DATE(1970,1,1)</f>
        <v>42514.671099537038</v>
      </c>
      <c r="W1908" s="10">
        <f>(((I1908/60)/60)/24)+DATE(1970,1,1)</f>
        <v>42544.671099537038</v>
      </c>
    </row>
    <row r="1909" spans="1:23"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45"/>
        <v>2.8333333333333335E-3</v>
      </c>
      <c r="P1909" s="6">
        <f t="shared" si="146"/>
        <v>21.25</v>
      </c>
      <c r="Q1909" t="s">
        <v>8318</v>
      </c>
      <c r="R1909" t="str">
        <f t="shared" si="147"/>
        <v>technology</v>
      </c>
      <c r="S1909" t="str">
        <f t="shared" si="148"/>
        <v>gadgets</v>
      </c>
      <c r="T1909">
        <f>YEAR(V1909)</f>
        <v>2014</v>
      </c>
      <c r="U1909" s="13">
        <f t="shared" si="149"/>
        <v>15</v>
      </c>
      <c r="V1909" s="10">
        <f>(((J1909/60)/60)/24)+DATE(1970,1,1)</f>
        <v>41767.587094907409</v>
      </c>
      <c r="W1909" s="10">
        <f>(((I1909/60)/60)/24)+DATE(1970,1,1)</f>
        <v>41782.587094907409</v>
      </c>
    </row>
    <row r="1910" spans="1:23"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45"/>
        <v>1.7319999999999999E-2</v>
      </c>
      <c r="P1910" s="6">
        <f t="shared" si="146"/>
        <v>108.25</v>
      </c>
      <c r="Q1910" t="s">
        <v>8318</v>
      </c>
      <c r="R1910" t="str">
        <f t="shared" si="147"/>
        <v>technology</v>
      </c>
      <c r="S1910" t="str">
        <f t="shared" si="148"/>
        <v>gadgets</v>
      </c>
      <c r="T1910">
        <f>YEAR(V1910)</f>
        <v>2016</v>
      </c>
      <c r="U1910" s="13">
        <f t="shared" si="149"/>
        <v>30</v>
      </c>
      <c r="V1910" s="10">
        <f>(((J1910/60)/60)/24)+DATE(1970,1,1)</f>
        <v>42703.917824074073</v>
      </c>
      <c r="W1910" s="10">
        <f>(((I1910/60)/60)/24)+DATE(1970,1,1)</f>
        <v>42733.917824074073</v>
      </c>
    </row>
    <row r="1911" spans="1:23"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45"/>
        <v>0.14111428571428572</v>
      </c>
      <c r="P1911" s="6">
        <f t="shared" si="146"/>
        <v>129.97368421052633</v>
      </c>
      <c r="Q1911" t="s">
        <v>8318</v>
      </c>
      <c r="R1911" t="str">
        <f t="shared" si="147"/>
        <v>technology</v>
      </c>
      <c r="S1911" t="str">
        <f t="shared" si="148"/>
        <v>gadgets</v>
      </c>
      <c r="T1911">
        <f>YEAR(V1911)</f>
        <v>2014</v>
      </c>
      <c r="U1911" s="13">
        <f t="shared" si="149"/>
        <v>30</v>
      </c>
      <c r="V1911" s="10">
        <f>(((J1911/60)/60)/24)+DATE(1970,1,1)</f>
        <v>41905.429155092592</v>
      </c>
      <c r="W1911" s="10">
        <f>(((I1911/60)/60)/24)+DATE(1970,1,1)</f>
        <v>41935.429155092592</v>
      </c>
    </row>
    <row r="1912" spans="1:23"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45"/>
        <v>0.39395294117647056</v>
      </c>
      <c r="P1912" s="6">
        <f t="shared" si="146"/>
        <v>117.49473684210527</v>
      </c>
      <c r="Q1912" t="s">
        <v>8318</v>
      </c>
      <c r="R1912" t="str">
        <f t="shared" si="147"/>
        <v>technology</v>
      </c>
      <c r="S1912" t="str">
        <f t="shared" si="148"/>
        <v>gadgets</v>
      </c>
      <c r="T1912">
        <f>YEAR(V1912)</f>
        <v>2015</v>
      </c>
      <c r="U1912" s="13">
        <f t="shared" si="149"/>
        <v>44</v>
      </c>
      <c r="V1912" s="10">
        <f>(((J1912/60)/60)/24)+DATE(1970,1,1)</f>
        <v>42264.963159722218</v>
      </c>
      <c r="W1912" s="10">
        <f>(((I1912/60)/60)/24)+DATE(1970,1,1)</f>
        <v>42308.947916666672</v>
      </c>
    </row>
    <row r="1913" spans="1:23"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45"/>
        <v>2.3529411764705883E-4</v>
      </c>
      <c r="P1913" s="6">
        <f t="shared" si="146"/>
        <v>10</v>
      </c>
      <c r="Q1913" t="s">
        <v>8318</v>
      </c>
      <c r="R1913" t="str">
        <f t="shared" si="147"/>
        <v>technology</v>
      </c>
      <c r="S1913" t="str">
        <f t="shared" si="148"/>
        <v>gadgets</v>
      </c>
      <c r="T1913">
        <f>YEAR(V1913)</f>
        <v>2014</v>
      </c>
      <c r="U1913" s="13">
        <f t="shared" si="149"/>
        <v>30</v>
      </c>
      <c r="V1913" s="10">
        <f>(((J1913/60)/60)/24)+DATE(1970,1,1)</f>
        <v>41830.033958333333</v>
      </c>
      <c r="W1913" s="10">
        <f>(((I1913/60)/60)/24)+DATE(1970,1,1)</f>
        <v>41860.033958333333</v>
      </c>
    </row>
    <row r="1914" spans="1:23"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45"/>
        <v>0.59299999999999997</v>
      </c>
      <c r="P1914" s="6">
        <f t="shared" si="146"/>
        <v>70.595238095238102</v>
      </c>
      <c r="Q1914" t="s">
        <v>8318</v>
      </c>
      <c r="R1914" t="str">
        <f t="shared" si="147"/>
        <v>technology</v>
      </c>
      <c r="S1914" t="str">
        <f t="shared" si="148"/>
        <v>gadgets</v>
      </c>
      <c r="T1914">
        <f>YEAR(V1914)</f>
        <v>2015</v>
      </c>
      <c r="U1914" s="13">
        <f t="shared" si="149"/>
        <v>30</v>
      </c>
      <c r="V1914" s="10">
        <f>(((J1914/60)/60)/24)+DATE(1970,1,1)</f>
        <v>42129.226388888885</v>
      </c>
      <c r="W1914" s="10">
        <f>(((I1914/60)/60)/24)+DATE(1970,1,1)</f>
        <v>42159.226388888885</v>
      </c>
    </row>
    <row r="1915" spans="1:23"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45"/>
        <v>1.3270833333333334E-2</v>
      </c>
      <c r="P1915" s="6">
        <f t="shared" si="146"/>
        <v>24.5</v>
      </c>
      <c r="Q1915" t="s">
        <v>8318</v>
      </c>
      <c r="R1915" t="str">
        <f t="shared" si="147"/>
        <v>technology</v>
      </c>
      <c r="S1915" t="str">
        <f t="shared" si="148"/>
        <v>gadgets</v>
      </c>
      <c r="T1915">
        <f>YEAR(V1915)</f>
        <v>2014</v>
      </c>
      <c r="U1915" s="13">
        <f t="shared" si="149"/>
        <v>30</v>
      </c>
      <c r="V1915" s="10">
        <f>(((J1915/60)/60)/24)+DATE(1970,1,1)</f>
        <v>41890.511319444442</v>
      </c>
      <c r="W1915" s="10">
        <f>(((I1915/60)/60)/24)+DATE(1970,1,1)</f>
        <v>41920.511319444442</v>
      </c>
    </row>
    <row r="1916" spans="1:23"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45"/>
        <v>9.0090090090090086E-2</v>
      </c>
      <c r="P1916" s="6">
        <f t="shared" si="146"/>
        <v>30</v>
      </c>
      <c r="Q1916" t="s">
        <v>8318</v>
      </c>
      <c r="R1916" t="str">
        <f t="shared" si="147"/>
        <v>technology</v>
      </c>
      <c r="S1916" t="str">
        <f t="shared" si="148"/>
        <v>gadgets</v>
      </c>
      <c r="T1916">
        <f>YEAR(V1916)</f>
        <v>2014</v>
      </c>
      <c r="U1916" s="13">
        <f t="shared" si="149"/>
        <v>15</v>
      </c>
      <c r="V1916" s="10">
        <f>(((J1916/60)/60)/24)+DATE(1970,1,1)</f>
        <v>41929.174456018518</v>
      </c>
      <c r="W1916" s="10">
        <f>(((I1916/60)/60)/24)+DATE(1970,1,1)</f>
        <v>41944.165972222225</v>
      </c>
    </row>
    <row r="1917" spans="1:23"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45"/>
        <v>1.6E-2</v>
      </c>
      <c r="P1917" s="6">
        <f t="shared" si="146"/>
        <v>2</v>
      </c>
      <c r="Q1917" t="s">
        <v>8318</v>
      </c>
      <c r="R1917" t="str">
        <f t="shared" si="147"/>
        <v>technology</v>
      </c>
      <c r="S1917" t="str">
        <f t="shared" si="148"/>
        <v>gadgets</v>
      </c>
      <c r="T1917">
        <f>YEAR(V1917)</f>
        <v>2014</v>
      </c>
      <c r="U1917" s="13">
        <f t="shared" si="149"/>
        <v>20</v>
      </c>
      <c r="V1917" s="10">
        <f>(((J1917/60)/60)/24)+DATE(1970,1,1)</f>
        <v>41864.04886574074</v>
      </c>
      <c r="W1917" s="10">
        <f>(((I1917/60)/60)/24)+DATE(1970,1,1)</f>
        <v>41884.04886574074</v>
      </c>
    </row>
    <row r="1918" spans="1:23"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45"/>
        <v>5.1000000000000004E-3</v>
      </c>
      <c r="P1918" s="6">
        <f t="shared" si="146"/>
        <v>17</v>
      </c>
      <c r="Q1918" t="s">
        <v>8318</v>
      </c>
      <c r="R1918" t="str">
        <f t="shared" si="147"/>
        <v>technology</v>
      </c>
      <c r="S1918" t="str">
        <f t="shared" si="148"/>
        <v>gadgets</v>
      </c>
      <c r="T1918">
        <f>YEAR(V1918)</f>
        <v>2016</v>
      </c>
      <c r="U1918" s="13">
        <f t="shared" si="149"/>
        <v>25</v>
      </c>
      <c r="V1918" s="10">
        <f>(((J1918/60)/60)/24)+DATE(1970,1,1)</f>
        <v>42656.717303240745</v>
      </c>
      <c r="W1918" s="10">
        <f>(((I1918/60)/60)/24)+DATE(1970,1,1)</f>
        <v>42681.758969907409</v>
      </c>
    </row>
    <row r="1919" spans="1:23"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45"/>
        <v>0.52570512820512816</v>
      </c>
      <c r="P1919" s="6">
        <f t="shared" si="146"/>
        <v>2928.9285714285716</v>
      </c>
      <c r="Q1919" t="s">
        <v>8318</v>
      </c>
      <c r="R1919" t="str">
        <f t="shared" si="147"/>
        <v>technology</v>
      </c>
      <c r="S1919" t="str">
        <f t="shared" si="148"/>
        <v>gadgets</v>
      </c>
      <c r="T1919">
        <f>YEAR(V1919)</f>
        <v>2017</v>
      </c>
      <c r="U1919" s="13">
        <f t="shared" si="149"/>
        <v>30</v>
      </c>
      <c r="V1919" s="10">
        <f>(((J1919/60)/60)/24)+DATE(1970,1,1)</f>
        <v>42746.270057870366</v>
      </c>
      <c r="W1919" s="10">
        <f>(((I1919/60)/60)/24)+DATE(1970,1,1)</f>
        <v>42776.270057870366</v>
      </c>
    </row>
    <row r="1920" spans="1:23"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45"/>
        <v>1.04E-2</v>
      </c>
      <c r="P1920" s="6">
        <f t="shared" si="146"/>
        <v>28.888888888888889</v>
      </c>
      <c r="Q1920" t="s">
        <v>8318</v>
      </c>
      <c r="R1920" t="str">
        <f t="shared" si="147"/>
        <v>technology</v>
      </c>
      <c r="S1920" t="str">
        <f t="shared" si="148"/>
        <v>gadgets</v>
      </c>
      <c r="T1920">
        <f>YEAR(V1920)</f>
        <v>2014</v>
      </c>
      <c r="U1920" s="13">
        <f t="shared" si="149"/>
        <v>35</v>
      </c>
      <c r="V1920" s="10">
        <f>(((J1920/60)/60)/24)+DATE(1970,1,1)</f>
        <v>41828.789942129632</v>
      </c>
      <c r="W1920" s="10">
        <f>(((I1920/60)/60)/24)+DATE(1970,1,1)</f>
        <v>41863.789942129632</v>
      </c>
    </row>
    <row r="1921" spans="1:23"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45"/>
        <v>0.47399999999999998</v>
      </c>
      <c r="P1921" s="6">
        <f t="shared" si="146"/>
        <v>29.625</v>
      </c>
      <c r="Q1921" t="s">
        <v>8318</v>
      </c>
      <c r="R1921" t="str">
        <f t="shared" si="147"/>
        <v>technology</v>
      </c>
      <c r="S1921" t="str">
        <f t="shared" si="148"/>
        <v>gadgets</v>
      </c>
      <c r="T1921">
        <f>YEAR(V1921)</f>
        <v>2015</v>
      </c>
      <c r="U1921" s="13">
        <f t="shared" si="149"/>
        <v>30</v>
      </c>
      <c r="V1921" s="10">
        <f>(((J1921/60)/60)/24)+DATE(1970,1,1)</f>
        <v>42113.875567129624</v>
      </c>
      <c r="W1921" s="10">
        <f>(((I1921/60)/60)/24)+DATE(1970,1,1)</f>
        <v>42143.875567129624</v>
      </c>
    </row>
    <row r="1922" spans="1:23"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45"/>
        <v>0.43030000000000002</v>
      </c>
      <c r="P1922" s="6">
        <f t="shared" si="146"/>
        <v>40.980952380952381</v>
      </c>
      <c r="Q1922" t="s">
        <v>8318</v>
      </c>
      <c r="R1922" t="str">
        <f t="shared" si="147"/>
        <v>technology</v>
      </c>
      <c r="S1922" t="str">
        <f t="shared" si="148"/>
        <v>gadgets</v>
      </c>
      <c r="T1922">
        <f>YEAR(V1922)</f>
        <v>2015</v>
      </c>
      <c r="U1922" s="13">
        <f t="shared" si="149"/>
        <v>28</v>
      </c>
      <c r="V1922" s="10">
        <f>(((J1922/60)/60)/24)+DATE(1970,1,1)</f>
        <v>42270.875706018516</v>
      </c>
      <c r="W1922" s="10">
        <f>(((I1922/60)/60)/24)+DATE(1970,1,1)</f>
        <v>42298.958333333328</v>
      </c>
    </row>
    <row r="1923" spans="1:23"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50">E1923/D1923</f>
        <v>1.3680000000000001</v>
      </c>
      <c r="P1923" s="6">
        <f t="shared" ref="P1923:P1986" si="151">E1923/L1923</f>
        <v>54</v>
      </c>
      <c r="Q1923" t="s">
        <v>8315</v>
      </c>
      <c r="R1923" t="str">
        <f t="shared" ref="R1923:R1986" si="152">LEFT(N1923,SEARCH("/",N1923,1)-1)</f>
        <v>music</v>
      </c>
      <c r="S1923" t="str">
        <f t="shared" ref="S1923:S1986" si="153">RIGHT(N1923,LEN(N1923)-FIND("/",N1923,1))</f>
        <v>indie rock</v>
      </c>
      <c r="T1923">
        <f>YEAR(V1923)</f>
        <v>2012</v>
      </c>
      <c r="U1923" s="13">
        <f t="shared" ref="U1923:U1986" si="154">ROUND(W1923-V1923,0)</f>
        <v>30</v>
      </c>
      <c r="V1923" s="10">
        <f>(((J1923/60)/60)/24)+DATE(1970,1,1)</f>
        <v>41074.221562500003</v>
      </c>
      <c r="W1923" s="10">
        <f>(((I1923/60)/60)/24)+DATE(1970,1,1)</f>
        <v>41104.221562500003</v>
      </c>
    </row>
    <row r="1924" spans="1:23"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50"/>
        <v>1.1555</v>
      </c>
      <c r="P1924" s="6">
        <f t="shared" si="151"/>
        <v>36.109375</v>
      </c>
      <c r="Q1924" t="s">
        <v>8315</v>
      </c>
      <c r="R1924" t="str">
        <f t="shared" si="152"/>
        <v>music</v>
      </c>
      <c r="S1924" t="str">
        <f t="shared" si="153"/>
        <v>indie rock</v>
      </c>
      <c r="T1924">
        <f>YEAR(V1924)</f>
        <v>2013</v>
      </c>
      <c r="U1924" s="13">
        <f t="shared" si="154"/>
        <v>30</v>
      </c>
      <c r="V1924" s="10">
        <f>(((J1924/60)/60)/24)+DATE(1970,1,1)</f>
        <v>41590.255868055552</v>
      </c>
      <c r="W1924" s="10">
        <f>(((I1924/60)/60)/24)+DATE(1970,1,1)</f>
        <v>41620.255868055552</v>
      </c>
    </row>
    <row r="1925" spans="1:23"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50"/>
        <v>2.4079999999999999</v>
      </c>
      <c r="P1925" s="6">
        <f t="shared" si="151"/>
        <v>23.153846153846153</v>
      </c>
      <c r="Q1925" t="s">
        <v>8315</v>
      </c>
      <c r="R1925" t="str">
        <f t="shared" si="152"/>
        <v>music</v>
      </c>
      <c r="S1925" t="str">
        <f t="shared" si="153"/>
        <v>indie rock</v>
      </c>
      <c r="T1925">
        <f>YEAR(V1925)</f>
        <v>2011</v>
      </c>
      <c r="U1925" s="13">
        <f t="shared" si="154"/>
        <v>40</v>
      </c>
      <c r="V1925" s="10">
        <f>(((J1925/60)/60)/24)+DATE(1970,1,1)</f>
        <v>40772.848749999997</v>
      </c>
      <c r="W1925" s="10">
        <f>(((I1925/60)/60)/24)+DATE(1970,1,1)</f>
        <v>40813.207638888889</v>
      </c>
    </row>
    <row r="1926" spans="1:23"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50"/>
        <v>1.1439999999999999</v>
      </c>
      <c r="P1926" s="6">
        <f t="shared" si="151"/>
        <v>104</v>
      </c>
      <c r="Q1926" t="s">
        <v>8315</v>
      </c>
      <c r="R1926" t="str">
        <f t="shared" si="152"/>
        <v>music</v>
      </c>
      <c r="S1926" t="str">
        <f t="shared" si="153"/>
        <v>indie rock</v>
      </c>
      <c r="T1926">
        <f>YEAR(V1926)</f>
        <v>2013</v>
      </c>
      <c r="U1926" s="13">
        <f t="shared" si="154"/>
        <v>28</v>
      </c>
      <c r="V1926" s="10">
        <f>(((J1926/60)/60)/24)+DATE(1970,1,1)</f>
        <v>41626.761053240742</v>
      </c>
      <c r="W1926" s="10">
        <f>(((I1926/60)/60)/24)+DATE(1970,1,1)</f>
        <v>41654.814583333333</v>
      </c>
    </row>
    <row r="1927" spans="1:23"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50"/>
        <v>1.1033333333333333</v>
      </c>
      <c r="P1927" s="6">
        <f t="shared" si="151"/>
        <v>31.826923076923077</v>
      </c>
      <c r="Q1927" t="s">
        <v>8315</v>
      </c>
      <c r="R1927" t="str">
        <f t="shared" si="152"/>
        <v>music</v>
      </c>
      <c r="S1927" t="str">
        <f t="shared" si="153"/>
        <v>indie rock</v>
      </c>
      <c r="T1927">
        <f>YEAR(V1927)</f>
        <v>2013</v>
      </c>
      <c r="U1927" s="13">
        <f t="shared" si="154"/>
        <v>22</v>
      </c>
      <c r="V1927" s="10">
        <f>(((J1927/60)/60)/24)+DATE(1970,1,1)</f>
        <v>41535.90148148148</v>
      </c>
      <c r="W1927" s="10">
        <f>(((I1927/60)/60)/24)+DATE(1970,1,1)</f>
        <v>41558</v>
      </c>
    </row>
    <row r="1928" spans="1:23"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50"/>
        <v>1.9537933333333333</v>
      </c>
      <c r="P1928" s="6">
        <f t="shared" si="151"/>
        <v>27.3896261682243</v>
      </c>
      <c r="Q1928" t="s">
        <v>8315</v>
      </c>
      <c r="R1928" t="str">
        <f t="shared" si="152"/>
        <v>music</v>
      </c>
      <c r="S1928" t="str">
        <f t="shared" si="153"/>
        <v>indie rock</v>
      </c>
      <c r="T1928">
        <f>YEAR(V1928)</f>
        <v>2010</v>
      </c>
      <c r="U1928" s="13">
        <f t="shared" si="154"/>
        <v>27</v>
      </c>
      <c r="V1928" s="10">
        <f>(((J1928/60)/60)/24)+DATE(1970,1,1)</f>
        <v>40456.954351851848</v>
      </c>
      <c r="W1928" s="10">
        <f>(((I1928/60)/60)/24)+DATE(1970,1,1)</f>
        <v>40484.018055555556</v>
      </c>
    </row>
    <row r="1929" spans="1:23"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50"/>
        <v>1.0333333333333334</v>
      </c>
      <c r="P1929" s="6">
        <f t="shared" si="151"/>
        <v>56.363636363636367</v>
      </c>
      <c r="Q1929" t="s">
        <v>8315</v>
      </c>
      <c r="R1929" t="str">
        <f t="shared" si="152"/>
        <v>music</v>
      </c>
      <c r="S1929" t="str">
        <f t="shared" si="153"/>
        <v>indie rock</v>
      </c>
      <c r="T1929">
        <f>YEAR(V1929)</f>
        <v>2012</v>
      </c>
      <c r="U1929" s="13">
        <f t="shared" si="154"/>
        <v>15</v>
      </c>
      <c r="V1929" s="10">
        <f>(((J1929/60)/60)/24)+DATE(1970,1,1)</f>
        <v>40960.861562500002</v>
      </c>
      <c r="W1929" s="10">
        <f>(((I1929/60)/60)/24)+DATE(1970,1,1)</f>
        <v>40976.207638888889</v>
      </c>
    </row>
    <row r="1930" spans="1:23"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50"/>
        <v>1.031372549019608</v>
      </c>
      <c r="P1930" s="6">
        <f t="shared" si="151"/>
        <v>77.352941176470594</v>
      </c>
      <c r="Q1930" t="s">
        <v>8315</v>
      </c>
      <c r="R1930" t="str">
        <f t="shared" si="152"/>
        <v>music</v>
      </c>
      <c r="S1930" t="str">
        <f t="shared" si="153"/>
        <v>indie rock</v>
      </c>
      <c r="T1930">
        <f>YEAR(V1930)</f>
        <v>2013</v>
      </c>
      <c r="U1930" s="13">
        <f t="shared" si="154"/>
        <v>30</v>
      </c>
      <c r="V1930" s="10">
        <f>(((J1930/60)/60)/24)+DATE(1970,1,1)</f>
        <v>41371.648078703707</v>
      </c>
      <c r="W1930" s="10">
        <f>(((I1930/60)/60)/24)+DATE(1970,1,1)</f>
        <v>41401.648078703707</v>
      </c>
    </row>
    <row r="1931" spans="1:23"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50"/>
        <v>1.003125</v>
      </c>
      <c r="P1931" s="6">
        <f t="shared" si="151"/>
        <v>42.8</v>
      </c>
      <c r="Q1931" t="s">
        <v>8315</v>
      </c>
      <c r="R1931" t="str">
        <f t="shared" si="152"/>
        <v>music</v>
      </c>
      <c r="S1931" t="str">
        <f t="shared" si="153"/>
        <v>indie rock</v>
      </c>
      <c r="T1931">
        <f>YEAR(V1931)</f>
        <v>2011</v>
      </c>
      <c r="U1931" s="13">
        <f t="shared" si="154"/>
        <v>42</v>
      </c>
      <c r="V1931" s="10">
        <f>(((J1931/60)/60)/24)+DATE(1970,1,1)</f>
        <v>40687.021597222221</v>
      </c>
      <c r="W1931" s="10">
        <f>(((I1931/60)/60)/24)+DATE(1970,1,1)</f>
        <v>40729.021597222221</v>
      </c>
    </row>
    <row r="1932" spans="1:23"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50"/>
        <v>1.27</v>
      </c>
      <c r="P1932" s="6">
        <f t="shared" si="151"/>
        <v>48.846153846153847</v>
      </c>
      <c r="Q1932" t="s">
        <v>8315</v>
      </c>
      <c r="R1932" t="str">
        <f t="shared" si="152"/>
        <v>music</v>
      </c>
      <c r="S1932" t="str">
        <f t="shared" si="153"/>
        <v>indie rock</v>
      </c>
      <c r="T1932">
        <f>YEAR(V1932)</f>
        <v>2013</v>
      </c>
      <c r="U1932" s="13">
        <f t="shared" si="154"/>
        <v>60</v>
      </c>
      <c r="V1932" s="10">
        <f>(((J1932/60)/60)/24)+DATE(1970,1,1)</f>
        <v>41402.558819444443</v>
      </c>
      <c r="W1932" s="10">
        <f>(((I1932/60)/60)/24)+DATE(1970,1,1)</f>
        <v>41462.558819444443</v>
      </c>
    </row>
    <row r="1933" spans="1:23"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50"/>
        <v>1.20601</v>
      </c>
      <c r="P1933" s="6">
        <f t="shared" si="151"/>
        <v>48.240400000000001</v>
      </c>
      <c r="Q1933" t="s">
        <v>8315</v>
      </c>
      <c r="R1933" t="str">
        <f t="shared" si="152"/>
        <v>music</v>
      </c>
      <c r="S1933" t="str">
        <f t="shared" si="153"/>
        <v>indie rock</v>
      </c>
      <c r="T1933">
        <f>YEAR(V1933)</f>
        <v>2012</v>
      </c>
      <c r="U1933" s="13">
        <f t="shared" si="154"/>
        <v>13</v>
      </c>
      <c r="V1933" s="10">
        <f>(((J1933/60)/60)/24)+DATE(1970,1,1)</f>
        <v>41037.892465277779</v>
      </c>
      <c r="W1933" s="10">
        <f>(((I1933/60)/60)/24)+DATE(1970,1,1)</f>
        <v>41051.145833333336</v>
      </c>
    </row>
    <row r="1934" spans="1:23"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50"/>
        <v>1.0699047619047619</v>
      </c>
      <c r="P1934" s="6">
        <f t="shared" si="151"/>
        <v>70.212500000000006</v>
      </c>
      <c r="Q1934" t="s">
        <v>8315</v>
      </c>
      <c r="R1934" t="str">
        <f t="shared" si="152"/>
        <v>music</v>
      </c>
      <c r="S1934" t="str">
        <f t="shared" si="153"/>
        <v>indie rock</v>
      </c>
      <c r="T1934">
        <f>YEAR(V1934)</f>
        <v>2012</v>
      </c>
      <c r="U1934" s="13">
        <f t="shared" si="154"/>
        <v>21</v>
      </c>
      <c r="V1934" s="10">
        <f>(((J1934/60)/60)/24)+DATE(1970,1,1)</f>
        <v>40911.809872685182</v>
      </c>
      <c r="W1934" s="10">
        <f>(((I1934/60)/60)/24)+DATE(1970,1,1)</f>
        <v>40932.809872685182</v>
      </c>
    </row>
    <row r="1935" spans="1:23"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50"/>
        <v>1.7243333333333333</v>
      </c>
      <c r="P1935" s="6">
        <f t="shared" si="151"/>
        <v>94.054545454545448</v>
      </c>
      <c r="Q1935" t="s">
        <v>8315</v>
      </c>
      <c r="R1935" t="str">
        <f t="shared" si="152"/>
        <v>music</v>
      </c>
      <c r="S1935" t="str">
        <f t="shared" si="153"/>
        <v>indie rock</v>
      </c>
      <c r="T1935">
        <f>YEAR(V1935)</f>
        <v>2014</v>
      </c>
      <c r="U1935" s="13">
        <f t="shared" si="154"/>
        <v>30</v>
      </c>
      <c r="V1935" s="10">
        <f>(((J1935/60)/60)/24)+DATE(1970,1,1)</f>
        <v>41879.130868055552</v>
      </c>
      <c r="W1935" s="10">
        <f>(((I1935/60)/60)/24)+DATE(1970,1,1)</f>
        <v>41909.130868055552</v>
      </c>
    </row>
    <row r="1936" spans="1:23"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50"/>
        <v>1.2362</v>
      </c>
      <c r="P1936" s="6">
        <f t="shared" si="151"/>
        <v>80.272727272727266</v>
      </c>
      <c r="Q1936" t="s">
        <v>8315</v>
      </c>
      <c r="R1936" t="str">
        <f t="shared" si="152"/>
        <v>music</v>
      </c>
      <c r="S1936" t="str">
        <f t="shared" si="153"/>
        <v>indie rock</v>
      </c>
      <c r="T1936">
        <f>YEAR(V1936)</f>
        <v>2011</v>
      </c>
      <c r="U1936" s="13">
        <f t="shared" si="154"/>
        <v>36</v>
      </c>
      <c r="V1936" s="10">
        <f>(((J1936/60)/60)/24)+DATE(1970,1,1)</f>
        <v>40865.867141203707</v>
      </c>
      <c r="W1936" s="10">
        <f>(((I1936/60)/60)/24)+DATE(1970,1,1)</f>
        <v>40902.208333333336</v>
      </c>
    </row>
    <row r="1937" spans="1:23"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50"/>
        <v>1.0840000000000001</v>
      </c>
      <c r="P1937" s="6">
        <f t="shared" si="151"/>
        <v>54.2</v>
      </c>
      <c r="Q1937" t="s">
        <v>8315</v>
      </c>
      <c r="R1937" t="str">
        <f t="shared" si="152"/>
        <v>music</v>
      </c>
      <c r="S1937" t="str">
        <f t="shared" si="153"/>
        <v>indie rock</v>
      </c>
      <c r="T1937">
        <f>YEAR(V1937)</f>
        <v>2014</v>
      </c>
      <c r="U1937" s="13">
        <f t="shared" si="154"/>
        <v>37</v>
      </c>
      <c r="V1937" s="10">
        <f>(((J1937/60)/60)/24)+DATE(1970,1,1)</f>
        <v>41773.932534722226</v>
      </c>
      <c r="W1937" s="10">
        <f>(((I1937/60)/60)/24)+DATE(1970,1,1)</f>
        <v>41811.207638888889</v>
      </c>
    </row>
    <row r="1938" spans="1:23"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50"/>
        <v>1.1652013333333333</v>
      </c>
      <c r="P1938" s="6">
        <f t="shared" si="151"/>
        <v>60.26903448275862</v>
      </c>
      <c r="Q1938" t="s">
        <v>8315</v>
      </c>
      <c r="R1938" t="str">
        <f t="shared" si="152"/>
        <v>music</v>
      </c>
      <c r="S1938" t="str">
        <f t="shared" si="153"/>
        <v>indie rock</v>
      </c>
      <c r="T1938">
        <f>YEAR(V1938)</f>
        <v>2011</v>
      </c>
      <c r="U1938" s="13">
        <f t="shared" si="154"/>
        <v>30</v>
      </c>
      <c r="V1938" s="10">
        <f>(((J1938/60)/60)/24)+DATE(1970,1,1)</f>
        <v>40852.889699074076</v>
      </c>
      <c r="W1938" s="10">
        <f>(((I1938/60)/60)/24)+DATE(1970,1,1)</f>
        <v>40883.249305555553</v>
      </c>
    </row>
    <row r="1939" spans="1:23"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50"/>
        <v>1.8724499999999999</v>
      </c>
      <c r="P1939" s="6">
        <f t="shared" si="151"/>
        <v>38.740344827586206</v>
      </c>
      <c r="Q1939" t="s">
        <v>8315</v>
      </c>
      <c r="R1939" t="str">
        <f t="shared" si="152"/>
        <v>music</v>
      </c>
      <c r="S1939" t="str">
        <f t="shared" si="153"/>
        <v>indie rock</v>
      </c>
      <c r="T1939">
        <f>YEAR(V1939)</f>
        <v>2012</v>
      </c>
      <c r="U1939" s="13">
        <f t="shared" si="154"/>
        <v>16</v>
      </c>
      <c r="V1939" s="10">
        <f>(((J1939/60)/60)/24)+DATE(1970,1,1)</f>
        <v>41059.118993055556</v>
      </c>
      <c r="W1939" s="10">
        <f>(((I1939/60)/60)/24)+DATE(1970,1,1)</f>
        <v>41075.165972222225</v>
      </c>
    </row>
    <row r="1940" spans="1:23"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50"/>
        <v>1.1593333333333333</v>
      </c>
      <c r="P1940" s="6">
        <f t="shared" si="151"/>
        <v>152.54385964912279</v>
      </c>
      <c r="Q1940" t="s">
        <v>8315</v>
      </c>
      <c r="R1940" t="str">
        <f t="shared" si="152"/>
        <v>music</v>
      </c>
      <c r="S1940" t="str">
        <f t="shared" si="153"/>
        <v>indie rock</v>
      </c>
      <c r="T1940">
        <f>YEAR(V1940)</f>
        <v>2013</v>
      </c>
      <c r="U1940" s="13">
        <f t="shared" si="154"/>
        <v>31</v>
      </c>
      <c r="V1940" s="10">
        <f>(((J1940/60)/60)/24)+DATE(1970,1,1)</f>
        <v>41426.259618055556</v>
      </c>
      <c r="W1940" s="10">
        <f>(((I1940/60)/60)/24)+DATE(1970,1,1)</f>
        <v>41457.208333333336</v>
      </c>
    </row>
    <row r="1941" spans="1:23"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50"/>
        <v>1.107</v>
      </c>
      <c r="P1941" s="6">
        <f t="shared" si="151"/>
        <v>115.3125</v>
      </c>
      <c r="Q1941" t="s">
        <v>8315</v>
      </c>
      <c r="R1941" t="str">
        <f t="shared" si="152"/>
        <v>music</v>
      </c>
      <c r="S1941" t="str">
        <f t="shared" si="153"/>
        <v>indie rock</v>
      </c>
      <c r="T1941">
        <f>YEAR(V1941)</f>
        <v>2013</v>
      </c>
      <c r="U1941" s="13">
        <f t="shared" si="154"/>
        <v>30</v>
      </c>
      <c r="V1941" s="10">
        <f>(((J1941/60)/60)/24)+DATE(1970,1,1)</f>
        <v>41313.985046296293</v>
      </c>
      <c r="W1941" s="10">
        <f>(((I1941/60)/60)/24)+DATE(1970,1,1)</f>
        <v>41343.943379629629</v>
      </c>
    </row>
    <row r="1942" spans="1:23"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50"/>
        <v>1.7092307692307693</v>
      </c>
      <c r="P1942" s="6">
        <f t="shared" si="151"/>
        <v>35.838709677419352</v>
      </c>
      <c r="Q1942" t="s">
        <v>8315</v>
      </c>
      <c r="R1942" t="str">
        <f t="shared" si="152"/>
        <v>music</v>
      </c>
      <c r="S1942" t="str">
        <f t="shared" si="153"/>
        <v>indie rock</v>
      </c>
      <c r="T1942">
        <f>YEAR(V1942)</f>
        <v>2011</v>
      </c>
      <c r="U1942" s="13">
        <f t="shared" si="154"/>
        <v>39</v>
      </c>
      <c r="V1942" s="10">
        <f>(((J1942/60)/60)/24)+DATE(1970,1,1)</f>
        <v>40670.507326388892</v>
      </c>
      <c r="W1942" s="10">
        <f>(((I1942/60)/60)/24)+DATE(1970,1,1)</f>
        <v>40709.165972222225</v>
      </c>
    </row>
    <row r="1943" spans="1:23"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50"/>
        <v>1.2611835600000001</v>
      </c>
      <c r="P1943" s="6">
        <f t="shared" si="151"/>
        <v>64.570118779438872</v>
      </c>
      <c r="Q1943" t="s">
        <v>8318</v>
      </c>
      <c r="R1943" t="str">
        <f t="shared" si="152"/>
        <v>technology</v>
      </c>
      <c r="S1943" t="str">
        <f t="shared" si="153"/>
        <v>hardware</v>
      </c>
      <c r="T1943">
        <f>YEAR(V1943)</f>
        <v>2014</v>
      </c>
      <c r="U1943" s="13">
        <f t="shared" si="154"/>
        <v>30</v>
      </c>
      <c r="V1943" s="10">
        <f>(((J1943/60)/60)/24)+DATE(1970,1,1)</f>
        <v>41744.290868055556</v>
      </c>
      <c r="W1943" s="10">
        <f>(((I1943/60)/60)/24)+DATE(1970,1,1)</f>
        <v>41774.290868055556</v>
      </c>
    </row>
    <row r="1944" spans="1:23"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50"/>
        <v>1.3844033333333334</v>
      </c>
      <c r="P1944" s="6">
        <f t="shared" si="151"/>
        <v>87.436000000000007</v>
      </c>
      <c r="Q1944" t="s">
        <v>8318</v>
      </c>
      <c r="R1944" t="str">
        <f t="shared" si="152"/>
        <v>technology</v>
      </c>
      <c r="S1944" t="str">
        <f t="shared" si="153"/>
        <v>hardware</v>
      </c>
      <c r="T1944">
        <f>YEAR(V1944)</f>
        <v>2011</v>
      </c>
      <c r="U1944" s="13">
        <f t="shared" si="154"/>
        <v>90</v>
      </c>
      <c r="V1944" s="10">
        <f>(((J1944/60)/60)/24)+DATE(1970,1,1)</f>
        <v>40638.828009259261</v>
      </c>
      <c r="W1944" s="10">
        <f>(((I1944/60)/60)/24)+DATE(1970,1,1)</f>
        <v>40728.828009259261</v>
      </c>
    </row>
    <row r="1945" spans="1:23"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50"/>
        <v>17.052499999999998</v>
      </c>
      <c r="P1945" s="6">
        <f t="shared" si="151"/>
        <v>68.815577078288939</v>
      </c>
      <c r="Q1945" t="s">
        <v>8318</v>
      </c>
      <c r="R1945" t="str">
        <f t="shared" si="152"/>
        <v>technology</v>
      </c>
      <c r="S1945" t="str">
        <f t="shared" si="153"/>
        <v>hardware</v>
      </c>
      <c r="T1945">
        <f>YEAR(V1945)</f>
        <v>2016</v>
      </c>
      <c r="U1945" s="13">
        <f t="shared" si="154"/>
        <v>45</v>
      </c>
      <c r="V1945" s="10">
        <f>(((J1945/60)/60)/24)+DATE(1970,1,1)</f>
        <v>42548.269861111112</v>
      </c>
      <c r="W1945" s="10">
        <f>(((I1945/60)/60)/24)+DATE(1970,1,1)</f>
        <v>42593.269861111112</v>
      </c>
    </row>
    <row r="1946" spans="1:23"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50"/>
        <v>7.8805550000000002</v>
      </c>
      <c r="P1946" s="6">
        <f t="shared" si="151"/>
        <v>176.200223588597</v>
      </c>
      <c r="Q1946" t="s">
        <v>8318</v>
      </c>
      <c r="R1946" t="str">
        <f t="shared" si="152"/>
        <v>technology</v>
      </c>
      <c r="S1946" t="str">
        <f t="shared" si="153"/>
        <v>hardware</v>
      </c>
      <c r="T1946">
        <f>YEAR(V1946)</f>
        <v>2014</v>
      </c>
      <c r="U1946" s="13">
        <f t="shared" si="154"/>
        <v>30</v>
      </c>
      <c r="V1946" s="10">
        <f>(((J1946/60)/60)/24)+DATE(1970,1,1)</f>
        <v>41730.584374999999</v>
      </c>
      <c r="W1946" s="10">
        <f>(((I1946/60)/60)/24)+DATE(1970,1,1)</f>
        <v>41760.584374999999</v>
      </c>
    </row>
    <row r="1947" spans="1:23"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50"/>
        <v>3.4801799999999998</v>
      </c>
      <c r="P1947" s="6">
        <f t="shared" si="151"/>
        <v>511.79117647058825</v>
      </c>
      <c r="Q1947" t="s">
        <v>8318</v>
      </c>
      <c r="R1947" t="str">
        <f t="shared" si="152"/>
        <v>technology</v>
      </c>
      <c r="S1947" t="str">
        <f t="shared" si="153"/>
        <v>hardware</v>
      </c>
      <c r="T1947">
        <f>YEAR(V1947)</f>
        <v>2015</v>
      </c>
      <c r="U1947" s="13">
        <f t="shared" si="154"/>
        <v>40</v>
      </c>
      <c r="V1947" s="10">
        <f>(((J1947/60)/60)/24)+DATE(1970,1,1)</f>
        <v>42157.251828703709</v>
      </c>
      <c r="W1947" s="10">
        <f>(((I1947/60)/60)/24)+DATE(1970,1,1)</f>
        <v>42197.251828703709</v>
      </c>
    </row>
    <row r="1948" spans="1:23"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50"/>
        <v>1.4974666666666667</v>
      </c>
      <c r="P1948" s="6">
        <f t="shared" si="151"/>
        <v>160.44285714285715</v>
      </c>
      <c r="Q1948" t="s">
        <v>8318</v>
      </c>
      <c r="R1948" t="str">
        <f t="shared" si="152"/>
        <v>technology</v>
      </c>
      <c r="S1948" t="str">
        <f t="shared" si="153"/>
        <v>hardware</v>
      </c>
      <c r="T1948">
        <f>YEAR(V1948)</f>
        <v>2014</v>
      </c>
      <c r="U1948" s="13">
        <f t="shared" si="154"/>
        <v>60</v>
      </c>
      <c r="V1948" s="10">
        <f>(((J1948/60)/60)/24)+DATE(1970,1,1)</f>
        <v>41689.150011574071</v>
      </c>
      <c r="W1948" s="10">
        <f>(((I1948/60)/60)/24)+DATE(1970,1,1)</f>
        <v>41749.108344907407</v>
      </c>
    </row>
    <row r="1949" spans="1:23"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50"/>
        <v>1.0063375000000001</v>
      </c>
      <c r="P1949" s="6">
        <f t="shared" si="151"/>
        <v>35.003043478260871</v>
      </c>
      <c r="Q1949" t="s">
        <v>8318</v>
      </c>
      <c r="R1949" t="str">
        <f t="shared" si="152"/>
        <v>technology</v>
      </c>
      <c r="S1949" t="str">
        <f t="shared" si="153"/>
        <v>hardware</v>
      </c>
      <c r="T1949">
        <f>YEAR(V1949)</f>
        <v>2009</v>
      </c>
      <c r="U1949" s="13">
        <f t="shared" si="154"/>
        <v>37</v>
      </c>
      <c r="V1949" s="10">
        <f>(((J1949/60)/60)/24)+DATE(1970,1,1)</f>
        <v>40102.918055555558</v>
      </c>
      <c r="W1949" s="10">
        <f>(((I1949/60)/60)/24)+DATE(1970,1,1)</f>
        <v>40140.249305555553</v>
      </c>
    </row>
    <row r="1950" spans="1:23"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50"/>
        <v>8.0021100000000001</v>
      </c>
      <c r="P1950" s="6">
        <f t="shared" si="151"/>
        <v>188.50671378091872</v>
      </c>
      <c r="Q1950" t="s">
        <v>8318</v>
      </c>
      <c r="R1950" t="str">
        <f t="shared" si="152"/>
        <v>technology</v>
      </c>
      <c r="S1950" t="str">
        <f t="shared" si="153"/>
        <v>hardware</v>
      </c>
      <c r="T1950">
        <f>YEAR(V1950)</f>
        <v>2016</v>
      </c>
      <c r="U1950" s="13">
        <f t="shared" si="154"/>
        <v>54</v>
      </c>
      <c r="V1950" s="10">
        <f>(((J1950/60)/60)/24)+DATE(1970,1,1)</f>
        <v>42473.604270833333</v>
      </c>
      <c r="W1950" s="10">
        <f>(((I1950/60)/60)/24)+DATE(1970,1,1)</f>
        <v>42527.709722222222</v>
      </c>
    </row>
    <row r="1951" spans="1:23"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50"/>
        <v>1.0600260000000001</v>
      </c>
      <c r="P1951" s="6">
        <f t="shared" si="151"/>
        <v>56.204984093319197</v>
      </c>
      <c r="Q1951" t="s">
        <v>8318</v>
      </c>
      <c r="R1951" t="str">
        <f t="shared" si="152"/>
        <v>technology</v>
      </c>
      <c r="S1951" t="str">
        <f t="shared" si="153"/>
        <v>hardware</v>
      </c>
      <c r="T1951">
        <f>YEAR(V1951)</f>
        <v>2014</v>
      </c>
      <c r="U1951" s="13">
        <f t="shared" si="154"/>
        <v>30</v>
      </c>
      <c r="V1951" s="10">
        <f>(((J1951/60)/60)/24)+DATE(1970,1,1)</f>
        <v>41800.423043981478</v>
      </c>
      <c r="W1951" s="10">
        <f>(((I1951/60)/60)/24)+DATE(1970,1,1)</f>
        <v>41830.423043981478</v>
      </c>
    </row>
    <row r="1952" spans="1:23"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50"/>
        <v>2.0051866666666669</v>
      </c>
      <c r="P1952" s="6">
        <f t="shared" si="151"/>
        <v>51.3054157782516</v>
      </c>
      <c r="Q1952" t="s">
        <v>8318</v>
      </c>
      <c r="R1952" t="str">
        <f t="shared" si="152"/>
        <v>technology</v>
      </c>
      <c r="S1952" t="str">
        <f t="shared" si="153"/>
        <v>hardware</v>
      </c>
      <c r="T1952">
        <f>YEAR(V1952)</f>
        <v>2011</v>
      </c>
      <c r="U1952" s="13">
        <f t="shared" si="154"/>
        <v>31</v>
      </c>
      <c r="V1952" s="10">
        <f>(((J1952/60)/60)/24)+DATE(1970,1,1)</f>
        <v>40624.181400462963</v>
      </c>
      <c r="W1952" s="10">
        <f>(((I1952/60)/60)/24)+DATE(1970,1,1)</f>
        <v>40655.181400462963</v>
      </c>
    </row>
    <row r="1953" spans="1:23"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50"/>
        <v>2.1244399999999999</v>
      </c>
      <c r="P1953" s="6">
        <f t="shared" si="151"/>
        <v>127.36450839328538</v>
      </c>
      <c r="Q1953" t="s">
        <v>8318</v>
      </c>
      <c r="R1953" t="str">
        <f t="shared" si="152"/>
        <v>technology</v>
      </c>
      <c r="S1953" t="str">
        <f t="shared" si="153"/>
        <v>hardware</v>
      </c>
      <c r="T1953">
        <f>YEAR(V1953)</f>
        <v>2016</v>
      </c>
      <c r="U1953" s="13">
        <f t="shared" si="154"/>
        <v>30</v>
      </c>
      <c r="V1953" s="10">
        <f>(((J1953/60)/60)/24)+DATE(1970,1,1)</f>
        <v>42651.420567129629</v>
      </c>
      <c r="W1953" s="10">
        <f>(((I1953/60)/60)/24)+DATE(1970,1,1)</f>
        <v>42681.462233796294</v>
      </c>
    </row>
    <row r="1954" spans="1:23"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50"/>
        <v>1.9847237142857144</v>
      </c>
      <c r="P1954" s="6">
        <f t="shared" si="151"/>
        <v>101.85532258064516</v>
      </c>
      <c r="Q1954" t="s">
        <v>8318</v>
      </c>
      <c r="R1954" t="str">
        <f t="shared" si="152"/>
        <v>technology</v>
      </c>
      <c r="S1954" t="str">
        <f t="shared" si="153"/>
        <v>hardware</v>
      </c>
      <c r="T1954">
        <f>YEAR(V1954)</f>
        <v>2013</v>
      </c>
      <c r="U1954" s="13">
        <f t="shared" si="154"/>
        <v>37</v>
      </c>
      <c r="V1954" s="10">
        <f>(((J1954/60)/60)/24)+DATE(1970,1,1)</f>
        <v>41526.60665509259</v>
      </c>
      <c r="W1954" s="10">
        <f>(((I1954/60)/60)/24)+DATE(1970,1,1)</f>
        <v>41563.60665509259</v>
      </c>
    </row>
    <row r="1955" spans="1:23"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50"/>
        <v>2.2594666666666665</v>
      </c>
      <c r="P1955" s="6">
        <f t="shared" si="151"/>
        <v>230.55782312925169</v>
      </c>
      <c r="Q1955" t="s">
        <v>8318</v>
      </c>
      <c r="R1955" t="str">
        <f t="shared" si="152"/>
        <v>technology</v>
      </c>
      <c r="S1955" t="str">
        <f t="shared" si="153"/>
        <v>hardware</v>
      </c>
      <c r="T1955">
        <f>YEAR(V1955)</f>
        <v>2012</v>
      </c>
      <c r="U1955" s="13">
        <f t="shared" si="154"/>
        <v>29</v>
      </c>
      <c r="V1955" s="10">
        <f>(((J1955/60)/60)/24)+DATE(1970,1,1)</f>
        <v>40941.199826388889</v>
      </c>
      <c r="W1955" s="10">
        <f>(((I1955/60)/60)/24)+DATE(1970,1,1)</f>
        <v>40970.125</v>
      </c>
    </row>
    <row r="1956" spans="1:23"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50"/>
        <v>6.9894800000000004</v>
      </c>
      <c r="P1956" s="6">
        <f t="shared" si="151"/>
        <v>842.10602409638557</v>
      </c>
      <c r="Q1956" t="s">
        <v>8318</v>
      </c>
      <c r="R1956" t="str">
        <f t="shared" si="152"/>
        <v>technology</v>
      </c>
      <c r="S1956" t="str">
        <f t="shared" si="153"/>
        <v>hardware</v>
      </c>
      <c r="T1956">
        <f>YEAR(V1956)</f>
        <v>2016</v>
      </c>
      <c r="U1956" s="13">
        <f t="shared" si="154"/>
        <v>47</v>
      </c>
      <c r="V1956" s="10">
        <f>(((J1956/60)/60)/24)+DATE(1970,1,1)</f>
        <v>42394.580740740741</v>
      </c>
      <c r="W1956" s="10">
        <f>(((I1956/60)/60)/24)+DATE(1970,1,1)</f>
        <v>42441.208333333328</v>
      </c>
    </row>
    <row r="1957" spans="1:23"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50"/>
        <v>3.9859528571428569</v>
      </c>
      <c r="P1957" s="6">
        <f t="shared" si="151"/>
        <v>577.27593103448271</v>
      </c>
      <c r="Q1957" t="s">
        <v>8318</v>
      </c>
      <c r="R1957" t="str">
        <f t="shared" si="152"/>
        <v>technology</v>
      </c>
      <c r="S1957" t="str">
        <f t="shared" si="153"/>
        <v>hardware</v>
      </c>
      <c r="T1957">
        <f>YEAR(V1957)</f>
        <v>2012</v>
      </c>
      <c r="U1957" s="13">
        <f t="shared" si="154"/>
        <v>33</v>
      </c>
      <c r="V1957" s="10">
        <f>(((J1957/60)/60)/24)+DATE(1970,1,1)</f>
        <v>41020.271770833337</v>
      </c>
      <c r="W1957" s="10">
        <f>(((I1957/60)/60)/24)+DATE(1970,1,1)</f>
        <v>41052.791666666664</v>
      </c>
    </row>
    <row r="1958" spans="1:23"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50"/>
        <v>2.9403333333333332</v>
      </c>
      <c r="P1958" s="6">
        <f t="shared" si="151"/>
        <v>483.34246575342468</v>
      </c>
      <c r="Q1958" t="s">
        <v>8318</v>
      </c>
      <c r="R1958" t="str">
        <f t="shared" si="152"/>
        <v>technology</v>
      </c>
      <c r="S1958" t="str">
        <f t="shared" si="153"/>
        <v>hardware</v>
      </c>
      <c r="T1958">
        <f>YEAR(V1958)</f>
        <v>2015</v>
      </c>
      <c r="U1958" s="13">
        <f t="shared" si="154"/>
        <v>45</v>
      </c>
      <c r="V1958" s="10">
        <f>(((J1958/60)/60)/24)+DATE(1970,1,1)</f>
        <v>42067.923668981486</v>
      </c>
      <c r="W1958" s="10">
        <f>(((I1958/60)/60)/24)+DATE(1970,1,1)</f>
        <v>42112.882002314815</v>
      </c>
    </row>
    <row r="1959" spans="1:23"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50"/>
        <v>1.6750470000000002</v>
      </c>
      <c r="P1959" s="6">
        <f t="shared" si="151"/>
        <v>76.138500000000008</v>
      </c>
      <c r="Q1959" t="s">
        <v>8318</v>
      </c>
      <c r="R1959" t="str">
        <f t="shared" si="152"/>
        <v>technology</v>
      </c>
      <c r="S1959" t="str">
        <f t="shared" si="153"/>
        <v>hardware</v>
      </c>
      <c r="T1959">
        <f>YEAR(V1959)</f>
        <v>2012</v>
      </c>
      <c r="U1959" s="13">
        <f t="shared" si="154"/>
        <v>30</v>
      </c>
      <c r="V1959" s="10">
        <f>(((J1959/60)/60)/24)+DATE(1970,1,1)</f>
        <v>41179.098530092589</v>
      </c>
      <c r="W1959" s="10">
        <f>(((I1959/60)/60)/24)+DATE(1970,1,1)</f>
        <v>41209.098530092589</v>
      </c>
    </row>
    <row r="1960" spans="1:23"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50"/>
        <v>14.355717142857143</v>
      </c>
      <c r="P1960" s="6">
        <f t="shared" si="151"/>
        <v>74.107684365781708</v>
      </c>
      <c r="Q1960" t="s">
        <v>8318</v>
      </c>
      <c r="R1960" t="str">
        <f t="shared" si="152"/>
        <v>technology</v>
      </c>
      <c r="S1960" t="str">
        <f t="shared" si="153"/>
        <v>hardware</v>
      </c>
      <c r="T1960">
        <f>YEAR(V1960)</f>
        <v>2013</v>
      </c>
      <c r="U1960" s="13">
        <f t="shared" si="154"/>
        <v>30</v>
      </c>
      <c r="V1960" s="10">
        <f>(((J1960/60)/60)/24)+DATE(1970,1,1)</f>
        <v>41326.987974537034</v>
      </c>
      <c r="W1960" s="10">
        <f>(((I1960/60)/60)/24)+DATE(1970,1,1)</f>
        <v>41356.94630787037</v>
      </c>
    </row>
    <row r="1961" spans="1:23"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50"/>
        <v>1.5673440000000001</v>
      </c>
      <c r="P1961" s="6">
        <f t="shared" si="151"/>
        <v>36.965660377358489</v>
      </c>
      <c r="Q1961" t="s">
        <v>8318</v>
      </c>
      <c r="R1961" t="str">
        <f t="shared" si="152"/>
        <v>technology</v>
      </c>
      <c r="S1961" t="str">
        <f t="shared" si="153"/>
        <v>hardware</v>
      </c>
      <c r="T1961">
        <f>YEAR(V1961)</f>
        <v>2014</v>
      </c>
      <c r="U1961" s="13">
        <f t="shared" si="154"/>
        <v>41</v>
      </c>
      <c r="V1961" s="10">
        <f>(((J1961/60)/60)/24)+DATE(1970,1,1)</f>
        <v>41871.845601851855</v>
      </c>
      <c r="W1961" s="10">
        <f>(((I1961/60)/60)/24)+DATE(1970,1,1)</f>
        <v>41913</v>
      </c>
    </row>
    <row r="1962" spans="1:23"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50"/>
        <v>1.1790285714285715</v>
      </c>
      <c r="P1962" s="6">
        <f t="shared" si="151"/>
        <v>2500.969696969697</v>
      </c>
      <c r="Q1962" t="s">
        <v>8318</v>
      </c>
      <c r="R1962" t="str">
        <f t="shared" si="152"/>
        <v>technology</v>
      </c>
      <c r="S1962" t="str">
        <f t="shared" si="153"/>
        <v>hardware</v>
      </c>
      <c r="T1962">
        <f>YEAR(V1962)</f>
        <v>2014</v>
      </c>
      <c r="U1962" s="13">
        <f t="shared" si="154"/>
        <v>30</v>
      </c>
      <c r="V1962" s="10">
        <f>(((J1962/60)/60)/24)+DATE(1970,1,1)</f>
        <v>41964.362743055557</v>
      </c>
      <c r="W1962" s="10">
        <f>(((I1962/60)/60)/24)+DATE(1970,1,1)</f>
        <v>41994.362743055557</v>
      </c>
    </row>
    <row r="1963" spans="1:23"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50"/>
        <v>11.053811999999999</v>
      </c>
      <c r="P1963" s="6">
        <f t="shared" si="151"/>
        <v>67.690214329454989</v>
      </c>
      <c r="Q1963" t="s">
        <v>8318</v>
      </c>
      <c r="R1963" t="str">
        <f t="shared" si="152"/>
        <v>technology</v>
      </c>
      <c r="S1963" t="str">
        <f t="shared" si="153"/>
        <v>hardware</v>
      </c>
      <c r="T1963">
        <f>YEAR(V1963)</f>
        <v>2012</v>
      </c>
      <c r="U1963" s="13">
        <f t="shared" si="154"/>
        <v>40</v>
      </c>
      <c r="V1963" s="10">
        <f>(((J1963/60)/60)/24)+DATE(1970,1,1)</f>
        <v>41148.194641203707</v>
      </c>
      <c r="W1963" s="10">
        <f>(((I1963/60)/60)/24)+DATE(1970,1,1)</f>
        <v>41188.165972222225</v>
      </c>
    </row>
    <row r="1964" spans="1:23"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50"/>
        <v>1.9292499999999999</v>
      </c>
      <c r="P1964" s="6">
        <f t="shared" si="151"/>
        <v>63.04738562091503</v>
      </c>
      <c r="Q1964" t="s">
        <v>8318</v>
      </c>
      <c r="R1964" t="str">
        <f t="shared" si="152"/>
        <v>technology</v>
      </c>
      <c r="S1964" t="str">
        <f t="shared" si="153"/>
        <v>hardware</v>
      </c>
      <c r="T1964">
        <f>YEAR(V1964)</f>
        <v>2014</v>
      </c>
      <c r="U1964" s="13">
        <f t="shared" si="154"/>
        <v>30</v>
      </c>
      <c r="V1964" s="10">
        <f>(((J1964/60)/60)/24)+DATE(1970,1,1)</f>
        <v>41742.780509259261</v>
      </c>
      <c r="W1964" s="10">
        <f>(((I1964/60)/60)/24)+DATE(1970,1,1)</f>
        <v>41772.780509259261</v>
      </c>
    </row>
    <row r="1965" spans="1:23"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50"/>
        <v>1.268842105263158</v>
      </c>
      <c r="P1965" s="6">
        <f t="shared" si="151"/>
        <v>117.6</v>
      </c>
      <c r="Q1965" t="s">
        <v>8318</v>
      </c>
      <c r="R1965" t="str">
        <f t="shared" si="152"/>
        <v>technology</v>
      </c>
      <c r="S1965" t="str">
        <f t="shared" si="153"/>
        <v>hardware</v>
      </c>
      <c r="T1965">
        <f>YEAR(V1965)</f>
        <v>2014</v>
      </c>
      <c r="U1965" s="13">
        <f t="shared" si="154"/>
        <v>35</v>
      </c>
      <c r="V1965" s="10">
        <f>(((J1965/60)/60)/24)+DATE(1970,1,1)</f>
        <v>41863.429791666669</v>
      </c>
      <c r="W1965" s="10">
        <f>(((I1965/60)/60)/24)+DATE(1970,1,1)</f>
        <v>41898.429791666669</v>
      </c>
    </row>
    <row r="1966" spans="1:23"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50"/>
        <v>2.5957748878923765</v>
      </c>
      <c r="P1966" s="6">
        <f t="shared" si="151"/>
        <v>180.75185011709601</v>
      </c>
      <c r="Q1966" t="s">
        <v>8318</v>
      </c>
      <c r="R1966" t="str">
        <f t="shared" si="152"/>
        <v>technology</v>
      </c>
      <c r="S1966" t="str">
        <f t="shared" si="153"/>
        <v>hardware</v>
      </c>
      <c r="T1966">
        <f>YEAR(V1966)</f>
        <v>2016</v>
      </c>
      <c r="U1966" s="13">
        <f t="shared" si="154"/>
        <v>30</v>
      </c>
      <c r="V1966" s="10">
        <f>(((J1966/60)/60)/24)+DATE(1970,1,1)</f>
        <v>42452.272824074069</v>
      </c>
      <c r="W1966" s="10">
        <f>(((I1966/60)/60)/24)+DATE(1970,1,1)</f>
        <v>42482.272824074069</v>
      </c>
    </row>
    <row r="1967" spans="1:23"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50"/>
        <v>2.6227999999999998</v>
      </c>
      <c r="P1967" s="6">
        <f t="shared" si="151"/>
        <v>127.32038834951456</v>
      </c>
      <c r="Q1967" t="s">
        <v>8318</v>
      </c>
      <c r="R1967" t="str">
        <f t="shared" si="152"/>
        <v>technology</v>
      </c>
      <c r="S1967" t="str">
        <f t="shared" si="153"/>
        <v>hardware</v>
      </c>
      <c r="T1967">
        <f>YEAR(V1967)</f>
        <v>2011</v>
      </c>
      <c r="U1967" s="13">
        <f t="shared" si="154"/>
        <v>22</v>
      </c>
      <c r="V1967" s="10">
        <f>(((J1967/60)/60)/24)+DATE(1970,1,1)</f>
        <v>40898.089236111111</v>
      </c>
      <c r="W1967" s="10">
        <f>(((I1967/60)/60)/24)+DATE(1970,1,1)</f>
        <v>40920.041666666664</v>
      </c>
    </row>
    <row r="1968" spans="1:23"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50"/>
        <v>2.0674309000000002</v>
      </c>
      <c r="P1968" s="6">
        <f t="shared" si="151"/>
        <v>136.6444745538665</v>
      </c>
      <c r="Q1968" t="s">
        <v>8318</v>
      </c>
      <c r="R1968" t="str">
        <f t="shared" si="152"/>
        <v>technology</v>
      </c>
      <c r="S1968" t="str">
        <f t="shared" si="153"/>
        <v>hardware</v>
      </c>
      <c r="T1968">
        <f>YEAR(V1968)</f>
        <v>2014</v>
      </c>
      <c r="U1968" s="13">
        <f t="shared" si="154"/>
        <v>30</v>
      </c>
      <c r="V1968" s="10">
        <f>(((J1968/60)/60)/24)+DATE(1970,1,1)</f>
        <v>41835.540486111109</v>
      </c>
      <c r="W1968" s="10">
        <f>(((I1968/60)/60)/24)+DATE(1970,1,1)</f>
        <v>41865.540486111109</v>
      </c>
    </row>
    <row r="1969" spans="1:23"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50"/>
        <v>3.7012999999999998</v>
      </c>
      <c r="P1969" s="6">
        <f t="shared" si="151"/>
        <v>182.78024691358024</v>
      </c>
      <c r="Q1969" t="s">
        <v>8318</v>
      </c>
      <c r="R1969" t="str">
        <f t="shared" si="152"/>
        <v>technology</v>
      </c>
      <c r="S1969" t="str">
        <f t="shared" si="153"/>
        <v>hardware</v>
      </c>
      <c r="T1969">
        <f>YEAR(V1969)</f>
        <v>2014</v>
      </c>
      <c r="U1969" s="13">
        <f t="shared" si="154"/>
        <v>30</v>
      </c>
      <c r="V1969" s="10">
        <f>(((J1969/60)/60)/24)+DATE(1970,1,1)</f>
        <v>41730.663530092592</v>
      </c>
      <c r="W1969" s="10">
        <f>(((I1969/60)/60)/24)+DATE(1970,1,1)</f>
        <v>41760.663530092592</v>
      </c>
    </row>
    <row r="1970" spans="1:23"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50"/>
        <v>2.8496600000000001</v>
      </c>
      <c r="P1970" s="6">
        <f t="shared" si="151"/>
        <v>279.37843137254902</v>
      </c>
      <c r="Q1970" t="s">
        <v>8318</v>
      </c>
      <c r="R1970" t="str">
        <f t="shared" si="152"/>
        <v>technology</v>
      </c>
      <c r="S1970" t="str">
        <f t="shared" si="153"/>
        <v>hardware</v>
      </c>
      <c r="T1970">
        <f>YEAR(V1970)</f>
        <v>2016</v>
      </c>
      <c r="U1970" s="13">
        <f t="shared" si="154"/>
        <v>31</v>
      </c>
      <c r="V1970" s="10">
        <f>(((J1970/60)/60)/24)+DATE(1970,1,1)</f>
        <v>42676.586979166663</v>
      </c>
      <c r="W1970" s="10">
        <f>(((I1970/60)/60)/24)+DATE(1970,1,1)</f>
        <v>42707.628645833334</v>
      </c>
    </row>
    <row r="1971" spans="1:23"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50"/>
        <v>5.7907999999999999</v>
      </c>
      <c r="P1971" s="6">
        <f t="shared" si="151"/>
        <v>61.375728669846318</v>
      </c>
      <c r="Q1971" t="s">
        <v>8318</v>
      </c>
      <c r="R1971" t="str">
        <f t="shared" si="152"/>
        <v>technology</v>
      </c>
      <c r="S1971" t="str">
        <f t="shared" si="153"/>
        <v>hardware</v>
      </c>
      <c r="T1971">
        <f>YEAR(V1971)</f>
        <v>2016</v>
      </c>
      <c r="U1971" s="13">
        <f t="shared" si="154"/>
        <v>30</v>
      </c>
      <c r="V1971" s="10">
        <f>(((J1971/60)/60)/24)+DATE(1970,1,1)</f>
        <v>42557.792453703703</v>
      </c>
      <c r="W1971" s="10">
        <f>(((I1971/60)/60)/24)+DATE(1970,1,1)</f>
        <v>42587.792453703703</v>
      </c>
    </row>
    <row r="1972" spans="1:23"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50"/>
        <v>11.318</v>
      </c>
      <c r="P1972" s="6">
        <f t="shared" si="151"/>
        <v>80.727532097004286</v>
      </c>
      <c r="Q1972" t="s">
        <v>8318</v>
      </c>
      <c r="R1972" t="str">
        <f t="shared" si="152"/>
        <v>technology</v>
      </c>
      <c r="S1972" t="str">
        <f t="shared" si="153"/>
        <v>hardware</v>
      </c>
      <c r="T1972">
        <f>YEAR(V1972)</f>
        <v>2013</v>
      </c>
      <c r="U1972" s="13">
        <f t="shared" si="154"/>
        <v>60</v>
      </c>
      <c r="V1972" s="10">
        <f>(((J1972/60)/60)/24)+DATE(1970,1,1)</f>
        <v>41324.193298611113</v>
      </c>
      <c r="W1972" s="10">
        <f>(((I1972/60)/60)/24)+DATE(1970,1,1)</f>
        <v>41384.151631944449</v>
      </c>
    </row>
    <row r="1973" spans="1:23"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50"/>
        <v>2.6302771750000002</v>
      </c>
      <c r="P1973" s="6">
        <f t="shared" si="151"/>
        <v>272.35590732591254</v>
      </c>
      <c r="Q1973" t="s">
        <v>8318</v>
      </c>
      <c r="R1973" t="str">
        <f t="shared" si="152"/>
        <v>technology</v>
      </c>
      <c r="S1973" t="str">
        <f t="shared" si="153"/>
        <v>hardware</v>
      </c>
      <c r="T1973">
        <f>YEAR(V1973)</f>
        <v>2013</v>
      </c>
      <c r="U1973" s="13">
        <f t="shared" si="154"/>
        <v>32</v>
      </c>
      <c r="V1973" s="10">
        <f>(((J1973/60)/60)/24)+DATE(1970,1,1)</f>
        <v>41561.500706018516</v>
      </c>
      <c r="W1973" s="10">
        <f>(((I1973/60)/60)/24)+DATE(1970,1,1)</f>
        <v>41593.166666666664</v>
      </c>
    </row>
    <row r="1974" spans="1:23"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50"/>
        <v>6.7447999999999997</v>
      </c>
      <c r="P1974" s="6">
        <f t="shared" si="151"/>
        <v>70.848739495798313</v>
      </c>
      <c r="Q1974" t="s">
        <v>8318</v>
      </c>
      <c r="R1974" t="str">
        <f t="shared" si="152"/>
        <v>technology</v>
      </c>
      <c r="S1974" t="str">
        <f t="shared" si="153"/>
        <v>hardware</v>
      </c>
      <c r="T1974">
        <f>YEAR(V1974)</f>
        <v>2012</v>
      </c>
      <c r="U1974" s="13">
        <f t="shared" si="154"/>
        <v>30</v>
      </c>
      <c r="V1974" s="10">
        <f>(((J1974/60)/60)/24)+DATE(1970,1,1)</f>
        <v>41201.012083333335</v>
      </c>
      <c r="W1974" s="10">
        <f>(((I1974/60)/60)/24)+DATE(1970,1,1)</f>
        <v>41231.053749999999</v>
      </c>
    </row>
    <row r="1975" spans="1:23"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50"/>
        <v>2.5683081313131315</v>
      </c>
      <c r="P1975" s="6">
        <f t="shared" si="151"/>
        <v>247.94003412969283</v>
      </c>
      <c r="Q1975" t="s">
        <v>8318</v>
      </c>
      <c r="R1975" t="str">
        <f t="shared" si="152"/>
        <v>technology</v>
      </c>
      <c r="S1975" t="str">
        <f t="shared" si="153"/>
        <v>hardware</v>
      </c>
      <c r="T1975">
        <f>YEAR(V1975)</f>
        <v>2016</v>
      </c>
      <c r="U1975" s="13">
        <f t="shared" si="154"/>
        <v>39</v>
      </c>
      <c r="V1975" s="10">
        <f>(((J1975/60)/60)/24)+DATE(1970,1,1)</f>
        <v>42549.722962962958</v>
      </c>
      <c r="W1975" s="10">
        <f>(((I1975/60)/60)/24)+DATE(1970,1,1)</f>
        <v>42588.291666666672</v>
      </c>
    </row>
    <row r="1976" spans="1:23"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50"/>
        <v>3.7549600000000001</v>
      </c>
      <c r="P1976" s="6">
        <f t="shared" si="151"/>
        <v>186.81393034825871</v>
      </c>
      <c r="Q1976" t="s">
        <v>8318</v>
      </c>
      <c r="R1976" t="str">
        <f t="shared" si="152"/>
        <v>technology</v>
      </c>
      <c r="S1976" t="str">
        <f t="shared" si="153"/>
        <v>hardware</v>
      </c>
      <c r="T1976">
        <f>YEAR(V1976)</f>
        <v>2013</v>
      </c>
      <c r="U1976" s="13">
        <f t="shared" si="154"/>
        <v>60</v>
      </c>
      <c r="V1976" s="10">
        <f>(((J1976/60)/60)/24)+DATE(1970,1,1)</f>
        <v>41445.334131944444</v>
      </c>
      <c r="W1976" s="10">
        <f>(((I1976/60)/60)/24)+DATE(1970,1,1)</f>
        <v>41505.334131944444</v>
      </c>
    </row>
    <row r="1977" spans="1:23"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50"/>
        <v>2.0870837499999997</v>
      </c>
      <c r="P1977" s="6">
        <f t="shared" si="151"/>
        <v>131.98948616600788</v>
      </c>
      <c r="Q1977" t="s">
        <v>8318</v>
      </c>
      <c r="R1977" t="str">
        <f t="shared" si="152"/>
        <v>technology</v>
      </c>
      <c r="S1977" t="str">
        <f t="shared" si="153"/>
        <v>hardware</v>
      </c>
      <c r="T1977">
        <f>YEAR(V1977)</f>
        <v>2013</v>
      </c>
      <c r="U1977" s="13">
        <f t="shared" si="154"/>
        <v>30</v>
      </c>
      <c r="V1977" s="10">
        <f>(((J1977/60)/60)/24)+DATE(1970,1,1)</f>
        <v>41313.755219907405</v>
      </c>
      <c r="W1977" s="10">
        <f>(((I1977/60)/60)/24)+DATE(1970,1,1)</f>
        <v>41343.755219907405</v>
      </c>
    </row>
    <row r="1978" spans="1:23"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50"/>
        <v>3.4660000000000002</v>
      </c>
      <c r="P1978" s="6">
        <f t="shared" si="151"/>
        <v>29.310782241014799</v>
      </c>
      <c r="Q1978" t="s">
        <v>8318</v>
      </c>
      <c r="R1978" t="str">
        <f t="shared" si="152"/>
        <v>technology</v>
      </c>
      <c r="S1978" t="str">
        <f t="shared" si="153"/>
        <v>hardware</v>
      </c>
      <c r="T1978">
        <f>YEAR(V1978)</f>
        <v>2013</v>
      </c>
      <c r="U1978" s="13">
        <f t="shared" si="154"/>
        <v>30</v>
      </c>
      <c r="V1978" s="10">
        <f>(((J1978/60)/60)/24)+DATE(1970,1,1)</f>
        <v>41438.899594907409</v>
      </c>
      <c r="W1978" s="10">
        <f>(((I1978/60)/60)/24)+DATE(1970,1,1)</f>
        <v>41468.899594907409</v>
      </c>
    </row>
    <row r="1979" spans="1:23"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50"/>
        <v>4.0232999999999999</v>
      </c>
      <c r="P1979" s="6">
        <f t="shared" si="151"/>
        <v>245.02436053593178</v>
      </c>
      <c r="Q1979" t="s">
        <v>8318</v>
      </c>
      <c r="R1979" t="str">
        <f t="shared" si="152"/>
        <v>technology</v>
      </c>
      <c r="S1979" t="str">
        <f t="shared" si="153"/>
        <v>hardware</v>
      </c>
      <c r="T1979">
        <f>YEAR(V1979)</f>
        <v>2015</v>
      </c>
      <c r="U1979" s="13">
        <f t="shared" si="154"/>
        <v>46</v>
      </c>
      <c r="V1979" s="10">
        <f>(((J1979/60)/60)/24)+DATE(1970,1,1)</f>
        <v>42311.216898148152</v>
      </c>
      <c r="W1979" s="10">
        <f>(((I1979/60)/60)/24)+DATE(1970,1,1)</f>
        <v>42357.332638888889</v>
      </c>
    </row>
    <row r="1980" spans="1:23"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50"/>
        <v>10.2684514</v>
      </c>
      <c r="P1980" s="6">
        <f t="shared" si="151"/>
        <v>1323.2540463917526</v>
      </c>
      <c r="Q1980" t="s">
        <v>8318</v>
      </c>
      <c r="R1980" t="str">
        <f t="shared" si="152"/>
        <v>technology</v>
      </c>
      <c r="S1980" t="str">
        <f t="shared" si="153"/>
        <v>hardware</v>
      </c>
      <c r="T1980">
        <f>YEAR(V1980)</f>
        <v>2012</v>
      </c>
      <c r="U1980" s="13">
        <f t="shared" si="154"/>
        <v>33</v>
      </c>
      <c r="V1980" s="10">
        <f>(((J1980/60)/60)/24)+DATE(1970,1,1)</f>
        <v>41039.225601851853</v>
      </c>
      <c r="W1980" s="10">
        <f>(((I1980/60)/60)/24)+DATE(1970,1,1)</f>
        <v>41072.291666666664</v>
      </c>
    </row>
    <row r="1981" spans="1:23"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50"/>
        <v>1.14901155</v>
      </c>
      <c r="P1981" s="6">
        <f t="shared" si="151"/>
        <v>282.65966789667897</v>
      </c>
      <c r="Q1981" t="s">
        <v>8318</v>
      </c>
      <c r="R1981" t="str">
        <f t="shared" si="152"/>
        <v>technology</v>
      </c>
      <c r="S1981" t="str">
        <f t="shared" si="153"/>
        <v>hardware</v>
      </c>
      <c r="T1981">
        <f>YEAR(V1981)</f>
        <v>2015</v>
      </c>
      <c r="U1981" s="13">
        <f t="shared" si="154"/>
        <v>37</v>
      </c>
      <c r="V1981" s="10">
        <f>(((J1981/60)/60)/24)+DATE(1970,1,1)</f>
        <v>42290.460023148145</v>
      </c>
      <c r="W1981" s="10">
        <f>(((I1981/60)/60)/24)+DATE(1970,1,1)</f>
        <v>42327.207638888889</v>
      </c>
    </row>
    <row r="1982" spans="1:23"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50"/>
        <v>3.5482402000000004</v>
      </c>
      <c r="P1982" s="6">
        <f t="shared" si="151"/>
        <v>91.214401028277635</v>
      </c>
      <c r="Q1982" t="s">
        <v>8318</v>
      </c>
      <c r="R1982" t="str">
        <f t="shared" si="152"/>
        <v>technology</v>
      </c>
      <c r="S1982" t="str">
        <f t="shared" si="153"/>
        <v>hardware</v>
      </c>
      <c r="T1982">
        <f>YEAR(V1982)</f>
        <v>2016</v>
      </c>
      <c r="U1982" s="13">
        <f t="shared" si="154"/>
        <v>40</v>
      </c>
      <c r="V1982" s="10">
        <f>(((J1982/60)/60)/24)+DATE(1970,1,1)</f>
        <v>42423.542384259257</v>
      </c>
      <c r="W1982" s="10">
        <f>(((I1982/60)/60)/24)+DATE(1970,1,1)</f>
        <v>42463.500717592593</v>
      </c>
    </row>
    <row r="1983" spans="1:23"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50"/>
        <v>5.0799999999999998E-2</v>
      </c>
      <c r="P1983" s="6">
        <f t="shared" si="151"/>
        <v>31.75</v>
      </c>
      <c r="Q1983" t="s">
        <v>8316</v>
      </c>
      <c r="R1983" t="str">
        <f t="shared" si="152"/>
        <v>photography</v>
      </c>
      <c r="S1983" t="str">
        <f t="shared" si="153"/>
        <v>people</v>
      </c>
      <c r="T1983">
        <f>YEAR(V1983)</f>
        <v>2014</v>
      </c>
      <c r="U1983" s="13">
        <f t="shared" si="154"/>
        <v>30</v>
      </c>
      <c r="V1983" s="10">
        <f>(((J1983/60)/60)/24)+DATE(1970,1,1)</f>
        <v>41799.725289351853</v>
      </c>
      <c r="W1983" s="10">
        <f>(((I1983/60)/60)/24)+DATE(1970,1,1)</f>
        <v>41829.725289351853</v>
      </c>
    </row>
    <row r="1984" spans="1:23"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50"/>
        <v>0</v>
      </c>
      <c r="P1984" s="6" t="e">
        <f t="shared" si="151"/>
        <v>#DIV/0!</v>
      </c>
      <c r="Q1984" t="s">
        <v>8316</v>
      </c>
      <c r="R1984" t="str">
        <f t="shared" si="152"/>
        <v>photography</v>
      </c>
      <c r="S1984" t="str">
        <f t="shared" si="153"/>
        <v>people</v>
      </c>
      <c r="T1984">
        <f>YEAR(V1984)</f>
        <v>2016</v>
      </c>
      <c r="U1984" s="13">
        <f t="shared" si="154"/>
        <v>30</v>
      </c>
      <c r="V1984" s="10">
        <f>(((J1984/60)/60)/24)+DATE(1970,1,1)</f>
        <v>42678.586655092593</v>
      </c>
      <c r="W1984" s="10">
        <f>(((I1984/60)/60)/24)+DATE(1970,1,1)</f>
        <v>42708.628321759257</v>
      </c>
    </row>
    <row r="1985" spans="1:23"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50"/>
        <v>4.2999999999999997E-2</v>
      </c>
      <c r="P1985" s="6">
        <f t="shared" si="151"/>
        <v>88.6875</v>
      </c>
      <c r="Q1985" t="s">
        <v>8316</v>
      </c>
      <c r="R1985" t="str">
        <f t="shared" si="152"/>
        <v>photography</v>
      </c>
      <c r="S1985" t="str">
        <f t="shared" si="153"/>
        <v>people</v>
      </c>
      <c r="T1985">
        <f>YEAR(V1985)</f>
        <v>2016</v>
      </c>
      <c r="U1985" s="13">
        <f t="shared" si="154"/>
        <v>22</v>
      </c>
      <c r="V1985" s="10">
        <f>(((J1985/60)/60)/24)+DATE(1970,1,1)</f>
        <v>42593.011782407411</v>
      </c>
      <c r="W1985" s="10">
        <f>(((I1985/60)/60)/24)+DATE(1970,1,1)</f>
        <v>42615.291666666672</v>
      </c>
    </row>
    <row r="1986" spans="1:23"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50"/>
        <v>0.21146666666666666</v>
      </c>
      <c r="P1986" s="6">
        <f t="shared" si="151"/>
        <v>453.14285714285717</v>
      </c>
      <c r="Q1986" t="s">
        <v>8316</v>
      </c>
      <c r="R1986" t="str">
        <f t="shared" si="152"/>
        <v>photography</v>
      </c>
      <c r="S1986" t="str">
        <f t="shared" si="153"/>
        <v>people</v>
      </c>
      <c r="T1986">
        <f>YEAR(V1986)</f>
        <v>2014</v>
      </c>
      <c r="U1986" s="13">
        <f t="shared" si="154"/>
        <v>60</v>
      </c>
      <c r="V1986" s="10">
        <f>(((J1986/60)/60)/24)+DATE(1970,1,1)</f>
        <v>41913.790289351848</v>
      </c>
      <c r="W1986" s="10">
        <f>(((I1986/60)/60)/24)+DATE(1970,1,1)</f>
        <v>41973.831956018519</v>
      </c>
    </row>
    <row r="1987" spans="1:23"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55">E1987/D1987</f>
        <v>3.1875000000000001E-2</v>
      </c>
      <c r="P1987" s="6">
        <f t="shared" ref="P1987:P2050" si="156">E1987/L1987</f>
        <v>12.75</v>
      </c>
      <c r="Q1987" t="s">
        <v>8316</v>
      </c>
      <c r="R1987" t="str">
        <f t="shared" ref="R1987:R2050" si="157">LEFT(N1987,SEARCH("/",N1987,1)-1)</f>
        <v>photography</v>
      </c>
      <c r="S1987" t="str">
        <f t="shared" ref="S1987:S2050" si="158">RIGHT(N1987,LEN(N1987)-FIND("/",N1987,1))</f>
        <v>people</v>
      </c>
      <c r="T1987">
        <f>YEAR(V1987)</f>
        <v>2016</v>
      </c>
      <c r="U1987" s="13">
        <f t="shared" ref="U1987:U2050" si="159">ROUND(W1987-V1987,0)</f>
        <v>29</v>
      </c>
      <c r="V1987" s="10">
        <f>(((J1987/60)/60)/24)+DATE(1970,1,1)</f>
        <v>42555.698738425926</v>
      </c>
      <c r="W1987" s="10">
        <f>(((I1987/60)/60)/24)+DATE(1970,1,1)</f>
        <v>42584.958333333328</v>
      </c>
    </row>
    <row r="1988" spans="1:23"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55"/>
        <v>5.0000000000000001E-4</v>
      </c>
      <c r="P1988" s="6">
        <f t="shared" si="156"/>
        <v>1</v>
      </c>
      <c r="Q1988" t="s">
        <v>8316</v>
      </c>
      <c r="R1988" t="str">
        <f t="shared" si="157"/>
        <v>photography</v>
      </c>
      <c r="S1988" t="str">
        <f t="shared" si="158"/>
        <v>people</v>
      </c>
      <c r="T1988">
        <f>YEAR(V1988)</f>
        <v>2016</v>
      </c>
      <c r="U1988" s="13">
        <f t="shared" si="159"/>
        <v>30</v>
      </c>
      <c r="V1988" s="10">
        <f>(((J1988/60)/60)/24)+DATE(1970,1,1)</f>
        <v>42413.433831018512</v>
      </c>
      <c r="W1988" s="10">
        <f>(((I1988/60)/60)/24)+DATE(1970,1,1)</f>
        <v>42443.392164351855</v>
      </c>
    </row>
    <row r="1989" spans="1:23"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55"/>
        <v>0.42472727272727273</v>
      </c>
      <c r="P1989" s="6">
        <f t="shared" si="156"/>
        <v>83.428571428571431</v>
      </c>
      <c r="Q1989" t="s">
        <v>8316</v>
      </c>
      <c r="R1989" t="str">
        <f t="shared" si="157"/>
        <v>photography</v>
      </c>
      <c r="S1989" t="str">
        <f t="shared" si="158"/>
        <v>people</v>
      </c>
      <c r="T1989">
        <f>YEAR(V1989)</f>
        <v>2015</v>
      </c>
      <c r="U1989" s="13">
        <f t="shared" si="159"/>
        <v>30</v>
      </c>
      <c r="V1989" s="10">
        <f>(((J1989/60)/60)/24)+DATE(1970,1,1)</f>
        <v>42034.639768518522</v>
      </c>
      <c r="W1989" s="10">
        <f>(((I1989/60)/60)/24)+DATE(1970,1,1)</f>
        <v>42064.639768518522</v>
      </c>
    </row>
    <row r="1990" spans="1:23"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55"/>
        <v>4.1666666666666666E-3</v>
      </c>
      <c r="P1990" s="6">
        <f t="shared" si="156"/>
        <v>25</v>
      </c>
      <c r="Q1990" t="s">
        <v>8316</v>
      </c>
      <c r="R1990" t="str">
        <f t="shared" si="157"/>
        <v>photography</v>
      </c>
      <c r="S1990" t="str">
        <f t="shared" si="158"/>
        <v>people</v>
      </c>
      <c r="T1990">
        <f>YEAR(V1990)</f>
        <v>2015</v>
      </c>
      <c r="U1990" s="13">
        <f t="shared" si="159"/>
        <v>30</v>
      </c>
      <c r="V1990" s="10">
        <f>(((J1990/60)/60)/24)+DATE(1970,1,1)</f>
        <v>42206.763217592597</v>
      </c>
      <c r="W1990" s="10">
        <f>(((I1990/60)/60)/24)+DATE(1970,1,1)</f>
        <v>42236.763217592597</v>
      </c>
    </row>
    <row r="1991" spans="1:23"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55"/>
        <v>0.01</v>
      </c>
      <c r="P1991" s="6">
        <f t="shared" si="156"/>
        <v>50</v>
      </c>
      <c r="Q1991" t="s">
        <v>8316</v>
      </c>
      <c r="R1991" t="str">
        <f t="shared" si="157"/>
        <v>photography</v>
      </c>
      <c r="S1991" t="str">
        <f t="shared" si="158"/>
        <v>people</v>
      </c>
      <c r="T1991">
        <f>YEAR(V1991)</f>
        <v>2016</v>
      </c>
      <c r="U1991" s="13">
        <f t="shared" si="159"/>
        <v>30</v>
      </c>
      <c r="V1991" s="10">
        <f>(((J1991/60)/60)/24)+DATE(1970,1,1)</f>
        <v>42685.680648148147</v>
      </c>
      <c r="W1991" s="10">
        <f>(((I1991/60)/60)/24)+DATE(1970,1,1)</f>
        <v>42715.680648148147</v>
      </c>
    </row>
    <row r="1992" spans="1:23"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55"/>
        <v>0.16966666666666666</v>
      </c>
      <c r="P1992" s="6">
        <f t="shared" si="156"/>
        <v>101.8</v>
      </c>
      <c r="Q1992" t="s">
        <v>8316</v>
      </c>
      <c r="R1992" t="str">
        <f t="shared" si="157"/>
        <v>photography</v>
      </c>
      <c r="S1992" t="str">
        <f t="shared" si="158"/>
        <v>people</v>
      </c>
      <c r="T1992">
        <f>YEAR(V1992)</f>
        <v>2016</v>
      </c>
      <c r="U1992" s="13">
        <f t="shared" si="159"/>
        <v>15</v>
      </c>
      <c r="V1992" s="10">
        <f>(((J1992/60)/60)/24)+DATE(1970,1,1)</f>
        <v>42398.195972222224</v>
      </c>
      <c r="W1992" s="10">
        <f>(((I1992/60)/60)/24)+DATE(1970,1,1)</f>
        <v>42413.195972222224</v>
      </c>
    </row>
    <row r="1993" spans="1:23"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55"/>
        <v>7.0000000000000007E-2</v>
      </c>
      <c r="P1993" s="6">
        <f t="shared" si="156"/>
        <v>46.666666666666664</v>
      </c>
      <c r="Q1993" t="s">
        <v>8316</v>
      </c>
      <c r="R1993" t="str">
        <f t="shared" si="157"/>
        <v>photography</v>
      </c>
      <c r="S1993" t="str">
        <f t="shared" si="158"/>
        <v>people</v>
      </c>
      <c r="T1993">
        <f>YEAR(V1993)</f>
        <v>2015</v>
      </c>
      <c r="U1993" s="13">
        <f t="shared" si="159"/>
        <v>21</v>
      </c>
      <c r="V1993" s="10">
        <f>(((J1993/60)/60)/24)+DATE(1970,1,1)</f>
        <v>42167.89335648148</v>
      </c>
      <c r="W1993" s="10">
        <f>(((I1993/60)/60)/24)+DATE(1970,1,1)</f>
        <v>42188.89335648148</v>
      </c>
    </row>
    <row r="1994" spans="1:23"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55"/>
        <v>1.3333333333333333E-3</v>
      </c>
      <c r="P1994" s="6">
        <f t="shared" si="156"/>
        <v>1</v>
      </c>
      <c r="Q1994" t="s">
        <v>8316</v>
      </c>
      <c r="R1994" t="str">
        <f t="shared" si="157"/>
        <v>photography</v>
      </c>
      <c r="S1994" t="str">
        <f t="shared" si="158"/>
        <v>people</v>
      </c>
      <c r="T1994">
        <f>YEAR(V1994)</f>
        <v>2015</v>
      </c>
      <c r="U1994" s="13">
        <f t="shared" si="159"/>
        <v>30</v>
      </c>
      <c r="V1994" s="10">
        <f>(((J1994/60)/60)/24)+DATE(1970,1,1)</f>
        <v>42023.143414351856</v>
      </c>
      <c r="W1994" s="10">
        <f>(((I1994/60)/60)/24)+DATE(1970,1,1)</f>
        <v>42053.143414351856</v>
      </c>
    </row>
    <row r="1995" spans="1:23"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55"/>
        <v>0</v>
      </c>
      <c r="P1995" s="6" t="e">
        <f t="shared" si="156"/>
        <v>#DIV/0!</v>
      </c>
      <c r="Q1995" t="s">
        <v>8316</v>
      </c>
      <c r="R1995" t="str">
        <f t="shared" si="157"/>
        <v>photography</v>
      </c>
      <c r="S1995" t="str">
        <f t="shared" si="158"/>
        <v>people</v>
      </c>
      <c r="T1995">
        <f>YEAR(V1995)</f>
        <v>2015</v>
      </c>
      <c r="U1995" s="13">
        <f t="shared" si="159"/>
        <v>30</v>
      </c>
      <c r="V1995" s="10">
        <f>(((J1995/60)/60)/24)+DATE(1970,1,1)</f>
        <v>42329.58839120371</v>
      </c>
      <c r="W1995" s="10">
        <f>(((I1995/60)/60)/24)+DATE(1970,1,1)</f>
        <v>42359.58839120371</v>
      </c>
    </row>
    <row r="1996" spans="1:23"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55"/>
        <v>0</v>
      </c>
      <c r="P1996" s="6" t="e">
        <f t="shared" si="156"/>
        <v>#DIV/0!</v>
      </c>
      <c r="Q1996" t="s">
        <v>8316</v>
      </c>
      <c r="R1996" t="str">
        <f t="shared" si="157"/>
        <v>photography</v>
      </c>
      <c r="S1996" t="str">
        <f t="shared" si="158"/>
        <v>people</v>
      </c>
      <c r="T1996">
        <f>YEAR(V1996)</f>
        <v>2016</v>
      </c>
      <c r="U1996" s="13">
        <f t="shared" si="159"/>
        <v>60</v>
      </c>
      <c r="V1996" s="10">
        <f>(((J1996/60)/60)/24)+DATE(1970,1,1)</f>
        <v>42651.006273148145</v>
      </c>
      <c r="W1996" s="10">
        <f>(((I1996/60)/60)/24)+DATE(1970,1,1)</f>
        <v>42711.047939814816</v>
      </c>
    </row>
    <row r="1997" spans="1:23"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55"/>
        <v>7.8E-2</v>
      </c>
      <c r="P1997" s="6">
        <f t="shared" si="156"/>
        <v>26</v>
      </c>
      <c r="Q1997" t="s">
        <v>8316</v>
      </c>
      <c r="R1997" t="str">
        <f t="shared" si="157"/>
        <v>photography</v>
      </c>
      <c r="S1997" t="str">
        <f t="shared" si="158"/>
        <v>people</v>
      </c>
      <c r="T1997">
        <f>YEAR(V1997)</f>
        <v>2015</v>
      </c>
      <c r="U1997" s="13">
        <f t="shared" si="159"/>
        <v>20</v>
      </c>
      <c r="V1997" s="10">
        <f>(((J1997/60)/60)/24)+DATE(1970,1,1)</f>
        <v>42181.902037037042</v>
      </c>
      <c r="W1997" s="10">
        <f>(((I1997/60)/60)/24)+DATE(1970,1,1)</f>
        <v>42201.902037037042</v>
      </c>
    </row>
    <row r="1998" spans="1:23"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55"/>
        <v>0</v>
      </c>
      <c r="P1998" s="6" t="e">
        <f t="shared" si="156"/>
        <v>#DIV/0!</v>
      </c>
      <c r="Q1998" t="s">
        <v>8316</v>
      </c>
      <c r="R1998" t="str">
        <f t="shared" si="157"/>
        <v>photography</v>
      </c>
      <c r="S1998" t="str">
        <f t="shared" si="158"/>
        <v>people</v>
      </c>
      <c r="T1998">
        <f>YEAR(V1998)</f>
        <v>2014</v>
      </c>
      <c r="U1998" s="13">
        <f t="shared" si="159"/>
        <v>30</v>
      </c>
      <c r="V1998" s="10">
        <f>(((J1998/60)/60)/24)+DATE(1970,1,1)</f>
        <v>41800.819571759261</v>
      </c>
      <c r="W1998" s="10">
        <f>(((I1998/60)/60)/24)+DATE(1970,1,1)</f>
        <v>41830.819571759261</v>
      </c>
    </row>
    <row r="1999" spans="1:23"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55"/>
        <v>0</v>
      </c>
      <c r="P1999" s="6" t="e">
        <f t="shared" si="156"/>
        <v>#DIV/0!</v>
      </c>
      <c r="Q1999" t="s">
        <v>8316</v>
      </c>
      <c r="R1999" t="str">
        <f t="shared" si="157"/>
        <v>photography</v>
      </c>
      <c r="S1999" t="str">
        <f t="shared" si="158"/>
        <v>people</v>
      </c>
      <c r="T1999">
        <f>YEAR(V1999)</f>
        <v>2014</v>
      </c>
      <c r="U1999" s="13">
        <f t="shared" si="159"/>
        <v>30</v>
      </c>
      <c r="V1999" s="10">
        <f>(((J1999/60)/60)/24)+DATE(1970,1,1)</f>
        <v>41847.930694444447</v>
      </c>
      <c r="W1999" s="10">
        <f>(((I1999/60)/60)/24)+DATE(1970,1,1)</f>
        <v>41877.930694444447</v>
      </c>
    </row>
    <row r="2000" spans="1:23"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55"/>
        <v>0.26200000000000001</v>
      </c>
      <c r="P2000" s="6">
        <f t="shared" si="156"/>
        <v>218.33333333333334</v>
      </c>
      <c r="Q2000" t="s">
        <v>8316</v>
      </c>
      <c r="R2000" t="str">
        <f t="shared" si="157"/>
        <v>photography</v>
      </c>
      <c r="S2000" t="str">
        <f t="shared" si="158"/>
        <v>people</v>
      </c>
      <c r="T2000">
        <f>YEAR(V2000)</f>
        <v>2014</v>
      </c>
      <c r="U2000" s="13">
        <f t="shared" si="159"/>
        <v>45</v>
      </c>
      <c r="V2000" s="10">
        <f>(((J2000/60)/60)/24)+DATE(1970,1,1)</f>
        <v>41807.118495370371</v>
      </c>
      <c r="W2000" s="10">
        <f>(((I2000/60)/60)/24)+DATE(1970,1,1)</f>
        <v>41852.118495370371</v>
      </c>
    </row>
    <row r="2001" spans="1:23"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55"/>
        <v>7.6129032258064515E-3</v>
      </c>
      <c r="P2001" s="6">
        <f t="shared" si="156"/>
        <v>33.714285714285715</v>
      </c>
      <c r="Q2001" t="s">
        <v>8316</v>
      </c>
      <c r="R2001" t="str">
        <f t="shared" si="157"/>
        <v>photography</v>
      </c>
      <c r="S2001" t="str">
        <f t="shared" si="158"/>
        <v>people</v>
      </c>
      <c r="T2001">
        <f>YEAR(V2001)</f>
        <v>2014</v>
      </c>
      <c r="U2001" s="13">
        <f t="shared" si="159"/>
        <v>30</v>
      </c>
      <c r="V2001" s="10">
        <f>(((J2001/60)/60)/24)+DATE(1970,1,1)</f>
        <v>41926.482731481483</v>
      </c>
      <c r="W2001" s="10">
        <f>(((I2001/60)/60)/24)+DATE(1970,1,1)</f>
        <v>41956.524398148147</v>
      </c>
    </row>
    <row r="2002" spans="1:23"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55"/>
        <v>0.125</v>
      </c>
      <c r="P2002" s="6">
        <f t="shared" si="156"/>
        <v>25</v>
      </c>
      <c r="Q2002" t="s">
        <v>8316</v>
      </c>
      <c r="R2002" t="str">
        <f t="shared" si="157"/>
        <v>photography</v>
      </c>
      <c r="S2002" t="str">
        <f t="shared" si="158"/>
        <v>people</v>
      </c>
      <c r="T2002">
        <f>YEAR(V2002)</f>
        <v>2015</v>
      </c>
      <c r="U2002" s="13">
        <f t="shared" si="159"/>
        <v>30</v>
      </c>
      <c r="V2002" s="10">
        <f>(((J2002/60)/60)/24)+DATE(1970,1,1)</f>
        <v>42345.951539351852</v>
      </c>
      <c r="W2002" s="10">
        <f>(((I2002/60)/60)/24)+DATE(1970,1,1)</f>
        <v>42375.951539351852</v>
      </c>
    </row>
    <row r="2003" spans="1:23"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55"/>
        <v>3.8212909090909091</v>
      </c>
      <c r="P2003" s="6">
        <f t="shared" si="156"/>
        <v>128.38790470372632</v>
      </c>
      <c r="Q2003" t="s">
        <v>8318</v>
      </c>
      <c r="R2003" t="str">
        <f t="shared" si="157"/>
        <v>technology</v>
      </c>
      <c r="S2003" t="str">
        <f t="shared" si="158"/>
        <v>hardware</v>
      </c>
      <c r="T2003">
        <f>YEAR(V2003)</f>
        <v>2015</v>
      </c>
      <c r="U2003" s="13">
        <f t="shared" si="159"/>
        <v>32</v>
      </c>
      <c r="V2003" s="10">
        <f>(((J2003/60)/60)/24)+DATE(1970,1,1)</f>
        <v>42136.209675925929</v>
      </c>
      <c r="W2003" s="10">
        <f>(((I2003/60)/60)/24)+DATE(1970,1,1)</f>
        <v>42167.833333333328</v>
      </c>
    </row>
    <row r="2004" spans="1:23"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55"/>
        <v>2.1679422000000002</v>
      </c>
      <c r="P2004" s="6">
        <f t="shared" si="156"/>
        <v>78.834261818181815</v>
      </c>
      <c r="Q2004" t="s">
        <v>8318</v>
      </c>
      <c r="R2004" t="str">
        <f t="shared" si="157"/>
        <v>technology</v>
      </c>
      <c r="S2004" t="str">
        <f t="shared" si="158"/>
        <v>hardware</v>
      </c>
      <c r="T2004">
        <f>YEAR(V2004)</f>
        <v>2016</v>
      </c>
      <c r="U2004" s="13">
        <f t="shared" si="159"/>
        <v>30</v>
      </c>
      <c r="V2004" s="10">
        <f>(((J2004/60)/60)/24)+DATE(1970,1,1)</f>
        <v>42728.71230324074</v>
      </c>
      <c r="W2004" s="10">
        <f>(((I2004/60)/60)/24)+DATE(1970,1,1)</f>
        <v>42758.71230324074</v>
      </c>
    </row>
    <row r="2005" spans="1:23"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55"/>
        <v>3.12</v>
      </c>
      <c r="P2005" s="6">
        <f t="shared" si="156"/>
        <v>91.764705882352942</v>
      </c>
      <c r="Q2005" t="s">
        <v>8318</v>
      </c>
      <c r="R2005" t="str">
        <f t="shared" si="157"/>
        <v>technology</v>
      </c>
      <c r="S2005" t="str">
        <f t="shared" si="158"/>
        <v>hardware</v>
      </c>
      <c r="T2005">
        <f>YEAR(V2005)</f>
        <v>2010</v>
      </c>
      <c r="U2005" s="13">
        <f t="shared" si="159"/>
        <v>15</v>
      </c>
      <c r="V2005" s="10">
        <f>(((J2005/60)/60)/24)+DATE(1970,1,1)</f>
        <v>40347.125601851854</v>
      </c>
      <c r="W2005" s="10">
        <f>(((I2005/60)/60)/24)+DATE(1970,1,1)</f>
        <v>40361.958333333336</v>
      </c>
    </row>
    <row r="2006" spans="1:23"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55"/>
        <v>2.3442048</v>
      </c>
      <c r="P2006" s="6">
        <f t="shared" si="156"/>
        <v>331.10237288135596</v>
      </c>
      <c r="Q2006" t="s">
        <v>8318</v>
      </c>
      <c r="R2006" t="str">
        <f t="shared" si="157"/>
        <v>technology</v>
      </c>
      <c r="S2006" t="str">
        <f t="shared" si="158"/>
        <v>hardware</v>
      </c>
      <c r="T2006">
        <f>YEAR(V2006)</f>
        <v>2014</v>
      </c>
      <c r="U2006" s="13">
        <f t="shared" si="159"/>
        <v>30</v>
      </c>
      <c r="V2006" s="10">
        <f>(((J2006/60)/60)/24)+DATE(1970,1,1)</f>
        <v>41800.604895833334</v>
      </c>
      <c r="W2006" s="10">
        <f>(((I2006/60)/60)/24)+DATE(1970,1,1)</f>
        <v>41830.604895833334</v>
      </c>
    </row>
    <row r="2007" spans="1:23"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55"/>
        <v>1.236801</v>
      </c>
      <c r="P2007" s="6">
        <f t="shared" si="156"/>
        <v>194.26193717277485</v>
      </c>
      <c r="Q2007" t="s">
        <v>8318</v>
      </c>
      <c r="R2007" t="str">
        <f t="shared" si="157"/>
        <v>technology</v>
      </c>
      <c r="S2007" t="str">
        <f t="shared" si="158"/>
        <v>hardware</v>
      </c>
      <c r="T2007">
        <f>YEAR(V2007)</f>
        <v>2013</v>
      </c>
      <c r="U2007" s="13">
        <f t="shared" si="159"/>
        <v>27</v>
      </c>
      <c r="V2007" s="10">
        <f>(((J2007/60)/60)/24)+DATE(1970,1,1)</f>
        <v>41535.812708333331</v>
      </c>
      <c r="W2007" s="10">
        <f>(((I2007/60)/60)/24)+DATE(1970,1,1)</f>
        <v>41563.165972222225</v>
      </c>
    </row>
    <row r="2008" spans="1:23"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55"/>
        <v>2.4784000000000002</v>
      </c>
      <c r="P2008" s="6">
        <f t="shared" si="156"/>
        <v>408.97689768976898</v>
      </c>
      <c r="Q2008" t="s">
        <v>8318</v>
      </c>
      <c r="R2008" t="str">
        <f t="shared" si="157"/>
        <v>technology</v>
      </c>
      <c r="S2008" t="str">
        <f t="shared" si="158"/>
        <v>hardware</v>
      </c>
      <c r="T2008">
        <f>YEAR(V2008)</f>
        <v>2014</v>
      </c>
      <c r="U2008" s="13">
        <f t="shared" si="159"/>
        <v>35</v>
      </c>
      <c r="V2008" s="10">
        <f>(((J2008/60)/60)/24)+DATE(1970,1,1)</f>
        <v>41941.500520833331</v>
      </c>
      <c r="W2008" s="10">
        <f>(((I2008/60)/60)/24)+DATE(1970,1,1)</f>
        <v>41976.542187500003</v>
      </c>
    </row>
    <row r="2009" spans="1:23"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55"/>
        <v>1.157092</v>
      </c>
      <c r="P2009" s="6">
        <f t="shared" si="156"/>
        <v>84.459270072992695</v>
      </c>
      <c r="Q2009" t="s">
        <v>8318</v>
      </c>
      <c r="R2009" t="str">
        <f t="shared" si="157"/>
        <v>technology</v>
      </c>
      <c r="S2009" t="str">
        <f t="shared" si="158"/>
        <v>hardware</v>
      </c>
      <c r="T2009">
        <f>YEAR(V2009)</f>
        <v>2010</v>
      </c>
      <c r="U2009" s="13">
        <f t="shared" si="159"/>
        <v>66</v>
      </c>
      <c r="V2009" s="10">
        <f>(((J2009/60)/60)/24)+DATE(1970,1,1)</f>
        <v>40347.837800925925</v>
      </c>
      <c r="W2009" s="10">
        <f>(((I2009/60)/60)/24)+DATE(1970,1,1)</f>
        <v>40414.166666666664</v>
      </c>
    </row>
    <row r="2010" spans="1:23"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55"/>
        <v>1.1707484768810599</v>
      </c>
      <c r="P2010" s="6">
        <f t="shared" si="156"/>
        <v>44.853658536585364</v>
      </c>
      <c r="Q2010" t="s">
        <v>8318</v>
      </c>
      <c r="R2010" t="str">
        <f t="shared" si="157"/>
        <v>technology</v>
      </c>
      <c r="S2010" t="str">
        <f t="shared" si="158"/>
        <v>hardware</v>
      </c>
      <c r="T2010">
        <f>YEAR(V2010)</f>
        <v>2011</v>
      </c>
      <c r="U2010" s="13">
        <f t="shared" si="159"/>
        <v>44</v>
      </c>
      <c r="V2010" s="10">
        <f>(((J2010/60)/60)/24)+DATE(1970,1,1)</f>
        <v>40761.604421296295</v>
      </c>
      <c r="W2010" s="10">
        <f>(((I2010/60)/60)/24)+DATE(1970,1,1)</f>
        <v>40805.604421296295</v>
      </c>
    </row>
    <row r="2011" spans="1:23"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55"/>
        <v>3.05158</v>
      </c>
      <c r="P2011" s="6">
        <f t="shared" si="156"/>
        <v>383.3643216080402</v>
      </c>
      <c r="Q2011" t="s">
        <v>8318</v>
      </c>
      <c r="R2011" t="str">
        <f t="shared" si="157"/>
        <v>technology</v>
      </c>
      <c r="S2011" t="str">
        <f t="shared" si="158"/>
        <v>hardware</v>
      </c>
      <c r="T2011">
        <f>YEAR(V2011)</f>
        <v>2016</v>
      </c>
      <c r="U2011" s="13">
        <f t="shared" si="159"/>
        <v>36</v>
      </c>
      <c r="V2011" s="10">
        <f>(((J2011/60)/60)/24)+DATE(1970,1,1)</f>
        <v>42661.323414351849</v>
      </c>
      <c r="W2011" s="10">
        <f>(((I2011/60)/60)/24)+DATE(1970,1,1)</f>
        <v>42697.365081018521</v>
      </c>
    </row>
    <row r="2012" spans="1:23"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55"/>
        <v>3.2005299999999997</v>
      </c>
      <c r="P2012" s="6">
        <f t="shared" si="156"/>
        <v>55.276856649395505</v>
      </c>
      <c r="Q2012" t="s">
        <v>8318</v>
      </c>
      <c r="R2012" t="str">
        <f t="shared" si="157"/>
        <v>technology</v>
      </c>
      <c r="S2012" t="str">
        <f t="shared" si="158"/>
        <v>hardware</v>
      </c>
      <c r="T2012">
        <f>YEAR(V2012)</f>
        <v>2016</v>
      </c>
      <c r="U2012" s="13">
        <f t="shared" si="159"/>
        <v>30</v>
      </c>
      <c r="V2012" s="10">
        <f>(((J2012/60)/60)/24)+DATE(1970,1,1)</f>
        <v>42570.996423611112</v>
      </c>
      <c r="W2012" s="10">
        <f>(((I2012/60)/60)/24)+DATE(1970,1,1)</f>
        <v>42600.996423611112</v>
      </c>
    </row>
    <row r="2013" spans="1:23"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55"/>
        <v>8.1956399999999991</v>
      </c>
      <c r="P2013" s="6">
        <f t="shared" si="156"/>
        <v>422.02059732234807</v>
      </c>
      <c r="Q2013" t="s">
        <v>8318</v>
      </c>
      <c r="R2013" t="str">
        <f t="shared" si="157"/>
        <v>technology</v>
      </c>
      <c r="S2013" t="str">
        <f t="shared" si="158"/>
        <v>hardware</v>
      </c>
      <c r="T2013">
        <f>YEAR(V2013)</f>
        <v>2015</v>
      </c>
      <c r="U2013" s="13">
        <f t="shared" si="159"/>
        <v>34</v>
      </c>
      <c r="V2013" s="10">
        <f>(((J2013/60)/60)/24)+DATE(1970,1,1)</f>
        <v>42347.358483796299</v>
      </c>
      <c r="W2013" s="10">
        <f>(((I2013/60)/60)/24)+DATE(1970,1,1)</f>
        <v>42380.958333333328</v>
      </c>
    </row>
    <row r="2014" spans="1:23"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55"/>
        <v>2.3490000000000002</v>
      </c>
      <c r="P2014" s="6">
        <f t="shared" si="156"/>
        <v>64.180327868852459</v>
      </c>
      <c r="Q2014" t="s">
        <v>8318</v>
      </c>
      <c r="R2014" t="str">
        <f t="shared" si="157"/>
        <v>technology</v>
      </c>
      <c r="S2014" t="str">
        <f t="shared" si="158"/>
        <v>hardware</v>
      </c>
      <c r="T2014">
        <f>YEAR(V2014)</f>
        <v>2015</v>
      </c>
      <c r="U2014" s="13">
        <f t="shared" si="159"/>
        <v>30</v>
      </c>
      <c r="V2014" s="10">
        <f>(((J2014/60)/60)/24)+DATE(1970,1,1)</f>
        <v>42010.822233796294</v>
      </c>
      <c r="W2014" s="10">
        <f>(((I2014/60)/60)/24)+DATE(1970,1,1)</f>
        <v>42040.822233796294</v>
      </c>
    </row>
    <row r="2015" spans="1:23"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55"/>
        <v>4.9491375</v>
      </c>
      <c r="P2015" s="6">
        <f t="shared" si="156"/>
        <v>173.57781674704077</v>
      </c>
      <c r="Q2015" t="s">
        <v>8318</v>
      </c>
      <c r="R2015" t="str">
        <f t="shared" si="157"/>
        <v>technology</v>
      </c>
      <c r="S2015" t="str">
        <f t="shared" si="158"/>
        <v>hardware</v>
      </c>
      <c r="T2015">
        <f>YEAR(V2015)</f>
        <v>2016</v>
      </c>
      <c r="U2015" s="13">
        <f t="shared" si="159"/>
        <v>60</v>
      </c>
      <c r="V2015" s="10">
        <f>(((J2015/60)/60)/24)+DATE(1970,1,1)</f>
        <v>42499.960810185185</v>
      </c>
      <c r="W2015" s="10">
        <f>(((I2015/60)/60)/24)+DATE(1970,1,1)</f>
        <v>42559.960810185185</v>
      </c>
    </row>
    <row r="2016" spans="1:23"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55"/>
        <v>78.137822333333332</v>
      </c>
      <c r="P2016" s="6">
        <f t="shared" si="156"/>
        <v>88.601680840609291</v>
      </c>
      <c r="Q2016" t="s">
        <v>8318</v>
      </c>
      <c r="R2016" t="str">
        <f t="shared" si="157"/>
        <v>technology</v>
      </c>
      <c r="S2016" t="str">
        <f t="shared" si="158"/>
        <v>hardware</v>
      </c>
      <c r="T2016">
        <f>YEAR(V2016)</f>
        <v>2013</v>
      </c>
      <c r="U2016" s="13">
        <f t="shared" si="159"/>
        <v>34</v>
      </c>
      <c r="V2016" s="10">
        <f>(((J2016/60)/60)/24)+DATE(1970,1,1)</f>
        <v>41324.214571759258</v>
      </c>
      <c r="W2016" s="10">
        <f>(((I2016/60)/60)/24)+DATE(1970,1,1)</f>
        <v>41358.172905092593</v>
      </c>
    </row>
    <row r="2017" spans="1:23"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55"/>
        <v>1.1300013888888889</v>
      </c>
      <c r="P2017" s="6">
        <f t="shared" si="156"/>
        <v>50.222283950617282</v>
      </c>
      <c r="Q2017" t="s">
        <v>8318</v>
      </c>
      <c r="R2017" t="str">
        <f t="shared" si="157"/>
        <v>technology</v>
      </c>
      <c r="S2017" t="str">
        <f t="shared" si="158"/>
        <v>hardware</v>
      </c>
      <c r="T2017">
        <f>YEAR(V2017)</f>
        <v>2011</v>
      </c>
      <c r="U2017" s="13">
        <f t="shared" si="159"/>
        <v>30</v>
      </c>
      <c r="V2017" s="10">
        <f>(((J2017/60)/60)/24)+DATE(1970,1,1)</f>
        <v>40765.876886574071</v>
      </c>
      <c r="W2017" s="10">
        <f>(((I2017/60)/60)/24)+DATE(1970,1,1)</f>
        <v>40795.876886574071</v>
      </c>
    </row>
    <row r="2018" spans="1:23"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55"/>
        <v>9.2154220000000002</v>
      </c>
      <c r="P2018" s="6">
        <f t="shared" si="156"/>
        <v>192.38876826722338</v>
      </c>
      <c r="Q2018" t="s">
        <v>8318</v>
      </c>
      <c r="R2018" t="str">
        <f t="shared" si="157"/>
        <v>technology</v>
      </c>
      <c r="S2018" t="str">
        <f t="shared" si="158"/>
        <v>hardware</v>
      </c>
      <c r="T2018">
        <f>YEAR(V2018)</f>
        <v>2013</v>
      </c>
      <c r="U2018" s="13">
        <f t="shared" si="159"/>
        <v>30</v>
      </c>
      <c r="V2018" s="10">
        <f>(((J2018/60)/60)/24)+DATE(1970,1,1)</f>
        <v>41312.88077546296</v>
      </c>
      <c r="W2018" s="10">
        <f>(((I2018/60)/60)/24)+DATE(1970,1,1)</f>
        <v>41342.88077546296</v>
      </c>
    </row>
    <row r="2019" spans="1:23"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55"/>
        <v>1.2510239999999999</v>
      </c>
      <c r="P2019" s="6">
        <f t="shared" si="156"/>
        <v>73.416901408450698</v>
      </c>
      <c r="Q2019" t="s">
        <v>8318</v>
      </c>
      <c r="R2019" t="str">
        <f t="shared" si="157"/>
        <v>technology</v>
      </c>
      <c r="S2019" t="str">
        <f t="shared" si="158"/>
        <v>hardware</v>
      </c>
      <c r="T2019">
        <f>YEAR(V2019)</f>
        <v>2012</v>
      </c>
      <c r="U2019" s="13">
        <f t="shared" si="159"/>
        <v>31</v>
      </c>
      <c r="V2019" s="10">
        <f>(((J2019/60)/60)/24)+DATE(1970,1,1)</f>
        <v>40961.057349537034</v>
      </c>
      <c r="W2019" s="10">
        <f>(((I2019/60)/60)/24)+DATE(1970,1,1)</f>
        <v>40992.166666666664</v>
      </c>
    </row>
    <row r="2020" spans="1:23"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55"/>
        <v>1.0224343076923077</v>
      </c>
      <c r="P2020" s="6">
        <f t="shared" si="156"/>
        <v>147.68495555555555</v>
      </c>
      <c r="Q2020" t="s">
        <v>8318</v>
      </c>
      <c r="R2020" t="str">
        <f t="shared" si="157"/>
        <v>technology</v>
      </c>
      <c r="S2020" t="str">
        <f t="shared" si="158"/>
        <v>hardware</v>
      </c>
      <c r="T2020">
        <f>YEAR(V2020)</f>
        <v>2015</v>
      </c>
      <c r="U2020" s="13">
        <f t="shared" si="159"/>
        <v>30</v>
      </c>
      <c r="V2020" s="10">
        <f>(((J2020/60)/60)/24)+DATE(1970,1,1)</f>
        <v>42199.365844907406</v>
      </c>
      <c r="W2020" s="10">
        <f>(((I2020/60)/60)/24)+DATE(1970,1,1)</f>
        <v>42229.365844907406</v>
      </c>
    </row>
    <row r="2021" spans="1:23"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55"/>
        <v>4.8490975000000001</v>
      </c>
      <c r="P2021" s="6">
        <f t="shared" si="156"/>
        <v>108.96848314606741</v>
      </c>
      <c r="Q2021" t="s">
        <v>8318</v>
      </c>
      <c r="R2021" t="str">
        <f t="shared" si="157"/>
        <v>technology</v>
      </c>
      <c r="S2021" t="str">
        <f t="shared" si="158"/>
        <v>hardware</v>
      </c>
      <c r="T2021">
        <f>YEAR(V2021)</f>
        <v>2016</v>
      </c>
      <c r="U2021" s="13">
        <f t="shared" si="159"/>
        <v>30</v>
      </c>
      <c r="V2021" s="10">
        <f>(((J2021/60)/60)/24)+DATE(1970,1,1)</f>
        <v>42605.70857638889</v>
      </c>
      <c r="W2021" s="10">
        <f>(((I2021/60)/60)/24)+DATE(1970,1,1)</f>
        <v>42635.70857638889</v>
      </c>
    </row>
    <row r="2022" spans="1:23"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55"/>
        <v>1.9233333333333333</v>
      </c>
      <c r="P2022" s="6">
        <f t="shared" si="156"/>
        <v>23.647540983606557</v>
      </c>
      <c r="Q2022" t="s">
        <v>8318</v>
      </c>
      <c r="R2022" t="str">
        <f t="shared" si="157"/>
        <v>technology</v>
      </c>
      <c r="S2022" t="str">
        <f t="shared" si="158"/>
        <v>hardware</v>
      </c>
      <c r="T2022">
        <f>YEAR(V2022)</f>
        <v>2014</v>
      </c>
      <c r="U2022" s="13">
        <f t="shared" si="159"/>
        <v>37</v>
      </c>
      <c r="V2022" s="10">
        <f>(((J2022/60)/60)/24)+DATE(1970,1,1)</f>
        <v>41737.097499999996</v>
      </c>
      <c r="W2022" s="10">
        <f>(((I2022/60)/60)/24)+DATE(1970,1,1)</f>
        <v>41773.961111111108</v>
      </c>
    </row>
    <row r="2023" spans="1:23"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55"/>
        <v>2.8109999999999999</v>
      </c>
      <c r="P2023" s="6">
        <f t="shared" si="156"/>
        <v>147.94736842105263</v>
      </c>
      <c r="Q2023" t="s">
        <v>8318</v>
      </c>
      <c r="R2023" t="str">
        <f t="shared" si="157"/>
        <v>technology</v>
      </c>
      <c r="S2023" t="str">
        <f t="shared" si="158"/>
        <v>hardware</v>
      </c>
      <c r="T2023">
        <f>YEAR(V2023)</f>
        <v>2014</v>
      </c>
      <c r="U2023" s="13">
        <f t="shared" si="159"/>
        <v>45</v>
      </c>
      <c r="V2023" s="10">
        <f>(((J2023/60)/60)/24)+DATE(1970,1,1)</f>
        <v>41861.070567129631</v>
      </c>
      <c r="W2023" s="10">
        <f>(((I2023/60)/60)/24)+DATE(1970,1,1)</f>
        <v>41906.070567129631</v>
      </c>
    </row>
    <row r="2024" spans="1:23"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55"/>
        <v>1.2513700000000001</v>
      </c>
      <c r="P2024" s="6">
        <f t="shared" si="156"/>
        <v>385.03692307692307</v>
      </c>
      <c r="Q2024" t="s">
        <v>8318</v>
      </c>
      <c r="R2024" t="str">
        <f t="shared" si="157"/>
        <v>technology</v>
      </c>
      <c r="S2024" t="str">
        <f t="shared" si="158"/>
        <v>hardware</v>
      </c>
      <c r="T2024">
        <f>YEAR(V2024)</f>
        <v>2016</v>
      </c>
      <c r="U2024" s="13">
        <f t="shared" si="159"/>
        <v>30</v>
      </c>
      <c r="V2024" s="10">
        <f>(((J2024/60)/60)/24)+DATE(1970,1,1)</f>
        <v>42502.569120370375</v>
      </c>
      <c r="W2024" s="10">
        <f>(((I2024/60)/60)/24)+DATE(1970,1,1)</f>
        <v>42532.569120370375</v>
      </c>
    </row>
    <row r="2025" spans="1:23"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55"/>
        <v>1.61459</v>
      </c>
      <c r="P2025" s="6">
        <f t="shared" si="156"/>
        <v>457.39093484419266</v>
      </c>
      <c r="Q2025" t="s">
        <v>8318</v>
      </c>
      <c r="R2025" t="str">
        <f t="shared" si="157"/>
        <v>technology</v>
      </c>
      <c r="S2025" t="str">
        <f t="shared" si="158"/>
        <v>hardware</v>
      </c>
      <c r="T2025">
        <f>YEAR(V2025)</f>
        <v>2015</v>
      </c>
      <c r="U2025" s="13">
        <f t="shared" si="159"/>
        <v>30</v>
      </c>
      <c r="V2025" s="10">
        <f>(((J2025/60)/60)/24)+DATE(1970,1,1)</f>
        <v>42136.420752314814</v>
      </c>
      <c r="W2025" s="10">
        <f>(((I2025/60)/60)/24)+DATE(1970,1,1)</f>
        <v>42166.420752314814</v>
      </c>
    </row>
    <row r="2026" spans="1:23"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55"/>
        <v>5.8535000000000004</v>
      </c>
      <c r="P2026" s="6">
        <f t="shared" si="156"/>
        <v>222.99047619047619</v>
      </c>
      <c r="Q2026" t="s">
        <v>8318</v>
      </c>
      <c r="R2026" t="str">
        <f t="shared" si="157"/>
        <v>technology</v>
      </c>
      <c r="S2026" t="str">
        <f t="shared" si="158"/>
        <v>hardware</v>
      </c>
      <c r="T2026">
        <f>YEAR(V2026)</f>
        <v>2012</v>
      </c>
      <c r="U2026" s="13">
        <f t="shared" si="159"/>
        <v>34</v>
      </c>
      <c r="V2026" s="10">
        <f>(((J2026/60)/60)/24)+DATE(1970,1,1)</f>
        <v>41099.966944444444</v>
      </c>
      <c r="W2026" s="10">
        <f>(((I2026/60)/60)/24)+DATE(1970,1,1)</f>
        <v>41134.125</v>
      </c>
    </row>
    <row r="2027" spans="1:23"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55"/>
        <v>2.0114999999999998</v>
      </c>
      <c r="P2027" s="6">
        <f t="shared" si="156"/>
        <v>220.74074074074073</v>
      </c>
      <c r="Q2027" t="s">
        <v>8318</v>
      </c>
      <c r="R2027" t="str">
        <f t="shared" si="157"/>
        <v>technology</v>
      </c>
      <c r="S2027" t="str">
        <f t="shared" si="158"/>
        <v>hardware</v>
      </c>
      <c r="T2027">
        <f>YEAR(V2027)</f>
        <v>2015</v>
      </c>
      <c r="U2027" s="13">
        <f t="shared" si="159"/>
        <v>30</v>
      </c>
      <c r="V2027" s="10">
        <f>(((J2027/60)/60)/24)+DATE(1970,1,1)</f>
        <v>42136.184560185182</v>
      </c>
      <c r="W2027" s="10">
        <f>(((I2027/60)/60)/24)+DATE(1970,1,1)</f>
        <v>42166.184560185182</v>
      </c>
    </row>
    <row r="2028" spans="1:23"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55"/>
        <v>1.3348307999999998</v>
      </c>
      <c r="P2028" s="6">
        <f t="shared" si="156"/>
        <v>73.503898678414089</v>
      </c>
      <c r="Q2028" t="s">
        <v>8318</v>
      </c>
      <c r="R2028" t="str">
        <f t="shared" si="157"/>
        <v>technology</v>
      </c>
      <c r="S2028" t="str">
        <f t="shared" si="158"/>
        <v>hardware</v>
      </c>
      <c r="T2028">
        <f>YEAR(V2028)</f>
        <v>2014</v>
      </c>
      <c r="U2028" s="13">
        <f t="shared" si="159"/>
        <v>45</v>
      </c>
      <c r="V2028" s="10">
        <f>(((J2028/60)/60)/24)+DATE(1970,1,1)</f>
        <v>41704.735937500001</v>
      </c>
      <c r="W2028" s="10">
        <f>(((I2028/60)/60)/24)+DATE(1970,1,1)</f>
        <v>41750.165972222225</v>
      </c>
    </row>
    <row r="2029" spans="1:23"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55"/>
        <v>1.2024900000000001</v>
      </c>
      <c r="P2029" s="6">
        <f t="shared" si="156"/>
        <v>223.09647495361781</v>
      </c>
      <c r="Q2029" t="s">
        <v>8318</v>
      </c>
      <c r="R2029" t="str">
        <f t="shared" si="157"/>
        <v>technology</v>
      </c>
      <c r="S2029" t="str">
        <f t="shared" si="158"/>
        <v>hardware</v>
      </c>
      <c r="T2029">
        <f>YEAR(V2029)</f>
        <v>2015</v>
      </c>
      <c r="U2029" s="13">
        <f t="shared" si="159"/>
        <v>45</v>
      </c>
      <c r="V2029" s="10">
        <f>(((J2029/60)/60)/24)+DATE(1970,1,1)</f>
        <v>42048.813877314817</v>
      </c>
      <c r="W2029" s="10">
        <f>(((I2029/60)/60)/24)+DATE(1970,1,1)</f>
        <v>42093.772210648152</v>
      </c>
    </row>
    <row r="2030" spans="1:23"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55"/>
        <v>1.2616666666666667</v>
      </c>
      <c r="P2030" s="6">
        <f t="shared" si="156"/>
        <v>47.911392405063289</v>
      </c>
      <c r="Q2030" t="s">
        <v>8318</v>
      </c>
      <c r="R2030" t="str">
        <f t="shared" si="157"/>
        <v>technology</v>
      </c>
      <c r="S2030" t="str">
        <f t="shared" si="158"/>
        <v>hardware</v>
      </c>
      <c r="T2030">
        <f>YEAR(V2030)</f>
        <v>2010</v>
      </c>
      <c r="U2030" s="13">
        <f t="shared" si="159"/>
        <v>37</v>
      </c>
      <c r="V2030" s="10">
        <f>(((J2030/60)/60)/24)+DATE(1970,1,1)</f>
        <v>40215.919050925928</v>
      </c>
      <c r="W2030" s="10">
        <f>(((I2030/60)/60)/24)+DATE(1970,1,1)</f>
        <v>40252.913194444445</v>
      </c>
    </row>
    <row r="2031" spans="1:23"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55"/>
        <v>3.6120000000000001</v>
      </c>
      <c r="P2031" s="6">
        <f t="shared" si="156"/>
        <v>96.063829787234042</v>
      </c>
      <c r="Q2031" t="s">
        <v>8318</v>
      </c>
      <c r="R2031" t="str">
        <f t="shared" si="157"/>
        <v>technology</v>
      </c>
      <c r="S2031" t="str">
        <f t="shared" si="158"/>
        <v>hardware</v>
      </c>
      <c r="T2031">
        <f>YEAR(V2031)</f>
        <v>2014</v>
      </c>
      <c r="U2031" s="13">
        <f t="shared" si="159"/>
        <v>30</v>
      </c>
      <c r="V2031" s="10">
        <f>(((J2031/60)/60)/24)+DATE(1970,1,1)</f>
        <v>41848.021770833337</v>
      </c>
      <c r="W2031" s="10">
        <f>(((I2031/60)/60)/24)+DATE(1970,1,1)</f>
        <v>41878.021770833337</v>
      </c>
    </row>
    <row r="2032" spans="1:23"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55"/>
        <v>2.26239013671875</v>
      </c>
      <c r="P2032" s="6">
        <f t="shared" si="156"/>
        <v>118.6144</v>
      </c>
      <c r="Q2032" t="s">
        <v>8318</v>
      </c>
      <c r="R2032" t="str">
        <f t="shared" si="157"/>
        <v>technology</v>
      </c>
      <c r="S2032" t="str">
        <f t="shared" si="158"/>
        <v>hardware</v>
      </c>
      <c r="T2032">
        <f>YEAR(V2032)</f>
        <v>2012</v>
      </c>
      <c r="U2032" s="13">
        <f t="shared" si="159"/>
        <v>30</v>
      </c>
      <c r="V2032" s="10">
        <f>(((J2032/60)/60)/24)+DATE(1970,1,1)</f>
        <v>41212.996481481481</v>
      </c>
      <c r="W2032" s="10">
        <f>(((I2032/60)/60)/24)+DATE(1970,1,1)</f>
        <v>41242.996481481481</v>
      </c>
    </row>
    <row r="2033" spans="1:23"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55"/>
        <v>1.2035</v>
      </c>
      <c r="P2033" s="6">
        <f t="shared" si="156"/>
        <v>118.45472440944881</v>
      </c>
      <c r="Q2033" t="s">
        <v>8318</v>
      </c>
      <c r="R2033" t="str">
        <f t="shared" si="157"/>
        <v>technology</v>
      </c>
      <c r="S2033" t="str">
        <f t="shared" si="158"/>
        <v>hardware</v>
      </c>
      <c r="T2033">
        <f>YEAR(V2033)</f>
        <v>2014</v>
      </c>
      <c r="U2033" s="13">
        <f t="shared" si="159"/>
        <v>38</v>
      </c>
      <c r="V2033" s="10">
        <f>(((J2033/60)/60)/24)+DATE(1970,1,1)</f>
        <v>41975.329317129625</v>
      </c>
      <c r="W2033" s="10">
        <f>(((I2033/60)/60)/24)+DATE(1970,1,1)</f>
        <v>42013.041666666672</v>
      </c>
    </row>
    <row r="2034" spans="1:23"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55"/>
        <v>3.0418799999999999</v>
      </c>
      <c r="P2034" s="6">
        <f t="shared" si="156"/>
        <v>143.21468926553672</v>
      </c>
      <c r="Q2034" t="s">
        <v>8318</v>
      </c>
      <c r="R2034" t="str">
        <f t="shared" si="157"/>
        <v>technology</v>
      </c>
      <c r="S2034" t="str">
        <f t="shared" si="158"/>
        <v>hardware</v>
      </c>
      <c r="T2034">
        <f>YEAR(V2034)</f>
        <v>2016</v>
      </c>
      <c r="U2034" s="13">
        <f t="shared" si="159"/>
        <v>30</v>
      </c>
      <c r="V2034" s="10">
        <f>(((J2034/60)/60)/24)+DATE(1970,1,1)</f>
        <v>42689.565671296295</v>
      </c>
      <c r="W2034" s="10">
        <f>(((I2034/60)/60)/24)+DATE(1970,1,1)</f>
        <v>42719.208333333328</v>
      </c>
    </row>
    <row r="2035" spans="1:23"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55"/>
        <v>1.7867599999999999</v>
      </c>
      <c r="P2035" s="6">
        <f t="shared" si="156"/>
        <v>282.71518987341773</v>
      </c>
      <c r="Q2035" t="s">
        <v>8318</v>
      </c>
      <c r="R2035" t="str">
        <f t="shared" si="157"/>
        <v>technology</v>
      </c>
      <c r="S2035" t="str">
        <f t="shared" si="158"/>
        <v>hardware</v>
      </c>
      <c r="T2035">
        <f>YEAR(V2035)</f>
        <v>2014</v>
      </c>
      <c r="U2035" s="13">
        <f t="shared" si="159"/>
        <v>30</v>
      </c>
      <c r="V2035" s="10">
        <f>(((J2035/60)/60)/24)+DATE(1970,1,1)</f>
        <v>41725.082384259258</v>
      </c>
      <c r="W2035" s="10">
        <f>(((I2035/60)/60)/24)+DATE(1970,1,1)</f>
        <v>41755.082384259258</v>
      </c>
    </row>
    <row r="2036" spans="1:23"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55"/>
        <v>3.868199871794872</v>
      </c>
      <c r="P2036" s="6">
        <f t="shared" si="156"/>
        <v>593.93620078740162</v>
      </c>
      <c r="Q2036" t="s">
        <v>8318</v>
      </c>
      <c r="R2036" t="str">
        <f t="shared" si="157"/>
        <v>technology</v>
      </c>
      <c r="S2036" t="str">
        <f t="shared" si="158"/>
        <v>hardware</v>
      </c>
      <c r="T2036">
        <f>YEAR(V2036)</f>
        <v>2015</v>
      </c>
      <c r="U2036" s="13">
        <f t="shared" si="159"/>
        <v>55</v>
      </c>
      <c r="V2036" s="10">
        <f>(((J2036/60)/60)/24)+DATE(1970,1,1)</f>
        <v>42076.130011574074</v>
      </c>
      <c r="W2036" s="10">
        <f>(((I2036/60)/60)/24)+DATE(1970,1,1)</f>
        <v>42131.290277777778</v>
      </c>
    </row>
    <row r="2037" spans="1:23"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55"/>
        <v>2.1103642500000004</v>
      </c>
      <c r="P2037" s="6">
        <f t="shared" si="156"/>
        <v>262.15704968944101</v>
      </c>
      <c r="Q2037" t="s">
        <v>8318</v>
      </c>
      <c r="R2037" t="str">
        <f t="shared" si="157"/>
        <v>technology</v>
      </c>
      <c r="S2037" t="str">
        <f t="shared" si="158"/>
        <v>hardware</v>
      </c>
      <c r="T2037">
        <f>YEAR(V2037)</f>
        <v>2015</v>
      </c>
      <c r="U2037" s="13">
        <f t="shared" si="159"/>
        <v>45</v>
      </c>
      <c r="V2037" s="10">
        <f>(((J2037/60)/60)/24)+DATE(1970,1,1)</f>
        <v>42311.625081018516</v>
      </c>
      <c r="W2037" s="10">
        <f>(((I2037/60)/60)/24)+DATE(1970,1,1)</f>
        <v>42357.041666666672</v>
      </c>
    </row>
    <row r="2038" spans="1:23"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55"/>
        <v>1.3166833333333334</v>
      </c>
      <c r="P2038" s="6">
        <f t="shared" si="156"/>
        <v>46.580778301886795</v>
      </c>
      <c r="Q2038" t="s">
        <v>8318</v>
      </c>
      <c r="R2038" t="str">
        <f t="shared" si="157"/>
        <v>technology</v>
      </c>
      <c r="S2038" t="str">
        <f t="shared" si="158"/>
        <v>hardware</v>
      </c>
      <c r="T2038">
        <f>YEAR(V2038)</f>
        <v>2014</v>
      </c>
      <c r="U2038" s="13">
        <f t="shared" si="159"/>
        <v>30</v>
      </c>
      <c r="V2038" s="10">
        <f>(((J2038/60)/60)/24)+DATE(1970,1,1)</f>
        <v>41738.864803240744</v>
      </c>
      <c r="W2038" s="10">
        <f>(((I2038/60)/60)/24)+DATE(1970,1,1)</f>
        <v>41768.864803240744</v>
      </c>
    </row>
    <row r="2039" spans="1:23"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55"/>
        <v>3.0047639999999998</v>
      </c>
      <c r="P2039" s="6">
        <f t="shared" si="156"/>
        <v>70.041118881118877</v>
      </c>
      <c r="Q2039" t="s">
        <v>8318</v>
      </c>
      <c r="R2039" t="str">
        <f t="shared" si="157"/>
        <v>technology</v>
      </c>
      <c r="S2039" t="str">
        <f t="shared" si="158"/>
        <v>hardware</v>
      </c>
      <c r="T2039">
        <f>YEAR(V2039)</f>
        <v>2013</v>
      </c>
      <c r="U2039" s="13">
        <f t="shared" si="159"/>
        <v>60</v>
      </c>
      <c r="V2039" s="10">
        <f>(((J2039/60)/60)/24)+DATE(1970,1,1)</f>
        <v>41578.210104166668</v>
      </c>
      <c r="W2039" s="10">
        <f>(((I2039/60)/60)/24)+DATE(1970,1,1)</f>
        <v>41638.251770833333</v>
      </c>
    </row>
    <row r="2040" spans="1:23"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55"/>
        <v>4.2051249999999998</v>
      </c>
      <c r="P2040" s="6">
        <f t="shared" si="156"/>
        <v>164.90686274509804</v>
      </c>
      <c r="Q2040" t="s">
        <v>8318</v>
      </c>
      <c r="R2040" t="str">
        <f t="shared" si="157"/>
        <v>technology</v>
      </c>
      <c r="S2040" t="str">
        <f t="shared" si="158"/>
        <v>hardware</v>
      </c>
      <c r="T2040">
        <f>YEAR(V2040)</f>
        <v>2013</v>
      </c>
      <c r="U2040" s="13">
        <f t="shared" si="159"/>
        <v>32</v>
      </c>
      <c r="V2040" s="10">
        <f>(((J2040/60)/60)/24)+DATE(1970,1,1)</f>
        <v>41424.27107638889</v>
      </c>
      <c r="W2040" s="10">
        <f>(((I2040/60)/60)/24)+DATE(1970,1,1)</f>
        <v>41456.75</v>
      </c>
    </row>
    <row r="2041" spans="1:23"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55"/>
        <v>1.362168</v>
      </c>
      <c r="P2041" s="6">
        <f t="shared" si="156"/>
        <v>449.26385224274406</v>
      </c>
      <c r="Q2041" t="s">
        <v>8318</v>
      </c>
      <c r="R2041" t="str">
        <f t="shared" si="157"/>
        <v>technology</v>
      </c>
      <c r="S2041" t="str">
        <f t="shared" si="158"/>
        <v>hardware</v>
      </c>
      <c r="T2041">
        <f>YEAR(V2041)</f>
        <v>2016</v>
      </c>
      <c r="U2041" s="13">
        <f t="shared" si="159"/>
        <v>30</v>
      </c>
      <c r="V2041" s="10">
        <f>(((J2041/60)/60)/24)+DATE(1970,1,1)</f>
        <v>42675.438946759255</v>
      </c>
      <c r="W2041" s="10">
        <f>(((I2041/60)/60)/24)+DATE(1970,1,1)</f>
        <v>42705.207638888889</v>
      </c>
    </row>
    <row r="2042" spans="1:23"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55"/>
        <v>2.4817133333333334</v>
      </c>
      <c r="P2042" s="6">
        <f t="shared" si="156"/>
        <v>27.472841328413285</v>
      </c>
      <c r="Q2042" t="s">
        <v>8318</v>
      </c>
      <c r="R2042" t="str">
        <f t="shared" si="157"/>
        <v>technology</v>
      </c>
      <c r="S2042" t="str">
        <f t="shared" si="158"/>
        <v>hardware</v>
      </c>
      <c r="T2042">
        <f>YEAR(V2042)</f>
        <v>2013</v>
      </c>
      <c r="U2042" s="13">
        <f t="shared" si="159"/>
        <v>15</v>
      </c>
      <c r="V2042" s="10">
        <f>(((J2042/60)/60)/24)+DATE(1970,1,1)</f>
        <v>41578.927118055559</v>
      </c>
      <c r="W2042" s="10">
        <f>(((I2042/60)/60)/24)+DATE(1970,1,1)</f>
        <v>41593.968784722223</v>
      </c>
    </row>
    <row r="2043" spans="1:23"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55"/>
        <v>1.8186315789473684</v>
      </c>
      <c r="P2043" s="6">
        <f t="shared" si="156"/>
        <v>143.97499999999999</v>
      </c>
      <c r="Q2043" t="s">
        <v>8318</v>
      </c>
      <c r="R2043" t="str">
        <f t="shared" si="157"/>
        <v>technology</v>
      </c>
      <c r="S2043" t="str">
        <f t="shared" si="158"/>
        <v>hardware</v>
      </c>
      <c r="T2043">
        <f>YEAR(V2043)</f>
        <v>2016</v>
      </c>
      <c r="U2043" s="13">
        <f t="shared" si="159"/>
        <v>30</v>
      </c>
      <c r="V2043" s="10">
        <f>(((J2043/60)/60)/24)+DATE(1970,1,1)</f>
        <v>42654.525775462964</v>
      </c>
      <c r="W2043" s="10">
        <f>(((I2043/60)/60)/24)+DATE(1970,1,1)</f>
        <v>42684.567442129628</v>
      </c>
    </row>
    <row r="2044" spans="1:23"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55"/>
        <v>1.2353000000000001</v>
      </c>
      <c r="P2044" s="6">
        <f t="shared" si="156"/>
        <v>88.23571428571428</v>
      </c>
      <c r="Q2044" t="s">
        <v>8318</v>
      </c>
      <c r="R2044" t="str">
        <f t="shared" si="157"/>
        <v>technology</v>
      </c>
      <c r="S2044" t="str">
        <f t="shared" si="158"/>
        <v>hardware</v>
      </c>
      <c r="T2044">
        <f>YEAR(V2044)</f>
        <v>2015</v>
      </c>
      <c r="U2044" s="13">
        <f t="shared" si="159"/>
        <v>60</v>
      </c>
      <c r="V2044" s="10">
        <f>(((J2044/60)/60)/24)+DATE(1970,1,1)</f>
        <v>42331.708032407405</v>
      </c>
      <c r="W2044" s="10">
        <f>(((I2044/60)/60)/24)+DATE(1970,1,1)</f>
        <v>42391.708032407405</v>
      </c>
    </row>
    <row r="2045" spans="1:23"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55"/>
        <v>5.0620938628158845</v>
      </c>
      <c r="P2045" s="6">
        <f t="shared" si="156"/>
        <v>36.326424870466319</v>
      </c>
      <c r="Q2045" t="s">
        <v>8318</v>
      </c>
      <c r="R2045" t="str">
        <f t="shared" si="157"/>
        <v>technology</v>
      </c>
      <c r="S2045" t="str">
        <f t="shared" si="158"/>
        <v>hardware</v>
      </c>
      <c r="T2045">
        <f>YEAR(V2045)</f>
        <v>2016</v>
      </c>
      <c r="U2045" s="13">
        <f t="shared" si="159"/>
        <v>54</v>
      </c>
      <c r="V2045" s="10">
        <f>(((J2045/60)/60)/24)+DATE(1970,1,1)</f>
        <v>42661.176817129628</v>
      </c>
      <c r="W2045" s="10">
        <f>(((I2045/60)/60)/24)+DATE(1970,1,1)</f>
        <v>42715.207638888889</v>
      </c>
    </row>
    <row r="2046" spans="1:23"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55"/>
        <v>1.0821333333333334</v>
      </c>
      <c r="P2046" s="6">
        <f t="shared" si="156"/>
        <v>90.177777777777777</v>
      </c>
      <c r="Q2046" t="s">
        <v>8318</v>
      </c>
      <c r="R2046" t="str">
        <f t="shared" si="157"/>
        <v>technology</v>
      </c>
      <c r="S2046" t="str">
        <f t="shared" si="158"/>
        <v>hardware</v>
      </c>
      <c r="T2046">
        <f>YEAR(V2046)</f>
        <v>2015</v>
      </c>
      <c r="U2046" s="13">
        <f t="shared" si="159"/>
        <v>30</v>
      </c>
      <c r="V2046" s="10">
        <f>(((J2046/60)/60)/24)+DATE(1970,1,1)</f>
        <v>42138.684189814812</v>
      </c>
      <c r="W2046" s="10">
        <f>(((I2046/60)/60)/24)+DATE(1970,1,1)</f>
        <v>42168.684189814812</v>
      </c>
    </row>
    <row r="2047" spans="1:23"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55"/>
        <v>8.1918387755102042</v>
      </c>
      <c r="P2047" s="6">
        <f t="shared" si="156"/>
        <v>152.62361216730039</v>
      </c>
      <c r="Q2047" t="s">
        <v>8318</v>
      </c>
      <c r="R2047" t="str">
        <f t="shared" si="157"/>
        <v>technology</v>
      </c>
      <c r="S2047" t="str">
        <f t="shared" si="158"/>
        <v>hardware</v>
      </c>
      <c r="T2047">
        <f>YEAR(V2047)</f>
        <v>2012</v>
      </c>
      <c r="U2047" s="13">
        <f t="shared" si="159"/>
        <v>30</v>
      </c>
      <c r="V2047" s="10">
        <f>(((J2047/60)/60)/24)+DATE(1970,1,1)</f>
        <v>41069.088506944441</v>
      </c>
      <c r="W2047" s="10">
        <f>(((I2047/60)/60)/24)+DATE(1970,1,1)</f>
        <v>41099.088506944441</v>
      </c>
    </row>
    <row r="2048" spans="1:23"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55"/>
        <v>1.2110000000000001</v>
      </c>
      <c r="P2048" s="6">
        <f t="shared" si="156"/>
        <v>55.806451612903224</v>
      </c>
      <c r="Q2048" t="s">
        <v>8318</v>
      </c>
      <c r="R2048" t="str">
        <f t="shared" si="157"/>
        <v>technology</v>
      </c>
      <c r="S2048" t="str">
        <f t="shared" si="158"/>
        <v>hardware</v>
      </c>
      <c r="T2048">
        <f>YEAR(V2048)</f>
        <v>2013</v>
      </c>
      <c r="U2048" s="13">
        <f t="shared" si="159"/>
        <v>30</v>
      </c>
      <c r="V2048" s="10">
        <f>(((J2048/60)/60)/24)+DATE(1970,1,1)</f>
        <v>41387.171805555554</v>
      </c>
      <c r="W2048" s="10">
        <f>(((I2048/60)/60)/24)+DATE(1970,1,1)</f>
        <v>41417.171805555554</v>
      </c>
    </row>
    <row r="2049" spans="1:23"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55"/>
        <v>1.0299897959183673</v>
      </c>
      <c r="P2049" s="6">
        <f t="shared" si="156"/>
        <v>227.85327313769753</v>
      </c>
      <c r="Q2049" t="s">
        <v>8318</v>
      </c>
      <c r="R2049" t="str">
        <f t="shared" si="157"/>
        <v>technology</v>
      </c>
      <c r="S2049" t="str">
        <f t="shared" si="158"/>
        <v>hardware</v>
      </c>
      <c r="T2049">
        <f>YEAR(V2049)</f>
        <v>2015</v>
      </c>
      <c r="U2049" s="13">
        <f t="shared" si="159"/>
        <v>29</v>
      </c>
      <c r="V2049" s="10">
        <f>(((J2049/60)/60)/24)+DATE(1970,1,1)</f>
        <v>42081.903587962966</v>
      </c>
      <c r="W2049" s="10">
        <f>(((I2049/60)/60)/24)+DATE(1970,1,1)</f>
        <v>42111</v>
      </c>
    </row>
    <row r="2050" spans="1:23"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55"/>
        <v>1.4833229411764706</v>
      </c>
      <c r="P2050" s="6">
        <f t="shared" si="156"/>
        <v>91.82989803350327</v>
      </c>
      <c r="Q2050" t="s">
        <v>8318</v>
      </c>
      <c r="R2050" t="str">
        <f t="shared" si="157"/>
        <v>technology</v>
      </c>
      <c r="S2050" t="str">
        <f t="shared" si="158"/>
        <v>hardware</v>
      </c>
      <c r="T2050">
        <f>YEAR(V2050)</f>
        <v>2013</v>
      </c>
      <c r="U2050" s="13">
        <f t="shared" si="159"/>
        <v>30</v>
      </c>
      <c r="V2050" s="10">
        <f>(((J2050/60)/60)/24)+DATE(1970,1,1)</f>
        <v>41387.651516203703</v>
      </c>
      <c r="W2050" s="10">
        <f>(((I2050/60)/60)/24)+DATE(1970,1,1)</f>
        <v>41417.651516203703</v>
      </c>
    </row>
    <row r="2051" spans="1:23"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60">E2051/D2051</f>
        <v>1.2019070000000001</v>
      </c>
      <c r="P2051" s="6">
        <f t="shared" ref="P2051:P2114" si="161">E2051/L2051</f>
        <v>80.991037735849048</v>
      </c>
      <c r="Q2051" t="s">
        <v>8318</v>
      </c>
      <c r="R2051" t="str">
        <f t="shared" ref="R2051:R2114" si="162">LEFT(N2051,SEARCH("/",N2051,1)-1)</f>
        <v>technology</v>
      </c>
      <c r="S2051" t="str">
        <f t="shared" ref="S2051:S2114" si="163">RIGHT(N2051,LEN(N2051)-FIND("/",N2051,1))</f>
        <v>hardware</v>
      </c>
      <c r="T2051">
        <f>YEAR(V2051)</f>
        <v>2013</v>
      </c>
      <c r="U2051" s="13">
        <f t="shared" ref="U2051:U2114" si="164">ROUND(W2051-V2051,0)</f>
        <v>35</v>
      </c>
      <c r="V2051" s="10">
        <f>(((J2051/60)/60)/24)+DATE(1970,1,1)</f>
        <v>41575.527349537035</v>
      </c>
      <c r="W2051" s="10">
        <f>(((I2051/60)/60)/24)+DATE(1970,1,1)</f>
        <v>41610.957638888889</v>
      </c>
    </row>
    <row r="2052" spans="1:23"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60"/>
        <v>4.7327000000000004</v>
      </c>
      <c r="P2052" s="6">
        <f t="shared" si="161"/>
        <v>278.39411764705881</v>
      </c>
      <c r="Q2052" t="s">
        <v>8318</v>
      </c>
      <c r="R2052" t="str">
        <f t="shared" si="162"/>
        <v>technology</v>
      </c>
      <c r="S2052" t="str">
        <f t="shared" si="163"/>
        <v>hardware</v>
      </c>
      <c r="T2052">
        <f>YEAR(V2052)</f>
        <v>2015</v>
      </c>
      <c r="U2052" s="13">
        <f t="shared" si="164"/>
        <v>40</v>
      </c>
      <c r="V2052" s="10">
        <f>(((J2052/60)/60)/24)+DATE(1970,1,1)</f>
        <v>42115.071504629625</v>
      </c>
      <c r="W2052" s="10">
        <f>(((I2052/60)/60)/24)+DATE(1970,1,1)</f>
        <v>42155.071504629625</v>
      </c>
    </row>
    <row r="2053" spans="1:23"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60"/>
        <v>1.303625</v>
      </c>
      <c r="P2053" s="6">
        <f t="shared" si="161"/>
        <v>43.095041322314053</v>
      </c>
      <c r="Q2053" t="s">
        <v>8318</v>
      </c>
      <c r="R2053" t="str">
        <f t="shared" si="162"/>
        <v>technology</v>
      </c>
      <c r="S2053" t="str">
        <f t="shared" si="163"/>
        <v>hardware</v>
      </c>
      <c r="T2053">
        <f>YEAR(V2053)</f>
        <v>2013</v>
      </c>
      <c r="U2053" s="13">
        <f t="shared" si="164"/>
        <v>30</v>
      </c>
      <c r="V2053" s="10">
        <f>(((J2053/60)/60)/24)+DATE(1970,1,1)</f>
        <v>41604.022418981483</v>
      </c>
      <c r="W2053" s="10">
        <f>(((I2053/60)/60)/24)+DATE(1970,1,1)</f>
        <v>41634.022418981483</v>
      </c>
    </row>
    <row r="2054" spans="1:23"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60"/>
        <v>3.5304799999999998</v>
      </c>
      <c r="P2054" s="6">
        <f t="shared" si="161"/>
        <v>326.29205175600737</v>
      </c>
      <c r="Q2054" t="s">
        <v>8318</v>
      </c>
      <c r="R2054" t="str">
        <f t="shared" si="162"/>
        <v>technology</v>
      </c>
      <c r="S2054" t="str">
        <f t="shared" si="163"/>
        <v>hardware</v>
      </c>
      <c r="T2054">
        <f>YEAR(V2054)</f>
        <v>2016</v>
      </c>
      <c r="U2054" s="13">
        <f t="shared" si="164"/>
        <v>45</v>
      </c>
      <c r="V2054" s="10">
        <f>(((J2054/60)/60)/24)+DATE(1970,1,1)</f>
        <v>42375.08394675926</v>
      </c>
      <c r="W2054" s="10">
        <f>(((I2054/60)/60)/24)+DATE(1970,1,1)</f>
        <v>42420.08394675926</v>
      </c>
    </row>
    <row r="2055" spans="1:23"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60"/>
        <v>1.0102</v>
      </c>
      <c r="P2055" s="6">
        <f t="shared" si="161"/>
        <v>41.743801652892564</v>
      </c>
      <c r="Q2055" t="s">
        <v>8318</v>
      </c>
      <c r="R2055" t="str">
        <f t="shared" si="162"/>
        <v>technology</v>
      </c>
      <c r="S2055" t="str">
        <f t="shared" si="163"/>
        <v>hardware</v>
      </c>
      <c r="T2055">
        <f>YEAR(V2055)</f>
        <v>2015</v>
      </c>
      <c r="U2055" s="13">
        <f t="shared" si="164"/>
        <v>30</v>
      </c>
      <c r="V2055" s="10">
        <f>(((J2055/60)/60)/24)+DATE(1970,1,1)</f>
        <v>42303.617488425924</v>
      </c>
      <c r="W2055" s="10">
        <f>(((I2055/60)/60)/24)+DATE(1970,1,1)</f>
        <v>42333.659155092595</v>
      </c>
    </row>
    <row r="2056" spans="1:23"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60"/>
        <v>1.1359142857142857</v>
      </c>
      <c r="P2056" s="6">
        <f t="shared" si="161"/>
        <v>64.020933977455712</v>
      </c>
      <c r="Q2056" t="s">
        <v>8318</v>
      </c>
      <c r="R2056" t="str">
        <f t="shared" si="162"/>
        <v>technology</v>
      </c>
      <c r="S2056" t="str">
        <f t="shared" si="163"/>
        <v>hardware</v>
      </c>
      <c r="T2056">
        <f>YEAR(V2056)</f>
        <v>2014</v>
      </c>
      <c r="U2056" s="13">
        <f t="shared" si="164"/>
        <v>30</v>
      </c>
      <c r="V2056" s="10">
        <f>(((J2056/60)/60)/24)+DATE(1970,1,1)</f>
        <v>41731.520949074074</v>
      </c>
      <c r="W2056" s="10">
        <f>(((I2056/60)/60)/24)+DATE(1970,1,1)</f>
        <v>41761.520949074074</v>
      </c>
    </row>
    <row r="2057" spans="1:23"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60"/>
        <v>1.6741666666666666</v>
      </c>
      <c r="P2057" s="6">
        <f t="shared" si="161"/>
        <v>99.455445544554451</v>
      </c>
      <c r="Q2057" t="s">
        <v>8318</v>
      </c>
      <c r="R2057" t="str">
        <f t="shared" si="162"/>
        <v>technology</v>
      </c>
      <c r="S2057" t="str">
        <f t="shared" si="163"/>
        <v>hardware</v>
      </c>
      <c r="T2057">
        <f>YEAR(V2057)</f>
        <v>2014</v>
      </c>
      <c r="U2057" s="13">
        <f t="shared" si="164"/>
        <v>29</v>
      </c>
      <c r="V2057" s="10">
        <f>(((J2057/60)/60)/24)+DATE(1970,1,1)</f>
        <v>41946.674108796295</v>
      </c>
      <c r="W2057" s="10">
        <f>(((I2057/60)/60)/24)+DATE(1970,1,1)</f>
        <v>41976.166666666672</v>
      </c>
    </row>
    <row r="2058" spans="1:23"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60"/>
        <v>1.5345200000000001</v>
      </c>
      <c r="P2058" s="6">
        <f t="shared" si="161"/>
        <v>138.49458483754512</v>
      </c>
      <c r="Q2058" t="s">
        <v>8318</v>
      </c>
      <c r="R2058" t="str">
        <f t="shared" si="162"/>
        <v>technology</v>
      </c>
      <c r="S2058" t="str">
        <f t="shared" si="163"/>
        <v>hardware</v>
      </c>
      <c r="T2058">
        <f>YEAR(V2058)</f>
        <v>2013</v>
      </c>
      <c r="U2058" s="13">
        <f t="shared" si="164"/>
        <v>30</v>
      </c>
      <c r="V2058" s="10">
        <f>(((J2058/60)/60)/24)+DATE(1970,1,1)</f>
        <v>41351.76090277778</v>
      </c>
      <c r="W2058" s="10">
        <f>(((I2058/60)/60)/24)+DATE(1970,1,1)</f>
        <v>41381.76090277778</v>
      </c>
    </row>
    <row r="2059" spans="1:23"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60"/>
        <v>2.022322</v>
      </c>
      <c r="P2059" s="6">
        <f t="shared" si="161"/>
        <v>45.547792792792798</v>
      </c>
      <c r="Q2059" t="s">
        <v>8318</v>
      </c>
      <c r="R2059" t="str">
        <f t="shared" si="162"/>
        <v>technology</v>
      </c>
      <c r="S2059" t="str">
        <f t="shared" si="163"/>
        <v>hardware</v>
      </c>
      <c r="T2059">
        <f>YEAR(V2059)</f>
        <v>2016</v>
      </c>
      <c r="U2059" s="13">
        <f t="shared" si="164"/>
        <v>30</v>
      </c>
      <c r="V2059" s="10">
        <f>(((J2059/60)/60)/24)+DATE(1970,1,1)</f>
        <v>42396.494583333333</v>
      </c>
      <c r="W2059" s="10">
        <f>(((I2059/60)/60)/24)+DATE(1970,1,1)</f>
        <v>42426.494583333333</v>
      </c>
    </row>
    <row r="2060" spans="1:23"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60"/>
        <v>1.6828125</v>
      </c>
      <c r="P2060" s="6">
        <f t="shared" si="161"/>
        <v>10.507317073170732</v>
      </c>
      <c r="Q2060" t="s">
        <v>8318</v>
      </c>
      <c r="R2060" t="str">
        <f t="shared" si="162"/>
        <v>technology</v>
      </c>
      <c r="S2060" t="str">
        <f t="shared" si="163"/>
        <v>hardware</v>
      </c>
      <c r="T2060">
        <f>YEAR(V2060)</f>
        <v>2015</v>
      </c>
      <c r="U2060" s="13">
        <f t="shared" si="164"/>
        <v>39</v>
      </c>
      <c r="V2060" s="10">
        <f>(((J2060/60)/60)/24)+DATE(1970,1,1)</f>
        <v>42026.370717592596</v>
      </c>
      <c r="W2060" s="10">
        <f>(((I2060/60)/60)/24)+DATE(1970,1,1)</f>
        <v>42065.833333333328</v>
      </c>
    </row>
    <row r="2061" spans="1:23"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60"/>
        <v>1.4345666666666668</v>
      </c>
      <c r="P2061" s="6">
        <f t="shared" si="161"/>
        <v>114.76533333333333</v>
      </c>
      <c r="Q2061" t="s">
        <v>8318</v>
      </c>
      <c r="R2061" t="str">
        <f t="shared" si="162"/>
        <v>technology</v>
      </c>
      <c r="S2061" t="str">
        <f t="shared" si="163"/>
        <v>hardware</v>
      </c>
      <c r="T2061">
        <f>YEAR(V2061)</f>
        <v>2015</v>
      </c>
      <c r="U2061" s="13">
        <f t="shared" si="164"/>
        <v>39</v>
      </c>
      <c r="V2061" s="10">
        <f>(((J2061/60)/60)/24)+DATE(1970,1,1)</f>
        <v>42361.602476851855</v>
      </c>
      <c r="W2061" s="10">
        <f>(((I2061/60)/60)/24)+DATE(1970,1,1)</f>
        <v>42400.915972222225</v>
      </c>
    </row>
    <row r="2062" spans="1:23"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60"/>
        <v>1.964</v>
      </c>
      <c r="P2062" s="6">
        <f t="shared" si="161"/>
        <v>35.997067448680355</v>
      </c>
      <c r="Q2062" t="s">
        <v>8318</v>
      </c>
      <c r="R2062" t="str">
        <f t="shared" si="162"/>
        <v>technology</v>
      </c>
      <c r="S2062" t="str">
        <f t="shared" si="163"/>
        <v>hardware</v>
      </c>
      <c r="T2062">
        <f>YEAR(V2062)</f>
        <v>2014</v>
      </c>
      <c r="U2062" s="13">
        <f t="shared" si="164"/>
        <v>60</v>
      </c>
      <c r="V2062" s="10">
        <f>(((J2062/60)/60)/24)+DATE(1970,1,1)</f>
        <v>41783.642939814818</v>
      </c>
      <c r="W2062" s="10">
        <f>(((I2062/60)/60)/24)+DATE(1970,1,1)</f>
        <v>41843.642939814818</v>
      </c>
    </row>
    <row r="2063" spans="1:23"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60"/>
        <v>1.0791999999999999</v>
      </c>
      <c r="P2063" s="6">
        <f t="shared" si="161"/>
        <v>154.17142857142858</v>
      </c>
      <c r="Q2063" t="s">
        <v>8318</v>
      </c>
      <c r="R2063" t="str">
        <f t="shared" si="162"/>
        <v>technology</v>
      </c>
      <c r="S2063" t="str">
        <f t="shared" si="163"/>
        <v>hardware</v>
      </c>
      <c r="T2063">
        <f>YEAR(V2063)</f>
        <v>2016</v>
      </c>
      <c r="U2063" s="13">
        <f t="shared" si="164"/>
        <v>30</v>
      </c>
      <c r="V2063" s="10">
        <f>(((J2063/60)/60)/24)+DATE(1970,1,1)</f>
        <v>42705.764513888891</v>
      </c>
      <c r="W2063" s="10">
        <f>(((I2063/60)/60)/24)+DATE(1970,1,1)</f>
        <v>42735.764513888891</v>
      </c>
    </row>
    <row r="2064" spans="1:23"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60"/>
        <v>1.14977</v>
      </c>
      <c r="P2064" s="6">
        <f t="shared" si="161"/>
        <v>566.38916256157631</v>
      </c>
      <c r="Q2064" t="s">
        <v>8318</v>
      </c>
      <c r="R2064" t="str">
        <f t="shared" si="162"/>
        <v>technology</v>
      </c>
      <c r="S2064" t="str">
        <f t="shared" si="163"/>
        <v>hardware</v>
      </c>
      <c r="T2064">
        <f>YEAR(V2064)</f>
        <v>2016</v>
      </c>
      <c r="U2064" s="13">
        <f t="shared" si="164"/>
        <v>30</v>
      </c>
      <c r="V2064" s="10">
        <f>(((J2064/60)/60)/24)+DATE(1970,1,1)</f>
        <v>42423.3830787037</v>
      </c>
      <c r="W2064" s="10">
        <f>(((I2064/60)/60)/24)+DATE(1970,1,1)</f>
        <v>42453.341412037036</v>
      </c>
    </row>
    <row r="2065" spans="1:23"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60"/>
        <v>1.4804999999999999</v>
      </c>
      <c r="P2065" s="6">
        <f t="shared" si="161"/>
        <v>120.85714285714286</v>
      </c>
      <c r="Q2065" t="s">
        <v>8318</v>
      </c>
      <c r="R2065" t="str">
        <f t="shared" si="162"/>
        <v>technology</v>
      </c>
      <c r="S2065" t="str">
        <f t="shared" si="163"/>
        <v>hardware</v>
      </c>
      <c r="T2065">
        <f>YEAR(V2065)</f>
        <v>2016</v>
      </c>
      <c r="U2065" s="13">
        <f t="shared" si="164"/>
        <v>33</v>
      </c>
      <c r="V2065" s="10">
        <f>(((J2065/60)/60)/24)+DATE(1970,1,1)</f>
        <v>42472.73265046296</v>
      </c>
      <c r="W2065" s="10">
        <f>(((I2065/60)/60)/24)+DATE(1970,1,1)</f>
        <v>42505.73265046296</v>
      </c>
    </row>
    <row r="2066" spans="1:23"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60"/>
        <v>1.9116676082790633</v>
      </c>
      <c r="P2066" s="6">
        <f t="shared" si="161"/>
        <v>86.163845492085343</v>
      </c>
      <c r="Q2066" t="s">
        <v>8318</v>
      </c>
      <c r="R2066" t="str">
        <f t="shared" si="162"/>
        <v>technology</v>
      </c>
      <c r="S2066" t="str">
        <f t="shared" si="163"/>
        <v>hardware</v>
      </c>
      <c r="T2066">
        <f>YEAR(V2066)</f>
        <v>2013</v>
      </c>
      <c r="U2066" s="13">
        <f t="shared" si="164"/>
        <v>36</v>
      </c>
      <c r="V2066" s="10">
        <f>(((J2066/60)/60)/24)+DATE(1970,1,1)</f>
        <v>41389.364849537036</v>
      </c>
      <c r="W2066" s="10">
        <f>(((I2066/60)/60)/24)+DATE(1970,1,1)</f>
        <v>41425.5</v>
      </c>
    </row>
    <row r="2067" spans="1:23"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60"/>
        <v>1.99215125</v>
      </c>
      <c r="P2067" s="6">
        <f t="shared" si="161"/>
        <v>51.212114395886893</v>
      </c>
      <c r="Q2067" t="s">
        <v>8318</v>
      </c>
      <c r="R2067" t="str">
        <f t="shared" si="162"/>
        <v>technology</v>
      </c>
      <c r="S2067" t="str">
        <f t="shared" si="163"/>
        <v>hardware</v>
      </c>
      <c r="T2067">
        <f>YEAR(V2067)</f>
        <v>2013</v>
      </c>
      <c r="U2067" s="13">
        <f t="shared" si="164"/>
        <v>30</v>
      </c>
      <c r="V2067" s="10">
        <f>(((J2067/60)/60)/24)+DATE(1970,1,1)</f>
        <v>41603.333668981482</v>
      </c>
      <c r="W2067" s="10">
        <f>(((I2067/60)/60)/24)+DATE(1970,1,1)</f>
        <v>41633.333668981482</v>
      </c>
    </row>
    <row r="2068" spans="1:23"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60"/>
        <v>2.1859999999999999</v>
      </c>
      <c r="P2068" s="6">
        <f t="shared" si="161"/>
        <v>67.261538461538464</v>
      </c>
      <c r="Q2068" t="s">
        <v>8318</v>
      </c>
      <c r="R2068" t="str">
        <f t="shared" si="162"/>
        <v>technology</v>
      </c>
      <c r="S2068" t="str">
        <f t="shared" si="163"/>
        <v>hardware</v>
      </c>
      <c r="T2068">
        <f>YEAR(V2068)</f>
        <v>2014</v>
      </c>
      <c r="U2068" s="13">
        <f t="shared" si="164"/>
        <v>30</v>
      </c>
      <c r="V2068" s="10">
        <f>(((J2068/60)/60)/24)+DATE(1970,1,1)</f>
        <v>41844.771793981483</v>
      </c>
      <c r="W2068" s="10">
        <f>(((I2068/60)/60)/24)+DATE(1970,1,1)</f>
        <v>41874.771793981483</v>
      </c>
    </row>
    <row r="2069" spans="1:23"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60"/>
        <v>1.2686868686868686</v>
      </c>
      <c r="P2069" s="6">
        <f t="shared" si="161"/>
        <v>62.8</v>
      </c>
      <c r="Q2069" t="s">
        <v>8318</v>
      </c>
      <c r="R2069" t="str">
        <f t="shared" si="162"/>
        <v>technology</v>
      </c>
      <c r="S2069" t="str">
        <f t="shared" si="163"/>
        <v>hardware</v>
      </c>
      <c r="T2069">
        <f>YEAR(V2069)</f>
        <v>2015</v>
      </c>
      <c r="U2069" s="13">
        <f t="shared" si="164"/>
        <v>33</v>
      </c>
      <c r="V2069" s="10">
        <f>(((J2069/60)/60)/24)+DATE(1970,1,1)</f>
        <v>42115.853888888887</v>
      </c>
      <c r="W2069" s="10">
        <f>(((I2069/60)/60)/24)+DATE(1970,1,1)</f>
        <v>42148.853888888887</v>
      </c>
    </row>
    <row r="2070" spans="1:23"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60"/>
        <v>1.0522388</v>
      </c>
      <c r="P2070" s="6">
        <f t="shared" si="161"/>
        <v>346.13118421052633</v>
      </c>
      <c r="Q2070" t="s">
        <v>8318</v>
      </c>
      <c r="R2070" t="str">
        <f t="shared" si="162"/>
        <v>technology</v>
      </c>
      <c r="S2070" t="str">
        <f t="shared" si="163"/>
        <v>hardware</v>
      </c>
      <c r="T2070">
        <f>YEAR(V2070)</f>
        <v>2016</v>
      </c>
      <c r="U2070" s="13">
        <f t="shared" si="164"/>
        <v>30</v>
      </c>
      <c r="V2070" s="10">
        <f>(((J2070/60)/60)/24)+DATE(1970,1,1)</f>
        <v>42633.841608796298</v>
      </c>
      <c r="W2070" s="10">
        <f>(((I2070/60)/60)/24)+DATE(1970,1,1)</f>
        <v>42663.841608796298</v>
      </c>
    </row>
    <row r="2071" spans="1:23"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60"/>
        <v>1.2840666000000001</v>
      </c>
      <c r="P2071" s="6">
        <f t="shared" si="161"/>
        <v>244.11912547528519</v>
      </c>
      <c r="Q2071" t="s">
        <v>8318</v>
      </c>
      <c r="R2071" t="str">
        <f t="shared" si="162"/>
        <v>technology</v>
      </c>
      <c r="S2071" t="str">
        <f t="shared" si="163"/>
        <v>hardware</v>
      </c>
      <c r="T2071">
        <f>YEAR(V2071)</f>
        <v>2015</v>
      </c>
      <c r="U2071" s="13">
        <f t="shared" si="164"/>
        <v>31</v>
      </c>
      <c r="V2071" s="10">
        <f>(((J2071/60)/60)/24)+DATE(1970,1,1)</f>
        <v>42340.972118055557</v>
      </c>
      <c r="W2071" s="10">
        <f>(((I2071/60)/60)/24)+DATE(1970,1,1)</f>
        <v>42371.972118055557</v>
      </c>
    </row>
    <row r="2072" spans="1:23"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60"/>
        <v>3.1732719999999999</v>
      </c>
      <c r="P2072" s="6">
        <f t="shared" si="161"/>
        <v>259.25424836601309</v>
      </c>
      <c r="Q2072" t="s">
        <v>8318</v>
      </c>
      <c r="R2072" t="str">
        <f t="shared" si="162"/>
        <v>technology</v>
      </c>
      <c r="S2072" t="str">
        <f t="shared" si="163"/>
        <v>hardware</v>
      </c>
      <c r="T2072">
        <f>YEAR(V2072)</f>
        <v>2016</v>
      </c>
      <c r="U2072" s="13">
        <f t="shared" si="164"/>
        <v>30</v>
      </c>
      <c r="V2072" s="10">
        <f>(((J2072/60)/60)/24)+DATE(1970,1,1)</f>
        <v>42519.6565162037</v>
      </c>
      <c r="W2072" s="10">
        <f>(((I2072/60)/60)/24)+DATE(1970,1,1)</f>
        <v>42549.6565162037</v>
      </c>
    </row>
    <row r="2073" spans="1:23"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60"/>
        <v>2.8073000000000001</v>
      </c>
      <c r="P2073" s="6">
        <f t="shared" si="161"/>
        <v>201.96402877697841</v>
      </c>
      <c r="Q2073" t="s">
        <v>8318</v>
      </c>
      <c r="R2073" t="str">
        <f t="shared" si="162"/>
        <v>technology</v>
      </c>
      <c r="S2073" t="str">
        <f t="shared" si="163"/>
        <v>hardware</v>
      </c>
      <c r="T2073">
        <f>YEAR(V2073)</f>
        <v>2016</v>
      </c>
      <c r="U2073" s="13">
        <f t="shared" si="164"/>
        <v>45</v>
      </c>
      <c r="V2073" s="10">
        <f>(((J2073/60)/60)/24)+DATE(1970,1,1)</f>
        <v>42600.278749999998</v>
      </c>
      <c r="W2073" s="10">
        <f>(((I2073/60)/60)/24)+DATE(1970,1,1)</f>
        <v>42645.278749999998</v>
      </c>
    </row>
    <row r="2074" spans="1:23"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60"/>
        <v>1.1073146853146854</v>
      </c>
      <c r="P2074" s="6">
        <f t="shared" si="161"/>
        <v>226.20857142857142</v>
      </c>
      <c r="Q2074" t="s">
        <v>8318</v>
      </c>
      <c r="R2074" t="str">
        <f t="shared" si="162"/>
        <v>technology</v>
      </c>
      <c r="S2074" t="str">
        <f t="shared" si="163"/>
        <v>hardware</v>
      </c>
      <c r="T2074">
        <f>YEAR(V2074)</f>
        <v>2016</v>
      </c>
      <c r="U2074" s="13">
        <f t="shared" si="164"/>
        <v>30</v>
      </c>
      <c r="V2074" s="10">
        <f>(((J2074/60)/60)/24)+DATE(1970,1,1)</f>
        <v>42467.581388888888</v>
      </c>
      <c r="W2074" s="10">
        <f>(((I2074/60)/60)/24)+DATE(1970,1,1)</f>
        <v>42497.581388888888</v>
      </c>
    </row>
    <row r="2075" spans="1:23"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60"/>
        <v>1.5260429999999998</v>
      </c>
      <c r="P2075" s="6">
        <f t="shared" si="161"/>
        <v>324.69</v>
      </c>
      <c r="Q2075" t="s">
        <v>8318</v>
      </c>
      <c r="R2075" t="str">
        <f t="shared" si="162"/>
        <v>technology</v>
      </c>
      <c r="S2075" t="str">
        <f t="shared" si="163"/>
        <v>hardware</v>
      </c>
      <c r="T2075">
        <f>YEAR(V2075)</f>
        <v>2015</v>
      </c>
      <c r="U2075" s="13">
        <f t="shared" si="164"/>
        <v>45</v>
      </c>
      <c r="V2075" s="10">
        <f>(((J2075/60)/60)/24)+DATE(1970,1,1)</f>
        <v>42087.668032407411</v>
      </c>
      <c r="W2075" s="10">
        <f>(((I2075/60)/60)/24)+DATE(1970,1,1)</f>
        <v>42132.668032407411</v>
      </c>
    </row>
    <row r="2076" spans="1:23"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60"/>
        <v>1.0249999999999999</v>
      </c>
      <c r="P2076" s="6">
        <f t="shared" si="161"/>
        <v>205</v>
      </c>
      <c r="Q2076" t="s">
        <v>8318</v>
      </c>
      <c r="R2076" t="str">
        <f t="shared" si="162"/>
        <v>technology</v>
      </c>
      <c r="S2076" t="str">
        <f t="shared" si="163"/>
        <v>hardware</v>
      </c>
      <c r="T2076">
        <f>YEAR(V2076)</f>
        <v>2016</v>
      </c>
      <c r="U2076" s="13">
        <f t="shared" si="164"/>
        <v>30</v>
      </c>
      <c r="V2076" s="10">
        <f>(((J2076/60)/60)/24)+DATE(1970,1,1)</f>
        <v>42466.826180555552</v>
      </c>
      <c r="W2076" s="10">
        <f>(((I2076/60)/60)/24)+DATE(1970,1,1)</f>
        <v>42496.826180555552</v>
      </c>
    </row>
    <row r="2077" spans="1:23"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60"/>
        <v>16.783738373837384</v>
      </c>
      <c r="P2077" s="6">
        <f t="shared" si="161"/>
        <v>20.465926829268295</v>
      </c>
      <c r="Q2077" t="s">
        <v>8318</v>
      </c>
      <c r="R2077" t="str">
        <f t="shared" si="162"/>
        <v>technology</v>
      </c>
      <c r="S2077" t="str">
        <f t="shared" si="163"/>
        <v>hardware</v>
      </c>
      <c r="T2077">
        <f>YEAR(V2077)</f>
        <v>2013</v>
      </c>
      <c r="U2077" s="13">
        <f t="shared" si="164"/>
        <v>30</v>
      </c>
      <c r="V2077" s="10">
        <f>(((J2077/60)/60)/24)+DATE(1970,1,1)</f>
        <v>41450.681574074071</v>
      </c>
      <c r="W2077" s="10">
        <f>(((I2077/60)/60)/24)+DATE(1970,1,1)</f>
        <v>41480.681574074071</v>
      </c>
    </row>
    <row r="2078" spans="1:23"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60"/>
        <v>5.4334915642458101</v>
      </c>
      <c r="P2078" s="6">
        <f t="shared" si="161"/>
        <v>116.35303146309367</v>
      </c>
      <c r="Q2078" t="s">
        <v>8318</v>
      </c>
      <c r="R2078" t="str">
        <f t="shared" si="162"/>
        <v>technology</v>
      </c>
      <c r="S2078" t="str">
        <f t="shared" si="163"/>
        <v>hardware</v>
      </c>
      <c r="T2078">
        <f>YEAR(V2078)</f>
        <v>2014</v>
      </c>
      <c r="U2078" s="13">
        <f t="shared" si="164"/>
        <v>40</v>
      </c>
      <c r="V2078" s="10">
        <f>(((J2078/60)/60)/24)+DATE(1970,1,1)</f>
        <v>41803.880659722221</v>
      </c>
      <c r="W2078" s="10">
        <f>(((I2078/60)/60)/24)+DATE(1970,1,1)</f>
        <v>41843.880659722221</v>
      </c>
    </row>
    <row r="2079" spans="1:23"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60"/>
        <v>1.1550800000000001</v>
      </c>
      <c r="P2079" s="6">
        <f t="shared" si="161"/>
        <v>307.20212765957444</v>
      </c>
      <c r="Q2079" t="s">
        <v>8318</v>
      </c>
      <c r="R2079" t="str">
        <f t="shared" si="162"/>
        <v>technology</v>
      </c>
      <c r="S2079" t="str">
        <f t="shared" si="163"/>
        <v>hardware</v>
      </c>
      <c r="T2079">
        <f>YEAR(V2079)</f>
        <v>2015</v>
      </c>
      <c r="U2079" s="13">
        <f t="shared" si="164"/>
        <v>58</v>
      </c>
      <c r="V2079" s="10">
        <f>(((J2079/60)/60)/24)+DATE(1970,1,1)</f>
        <v>42103.042546296296</v>
      </c>
      <c r="W2079" s="10">
        <f>(((I2079/60)/60)/24)+DATE(1970,1,1)</f>
        <v>42160.875</v>
      </c>
    </row>
    <row r="2080" spans="1:23"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60"/>
        <v>1.3120499999999999</v>
      </c>
      <c r="P2080" s="6">
        <f t="shared" si="161"/>
        <v>546.6875</v>
      </c>
      <c r="Q2080" t="s">
        <v>8318</v>
      </c>
      <c r="R2080" t="str">
        <f t="shared" si="162"/>
        <v>technology</v>
      </c>
      <c r="S2080" t="str">
        <f t="shared" si="163"/>
        <v>hardware</v>
      </c>
      <c r="T2080">
        <f>YEAR(V2080)</f>
        <v>2016</v>
      </c>
      <c r="U2080" s="13">
        <f t="shared" si="164"/>
        <v>30</v>
      </c>
      <c r="V2080" s="10">
        <f>(((J2080/60)/60)/24)+DATE(1970,1,1)</f>
        <v>42692.771493055552</v>
      </c>
      <c r="W2080" s="10">
        <f>(((I2080/60)/60)/24)+DATE(1970,1,1)</f>
        <v>42722.771493055552</v>
      </c>
    </row>
    <row r="2081" spans="1:23"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60"/>
        <v>2.8816999999999999</v>
      </c>
      <c r="P2081" s="6">
        <f t="shared" si="161"/>
        <v>47.474464579901152</v>
      </c>
      <c r="Q2081" t="s">
        <v>8318</v>
      </c>
      <c r="R2081" t="str">
        <f t="shared" si="162"/>
        <v>technology</v>
      </c>
      <c r="S2081" t="str">
        <f t="shared" si="163"/>
        <v>hardware</v>
      </c>
      <c r="T2081">
        <f>YEAR(V2081)</f>
        <v>2015</v>
      </c>
      <c r="U2081" s="13">
        <f t="shared" si="164"/>
        <v>30</v>
      </c>
      <c r="V2081" s="10">
        <f>(((J2081/60)/60)/24)+DATE(1970,1,1)</f>
        <v>42150.71056712963</v>
      </c>
      <c r="W2081" s="10">
        <f>(((I2081/60)/60)/24)+DATE(1970,1,1)</f>
        <v>42180.791666666672</v>
      </c>
    </row>
    <row r="2082" spans="1:23"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60"/>
        <v>5.0780000000000003</v>
      </c>
      <c r="P2082" s="6">
        <f t="shared" si="161"/>
        <v>101.56</v>
      </c>
      <c r="Q2082" t="s">
        <v>8318</v>
      </c>
      <c r="R2082" t="str">
        <f t="shared" si="162"/>
        <v>technology</v>
      </c>
      <c r="S2082" t="str">
        <f t="shared" si="163"/>
        <v>hardware</v>
      </c>
      <c r="T2082">
        <f>YEAR(V2082)</f>
        <v>2015</v>
      </c>
      <c r="U2082" s="13">
        <f t="shared" si="164"/>
        <v>30</v>
      </c>
      <c r="V2082" s="10">
        <f>(((J2082/60)/60)/24)+DATE(1970,1,1)</f>
        <v>42289.957175925927</v>
      </c>
      <c r="W2082" s="10">
        <f>(((I2082/60)/60)/24)+DATE(1970,1,1)</f>
        <v>42319.998842592591</v>
      </c>
    </row>
    <row r="2083" spans="1:23"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60"/>
        <v>1.1457142857142857</v>
      </c>
      <c r="P2083" s="6">
        <f t="shared" si="161"/>
        <v>72.909090909090907</v>
      </c>
      <c r="Q2083" t="s">
        <v>8315</v>
      </c>
      <c r="R2083" t="str">
        <f t="shared" si="162"/>
        <v>music</v>
      </c>
      <c r="S2083" t="str">
        <f t="shared" si="163"/>
        <v>indie rock</v>
      </c>
      <c r="T2083">
        <f>YEAR(V2083)</f>
        <v>2012</v>
      </c>
      <c r="U2083" s="13">
        <f t="shared" si="164"/>
        <v>41</v>
      </c>
      <c r="V2083" s="10">
        <f>(((J2083/60)/60)/24)+DATE(1970,1,1)</f>
        <v>41004.156886574077</v>
      </c>
      <c r="W2083" s="10">
        <f>(((I2083/60)/60)/24)+DATE(1970,1,1)</f>
        <v>41045.207638888889</v>
      </c>
    </row>
    <row r="2084" spans="1:23"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60"/>
        <v>1.1073333333333333</v>
      </c>
      <c r="P2084" s="6">
        <f t="shared" si="161"/>
        <v>43.710526315789473</v>
      </c>
      <c r="Q2084" t="s">
        <v>8315</v>
      </c>
      <c r="R2084" t="str">
        <f t="shared" si="162"/>
        <v>music</v>
      </c>
      <c r="S2084" t="str">
        <f t="shared" si="163"/>
        <v>indie rock</v>
      </c>
      <c r="T2084">
        <f>YEAR(V2084)</f>
        <v>2011</v>
      </c>
      <c r="U2084" s="13">
        <f t="shared" si="164"/>
        <v>60</v>
      </c>
      <c r="V2084" s="10">
        <f>(((J2084/60)/60)/24)+DATE(1970,1,1)</f>
        <v>40811.120324074072</v>
      </c>
      <c r="W2084" s="10">
        <f>(((I2084/60)/60)/24)+DATE(1970,1,1)</f>
        <v>40871.161990740737</v>
      </c>
    </row>
    <row r="2085" spans="1:23"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60"/>
        <v>1.1333333333333333</v>
      </c>
      <c r="P2085" s="6">
        <f t="shared" si="161"/>
        <v>34</v>
      </c>
      <c r="Q2085" t="s">
        <v>8315</v>
      </c>
      <c r="R2085" t="str">
        <f t="shared" si="162"/>
        <v>music</v>
      </c>
      <c r="S2085" t="str">
        <f t="shared" si="163"/>
        <v>indie rock</v>
      </c>
      <c r="T2085">
        <f>YEAR(V2085)</f>
        <v>2012</v>
      </c>
      <c r="U2085" s="13">
        <f t="shared" si="164"/>
        <v>30</v>
      </c>
      <c r="V2085" s="10">
        <f>(((J2085/60)/60)/24)+DATE(1970,1,1)</f>
        <v>41034.72216435185</v>
      </c>
      <c r="W2085" s="10">
        <f>(((I2085/60)/60)/24)+DATE(1970,1,1)</f>
        <v>41064.72216435185</v>
      </c>
    </row>
    <row r="2086" spans="1:23"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60"/>
        <v>1.0833333333333333</v>
      </c>
      <c r="P2086" s="6">
        <f t="shared" si="161"/>
        <v>70.652173913043484</v>
      </c>
      <c r="Q2086" t="s">
        <v>8315</v>
      </c>
      <c r="R2086" t="str">
        <f t="shared" si="162"/>
        <v>music</v>
      </c>
      <c r="S2086" t="str">
        <f t="shared" si="163"/>
        <v>indie rock</v>
      </c>
      <c r="T2086">
        <f>YEAR(V2086)</f>
        <v>2014</v>
      </c>
      <c r="U2086" s="13">
        <f t="shared" si="164"/>
        <v>31</v>
      </c>
      <c r="V2086" s="10">
        <f>(((J2086/60)/60)/24)+DATE(1970,1,1)</f>
        <v>41731.833124999997</v>
      </c>
      <c r="W2086" s="10">
        <f>(((I2086/60)/60)/24)+DATE(1970,1,1)</f>
        <v>41763.290972222225</v>
      </c>
    </row>
    <row r="2087" spans="1:23"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60"/>
        <v>1.2353333333333334</v>
      </c>
      <c r="P2087" s="6">
        <f t="shared" si="161"/>
        <v>89.301204819277103</v>
      </c>
      <c r="Q2087" t="s">
        <v>8315</v>
      </c>
      <c r="R2087" t="str">
        <f t="shared" si="162"/>
        <v>music</v>
      </c>
      <c r="S2087" t="str">
        <f t="shared" si="163"/>
        <v>indie rock</v>
      </c>
      <c r="T2087">
        <f>YEAR(V2087)</f>
        <v>2012</v>
      </c>
      <c r="U2087" s="13">
        <f t="shared" si="164"/>
        <v>30</v>
      </c>
      <c r="V2087" s="10">
        <f>(((J2087/60)/60)/24)+DATE(1970,1,1)</f>
        <v>41075.835497685184</v>
      </c>
      <c r="W2087" s="10">
        <f>(((I2087/60)/60)/24)+DATE(1970,1,1)</f>
        <v>41105.835497685184</v>
      </c>
    </row>
    <row r="2088" spans="1:23"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60"/>
        <v>1.0069999999999999</v>
      </c>
      <c r="P2088" s="6">
        <f t="shared" si="161"/>
        <v>115.08571428571429</v>
      </c>
      <c r="Q2088" t="s">
        <v>8315</v>
      </c>
      <c r="R2088" t="str">
        <f t="shared" si="162"/>
        <v>music</v>
      </c>
      <c r="S2088" t="str">
        <f t="shared" si="163"/>
        <v>indie rock</v>
      </c>
      <c r="T2088">
        <f>YEAR(V2088)</f>
        <v>2011</v>
      </c>
      <c r="U2088" s="13">
        <f t="shared" si="164"/>
        <v>31</v>
      </c>
      <c r="V2088" s="10">
        <f>(((J2088/60)/60)/24)+DATE(1970,1,1)</f>
        <v>40860.67050925926</v>
      </c>
      <c r="W2088" s="10">
        <f>(((I2088/60)/60)/24)+DATE(1970,1,1)</f>
        <v>40891.207638888889</v>
      </c>
    </row>
    <row r="2089" spans="1:23"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60"/>
        <v>1.0353333333333334</v>
      </c>
      <c r="P2089" s="6">
        <f t="shared" si="161"/>
        <v>62.12</v>
      </c>
      <c r="Q2089" t="s">
        <v>8315</v>
      </c>
      <c r="R2089" t="str">
        <f t="shared" si="162"/>
        <v>music</v>
      </c>
      <c r="S2089" t="str">
        <f t="shared" si="163"/>
        <v>indie rock</v>
      </c>
      <c r="T2089">
        <f>YEAR(V2089)</f>
        <v>2011</v>
      </c>
      <c r="U2089" s="13">
        <f t="shared" si="164"/>
        <v>30</v>
      </c>
      <c r="V2089" s="10">
        <f>(((J2089/60)/60)/24)+DATE(1970,1,1)</f>
        <v>40764.204375000001</v>
      </c>
      <c r="W2089" s="10">
        <f>(((I2089/60)/60)/24)+DATE(1970,1,1)</f>
        <v>40794.204375000001</v>
      </c>
    </row>
    <row r="2090" spans="1:23"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60"/>
        <v>1.1551066666666667</v>
      </c>
      <c r="P2090" s="6">
        <f t="shared" si="161"/>
        <v>46.204266666666669</v>
      </c>
      <c r="Q2090" t="s">
        <v>8315</v>
      </c>
      <c r="R2090" t="str">
        <f t="shared" si="162"/>
        <v>music</v>
      </c>
      <c r="S2090" t="str">
        <f t="shared" si="163"/>
        <v>indie rock</v>
      </c>
      <c r="T2090">
        <f>YEAR(V2090)</f>
        <v>2010</v>
      </c>
      <c r="U2090" s="13">
        <f t="shared" si="164"/>
        <v>36</v>
      </c>
      <c r="V2090" s="10">
        <f>(((J2090/60)/60)/24)+DATE(1970,1,1)</f>
        <v>40395.714722222219</v>
      </c>
      <c r="W2090" s="10">
        <f>(((I2090/60)/60)/24)+DATE(1970,1,1)</f>
        <v>40432.165972222225</v>
      </c>
    </row>
    <row r="2091" spans="1:23"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60"/>
        <v>1.2040040000000001</v>
      </c>
      <c r="P2091" s="6">
        <f t="shared" si="161"/>
        <v>48.54854838709678</v>
      </c>
      <c r="Q2091" t="s">
        <v>8315</v>
      </c>
      <c r="R2091" t="str">
        <f t="shared" si="162"/>
        <v>music</v>
      </c>
      <c r="S2091" t="str">
        <f t="shared" si="163"/>
        <v>indie rock</v>
      </c>
      <c r="T2091">
        <f>YEAR(V2091)</f>
        <v>2013</v>
      </c>
      <c r="U2091" s="13">
        <f t="shared" si="164"/>
        <v>35</v>
      </c>
      <c r="V2091" s="10">
        <f>(((J2091/60)/60)/24)+DATE(1970,1,1)</f>
        <v>41453.076319444444</v>
      </c>
      <c r="W2091" s="10">
        <f>(((I2091/60)/60)/24)+DATE(1970,1,1)</f>
        <v>41488.076319444444</v>
      </c>
    </row>
    <row r="2092" spans="1:23"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60"/>
        <v>1.1504037499999999</v>
      </c>
      <c r="P2092" s="6">
        <f t="shared" si="161"/>
        <v>57.520187499999999</v>
      </c>
      <c r="Q2092" t="s">
        <v>8315</v>
      </c>
      <c r="R2092" t="str">
        <f t="shared" si="162"/>
        <v>music</v>
      </c>
      <c r="S2092" t="str">
        <f t="shared" si="163"/>
        <v>indie rock</v>
      </c>
      <c r="T2092">
        <f>YEAR(V2092)</f>
        <v>2013</v>
      </c>
      <c r="U2092" s="13">
        <f t="shared" si="164"/>
        <v>30</v>
      </c>
      <c r="V2092" s="10">
        <f>(((J2092/60)/60)/24)+DATE(1970,1,1)</f>
        <v>41299.381423611114</v>
      </c>
      <c r="W2092" s="10">
        <f>(((I2092/60)/60)/24)+DATE(1970,1,1)</f>
        <v>41329.381423611114</v>
      </c>
    </row>
    <row r="2093" spans="1:23"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60"/>
        <v>1.2046777777777777</v>
      </c>
      <c r="P2093" s="6">
        <f t="shared" si="161"/>
        <v>88.147154471544724</v>
      </c>
      <c r="Q2093" t="s">
        <v>8315</v>
      </c>
      <c r="R2093" t="str">
        <f t="shared" si="162"/>
        <v>music</v>
      </c>
      <c r="S2093" t="str">
        <f t="shared" si="163"/>
        <v>indie rock</v>
      </c>
      <c r="T2093">
        <f>YEAR(V2093)</f>
        <v>2011</v>
      </c>
      <c r="U2093" s="13">
        <f t="shared" si="164"/>
        <v>49</v>
      </c>
      <c r="V2093" s="10">
        <f>(((J2093/60)/60)/24)+DATE(1970,1,1)</f>
        <v>40555.322662037033</v>
      </c>
      <c r="W2093" s="10">
        <f>(((I2093/60)/60)/24)+DATE(1970,1,1)</f>
        <v>40603.833333333336</v>
      </c>
    </row>
    <row r="2094" spans="1:23"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60"/>
        <v>1.0128333333333333</v>
      </c>
      <c r="P2094" s="6">
        <f t="shared" si="161"/>
        <v>110.49090909090908</v>
      </c>
      <c r="Q2094" t="s">
        <v>8315</v>
      </c>
      <c r="R2094" t="str">
        <f t="shared" si="162"/>
        <v>music</v>
      </c>
      <c r="S2094" t="str">
        <f t="shared" si="163"/>
        <v>indie rock</v>
      </c>
      <c r="T2094">
        <f>YEAR(V2094)</f>
        <v>2011</v>
      </c>
      <c r="U2094" s="13">
        <f t="shared" si="164"/>
        <v>60</v>
      </c>
      <c r="V2094" s="10">
        <f>(((J2094/60)/60)/24)+DATE(1970,1,1)</f>
        <v>40763.707546296297</v>
      </c>
      <c r="W2094" s="10">
        <f>(((I2094/60)/60)/24)+DATE(1970,1,1)</f>
        <v>40823.707546296297</v>
      </c>
    </row>
    <row r="2095" spans="1:23"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60"/>
        <v>1.0246666666666666</v>
      </c>
      <c r="P2095" s="6">
        <f t="shared" si="161"/>
        <v>66.826086956521735</v>
      </c>
      <c r="Q2095" t="s">
        <v>8315</v>
      </c>
      <c r="R2095" t="str">
        <f t="shared" si="162"/>
        <v>music</v>
      </c>
      <c r="S2095" t="str">
        <f t="shared" si="163"/>
        <v>indie rock</v>
      </c>
      <c r="T2095">
        <f>YEAR(V2095)</f>
        <v>2012</v>
      </c>
      <c r="U2095" s="13">
        <f t="shared" si="164"/>
        <v>60</v>
      </c>
      <c r="V2095" s="10">
        <f>(((J2095/60)/60)/24)+DATE(1970,1,1)</f>
        <v>41205.854537037041</v>
      </c>
      <c r="W2095" s="10">
        <f>(((I2095/60)/60)/24)+DATE(1970,1,1)</f>
        <v>41265.896203703705</v>
      </c>
    </row>
    <row r="2096" spans="1:23"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60"/>
        <v>1.2054285714285715</v>
      </c>
      <c r="P2096" s="6">
        <f t="shared" si="161"/>
        <v>58.597222222222221</v>
      </c>
      <c r="Q2096" t="s">
        <v>8315</v>
      </c>
      <c r="R2096" t="str">
        <f t="shared" si="162"/>
        <v>music</v>
      </c>
      <c r="S2096" t="str">
        <f t="shared" si="163"/>
        <v>indie rock</v>
      </c>
      <c r="T2096">
        <f>YEAR(V2096)</f>
        <v>2012</v>
      </c>
      <c r="U2096" s="13">
        <f t="shared" si="164"/>
        <v>34</v>
      </c>
      <c r="V2096" s="10">
        <f>(((J2096/60)/60)/24)+DATE(1970,1,1)</f>
        <v>40939.02002314815</v>
      </c>
      <c r="W2096" s="10">
        <f>(((I2096/60)/60)/24)+DATE(1970,1,1)</f>
        <v>40973.125</v>
      </c>
    </row>
    <row r="2097" spans="1:23"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60"/>
        <v>1</v>
      </c>
      <c r="P2097" s="6">
        <f t="shared" si="161"/>
        <v>113.63636363636364</v>
      </c>
      <c r="Q2097" t="s">
        <v>8315</v>
      </c>
      <c r="R2097" t="str">
        <f t="shared" si="162"/>
        <v>music</v>
      </c>
      <c r="S2097" t="str">
        <f t="shared" si="163"/>
        <v>indie rock</v>
      </c>
      <c r="T2097">
        <f>YEAR(V2097)</f>
        <v>2011</v>
      </c>
      <c r="U2097" s="13">
        <f t="shared" si="164"/>
        <v>60</v>
      </c>
      <c r="V2097" s="10">
        <f>(((J2097/60)/60)/24)+DATE(1970,1,1)</f>
        <v>40758.733483796292</v>
      </c>
      <c r="W2097" s="10">
        <f>(((I2097/60)/60)/24)+DATE(1970,1,1)</f>
        <v>40818.733483796292</v>
      </c>
    </row>
    <row r="2098" spans="1:23"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60"/>
        <v>1.0166666666666666</v>
      </c>
      <c r="P2098" s="6">
        <f t="shared" si="161"/>
        <v>43.571428571428569</v>
      </c>
      <c r="Q2098" t="s">
        <v>8315</v>
      </c>
      <c r="R2098" t="str">
        <f t="shared" si="162"/>
        <v>music</v>
      </c>
      <c r="S2098" t="str">
        <f t="shared" si="163"/>
        <v>indie rock</v>
      </c>
      <c r="T2098">
        <f>YEAR(V2098)</f>
        <v>2012</v>
      </c>
      <c r="U2098" s="13">
        <f t="shared" si="164"/>
        <v>15</v>
      </c>
      <c r="V2098" s="10">
        <f>(((J2098/60)/60)/24)+DATE(1970,1,1)</f>
        <v>41192.758506944447</v>
      </c>
      <c r="W2098" s="10">
        <f>(((I2098/60)/60)/24)+DATE(1970,1,1)</f>
        <v>41208.165972222225</v>
      </c>
    </row>
    <row r="2099" spans="1:23"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60"/>
        <v>1</v>
      </c>
      <c r="P2099" s="6">
        <f t="shared" si="161"/>
        <v>78.94736842105263</v>
      </c>
      <c r="Q2099" t="s">
        <v>8315</v>
      </c>
      <c r="R2099" t="str">
        <f t="shared" si="162"/>
        <v>music</v>
      </c>
      <c r="S2099" t="str">
        <f t="shared" si="163"/>
        <v>indie rock</v>
      </c>
      <c r="T2099">
        <f>YEAR(V2099)</f>
        <v>2011</v>
      </c>
      <c r="U2099" s="13">
        <f t="shared" si="164"/>
        <v>60</v>
      </c>
      <c r="V2099" s="10">
        <f>(((J2099/60)/60)/24)+DATE(1970,1,1)</f>
        <v>40818.58489583333</v>
      </c>
      <c r="W2099" s="10">
        <f>(((I2099/60)/60)/24)+DATE(1970,1,1)</f>
        <v>40878.626562500001</v>
      </c>
    </row>
    <row r="2100" spans="1:23"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60"/>
        <v>1.0033333333333334</v>
      </c>
      <c r="P2100" s="6">
        <f t="shared" si="161"/>
        <v>188.125</v>
      </c>
      <c r="Q2100" t="s">
        <v>8315</v>
      </c>
      <c r="R2100" t="str">
        <f t="shared" si="162"/>
        <v>music</v>
      </c>
      <c r="S2100" t="str">
        <f t="shared" si="163"/>
        <v>indie rock</v>
      </c>
      <c r="T2100">
        <f>YEAR(V2100)</f>
        <v>2012</v>
      </c>
      <c r="U2100" s="13">
        <f t="shared" si="164"/>
        <v>30</v>
      </c>
      <c r="V2100" s="10">
        <f>(((J2100/60)/60)/24)+DATE(1970,1,1)</f>
        <v>40946.11383101852</v>
      </c>
      <c r="W2100" s="10">
        <f>(((I2100/60)/60)/24)+DATE(1970,1,1)</f>
        <v>40976.11383101852</v>
      </c>
    </row>
    <row r="2101" spans="1:23"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60"/>
        <v>1.3236666666666668</v>
      </c>
      <c r="P2101" s="6">
        <f t="shared" si="161"/>
        <v>63.031746031746032</v>
      </c>
      <c r="Q2101" t="s">
        <v>8315</v>
      </c>
      <c r="R2101" t="str">
        <f t="shared" si="162"/>
        <v>music</v>
      </c>
      <c r="S2101" t="str">
        <f t="shared" si="163"/>
        <v>indie rock</v>
      </c>
      <c r="T2101">
        <f>YEAR(V2101)</f>
        <v>2015</v>
      </c>
      <c r="U2101" s="13">
        <f t="shared" si="164"/>
        <v>13</v>
      </c>
      <c r="V2101" s="10">
        <f>(((J2101/60)/60)/24)+DATE(1970,1,1)</f>
        <v>42173.746342592596</v>
      </c>
      <c r="W2101" s="10">
        <f>(((I2101/60)/60)/24)+DATE(1970,1,1)</f>
        <v>42187.152777777781</v>
      </c>
    </row>
    <row r="2102" spans="1:23"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60"/>
        <v>1.3666666666666667</v>
      </c>
      <c r="P2102" s="6">
        <f t="shared" si="161"/>
        <v>30.37037037037037</v>
      </c>
      <c r="Q2102" t="s">
        <v>8315</v>
      </c>
      <c r="R2102" t="str">
        <f t="shared" si="162"/>
        <v>music</v>
      </c>
      <c r="S2102" t="str">
        <f t="shared" si="163"/>
        <v>indie rock</v>
      </c>
      <c r="T2102">
        <f>YEAR(V2102)</f>
        <v>2012</v>
      </c>
      <c r="U2102" s="13">
        <f t="shared" si="164"/>
        <v>15</v>
      </c>
      <c r="V2102" s="10">
        <f>(((J2102/60)/60)/24)+DATE(1970,1,1)</f>
        <v>41074.834965277776</v>
      </c>
      <c r="W2102" s="10">
        <f>(((I2102/60)/60)/24)+DATE(1970,1,1)</f>
        <v>41090.165972222225</v>
      </c>
    </row>
    <row r="2103" spans="1:23"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60"/>
        <v>1.1325000000000001</v>
      </c>
      <c r="P2103" s="6">
        <f t="shared" si="161"/>
        <v>51.477272727272727</v>
      </c>
      <c r="Q2103" t="s">
        <v>8315</v>
      </c>
      <c r="R2103" t="str">
        <f t="shared" si="162"/>
        <v>music</v>
      </c>
      <c r="S2103" t="str">
        <f t="shared" si="163"/>
        <v>indie rock</v>
      </c>
      <c r="T2103">
        <f>YEAR(V2103)</f>
        <v>2011</v>
      </c>
      <c r="U2103" s="13">
        <f t="shared" si="164"/>
        <v>60</v>
      </c>
      <c r="V2103" s="10">
        <f>(((J2103/60)/60)/24)+DATE(1970,1,1)</f>
        <v>40892.149467592593</v>
      </c>
      <c r="W2103" s="10">
        <f>(((I2103/60)/60)/24)+DATE(1970,1,1)</f>
        <v>40952.149467592593</v>
      </c>
    </row>
    <row r="2104" spans="1:23"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60"/>
        <v>1.36</v>
      </c>
      <c r="P2104" s="6">
        <f t="shared" si="161"/>
        <v>35.789473684210527</v>
      </c>
      <c r="Q2104" t="s">
        <v>8315</v>
      </c>
      <c r="R2104" t="str">
        <f t="shared" si="162"/>
        <v>music</v>
      </c>
      <c r="S2104" t="str">
        <f t="shared" si="163"/>
        <v>indie rock</v>
      </c>
      <c r="T2104">
        <f>YEAR(V2104)</f>
        <v>2011</v>
      </c>
      <c r="U2104" s="13">
        <f t="shared" si="164"/>
        <v>30</v>
      </c>
      <c r="V2104" s="10">
        <f>(((J2104/60)/60)/24)+DATE(1970,1,1)</f>
        <v>40638.868611111109</v>
      </c>
      <c r="W2104" s="10">
        <f>(((I2104/60)/60)/24)+DATE(1970,1,1)</f>
        <v>40668.868611111109</v>
      </c>
    </row>
    <row r="2105" spans="1:23"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60"/>
        <v>1.4612318374694613</v>
      </c>
      <c r="P2105" s="6">
        <f t="shared" si="161"/>
        <v>98.817391304347822</v>
      </c>
      <c r="Q2105" t="s">
        <v>8315</v>
      </c>
      <c r="R2105" t="str">
        <f t="shared" si="162"/>
        <v>music</v>
      </c>
      <c r="S2105" t="str">
        <f t="shared" si="163"/>
        <v>indie rock</v>
      </c>
      <c r="T2105">
        <f>YEAR(V2105)</f>
        <v>2012</v>
      </c>
      <c r="U2105" s="13">
        <f t="shared" si="164"/>
        <v>30</v>
      </c>
      <c r="V2105" s="10">
        <f>(((J2105/60)/60)/24)+DATE(1970,1,1)</f>
        <v>41192.754942129628</v>
      </c>
      <c r="W2105" s="10">
        <f>(((I2105/60)/60)/24)+DATE(1970,1,1)</f>
        <v>41222.7966087963</v>
      </c>
    </row>
    <row r="2106" spans="1:23"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60"/>
        <v>1.2949999999999999</v>
      </c>
      <c r="P2106" s="6">
        <f t="shared" si="161"/>
        <v>28</v>
      </c>
      <c r="Q2106" t="s">
        <v>8315</v>
      </c>
      <c r="R2106" t="str">
        <f t="shared" si="162"/>
        <v>music</v>
      </c>
      <c r="S2106" t="str">
        <f t="shared" si="163"/>
        <v>indie rock</v>
      </c>
      <c r="T2106">
        <f>YEAR(V2106)</f>
        <v>2013</v>
      </c>
      <c r="U2106" s="13">
        <f t="shared" si="164"/>
        <v>31</v>
      </c>
      <c r="V2106" s="10">
        <f>(((J2106/60)/60)/24)+DATE(1970,1,1)</f>
        <v>41394.074467592596</v>
      </c>
      <c r="W2106" s="10">
        <f>(((I2106/60)/60)/24)+DATE(1970,1,1)</f>
        <v>41425</v>
      </c>
    </row>
    <row r="2107" spans="1:23"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60"/>
        <v>2.54</v>
      </c>
      <c r="P2107" s="6">
        <f t="shared" si="161"/>
        <v>51.313131313131315</v>
      </c>
      <c r="Q2107" t="s">
        <v>8315</v>
      </c>
      <c r="R2107" t="str">
        <f t="shared" si="162"/>
        <v>music</v>
      </c>
      <c r="S2107" t="str">
        <f t="shared" si="163"/>
        <v>indie rock</v>
      </c>
      <c r="T2107">
        <f>YEAR(V2107)</f>
        <v>2014</v>
      </c>
      <c r="U2107" s="13">
        <f t="shared" si="164"/>
        <v>12</v>
      </c>
      <c r="V2107" s="10">
        <f>(((J2107/60)/60)/24)+DATE(1970,1,1)</f>
        <v>41951.788807870369</v>
      </c>
      <c r="W2107" s="10">
        <f>(((I2107/60)/60)/24)+DATE(1970,1,1)</f>
        <v>41964.166666666672</v>
      </c>
    </row>
    <row r="2108" spans="1:23"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60"/>
        <v>1.0704545454545455</v>
      </c>
      <c r="P2108" s="6">
        <f t="shared" si="161"/>
        <v>53.522727272727273</v>
      </c>
      <c r="Q2108" t="s">
        <v>8315</v>
      </c>
      <c r="R2108" t="str">
        <f t="shared" si="162"/>
        <v>music</v>
      </c>
      <c r="S2108" t="str">
        <f t="shared" si="163"/>
        <v>indie rock</v>
      </c>
      <c r="T2108">
        <f>YEAR(V2108)</f>
        <v>2012</v>
      </c>
      <c r="U2108" s="13">
        <f t="shared" si="164"/>
        <v>30</v>
      </c>
      <c r="V2108" s="10">
        <f>(((J2108/60)/60)/24)+DATE(1970,1,1)</f>
        <v>41270.21497685185</v>
      </c>
      <c r="W2108" s="10">
        <f>(((I2108/60)/60)/24)+DATE(1970,1,1)</f>
        <v>41300.21497685185</v>
      </c>
    </row>
    <row r="2109" spans="1:23"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60"/>
        <v>1.0773299999999999</v>
      </c>
      <c r="P2109" s="6">
        <f t="shared" si="161"/>
        <v>37.149310344827583</v>
      </c>
      <c r="Q2109" t="s">
        <v>8315</v>
      </c>
      <c r="R2109" t="str">
        <f t="shared" si="162"/>
        <v>music</v>
      </c>
      <c r="S2109" t="str">
        <f t="shared" si="163"/>
        <v>indie rock</v>
      </c>
      <c r="T2109">
        <f>YEAR(V2109)</f>
        <v>2014</v>
      </c>
      <c r="U2109" s="13">
        <f t="shared" si="164"/>
        <v>21</v>
      </c>
      <c r="V2109" s="10">
        <f>(((J2109/60)/60)/24)+DATE(1970,1,1)</f>
        <v>41934.71056712963</v>
      </c>
      <c r="W2109" s="10">
        <f>(((I2109/60)/60)/24)+DATE(1970,1,1)</f>
        <v>41955.752233796295</v>
      </c>
    </row>
    <row r="2110" spans="1:23"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60"/>
        <v>1.0731250000000001</v>
      </c>
      <c r="P2110" s="6">
        <f t="shared" si="161"/>
        <v>89.895287958115176</v>
      </c>
      <c r="Q2110" t="s">
        <v>8315</v>
      </c>
      <c r="R2110" t="str">
        <f t="shared" si="162"/>
        <v>music</v>
      </c>
      <c r="S2110" t="str">
        <f t="shared" si="163"/>
        <v>indie rock</v>
      </c>
      <c r="T2110">
        <f>YEAR(V2110)</f>
        <v>2012</v>
      </c>
      <c r="U2110" s="13">
        <f t="shared" si="164"/>
        <v>27</v>
      </c>
      <c r="V2110" s="10">
        <f>(((J2110/60)/60)/24)+DATE(1970,1,1)</f>
        <v>41135.175694444442</v>
      </c>
      <c r="W2110" s="10">
        <f>(((I2110/60)/60)/24)+DATE(1970,1,1)</f>
        <v>41162.163194444445</v>
      </c>
    </row>
    <row r="2111" spans="1:23"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60"/>
        <v>1.06525</v>
      </c>
      <c r="P2111" s="6">
        <f t="shared" si="161"/>
        <v>106.52500000000001</v>
      </c>
      <c r="Q2111" t="s">
        <v>8315</v>
      </c>
      <c r="R2111" t="str">
        <f t="shared" si="162"/>
        <v>music</v>
      </c>
      <c r="S2111" t="str">
        <f t="shared" si="163"/>
        <v>indie rock</v>
      </c>
      <c r="T2111">
        <f>YEAR(V2111)</f>
        <v>2015</v>
      </c>
      <c r="U2111" s="13">
        <f t="shared" si="164"/>
        <v>30</v>
      </c>
      <c r="V2111" s="10">
        <f>(((J2111/60)/60)/24)+DATE(1970,1,1)</f>
        <v>42160.708530092597</v>
      </c>
      <c r="W2111" s="10">
        <f>(((I2111/60)/60)/24)+DATE(1970,1,1)</f>
        <v>42190.708530092597</v>
      </c>
    </row>
    <row r="2112" spans="1:23"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60"/>
        <v>1.0035000000000001</v>
      </c>
      <c r="P2112" s="6">
        <f t="shared" si="161"/>
        <v>52.815789473684212</v>
      </c>
      <c r="Q2112" t="s">
        <v>8315</v>
      </c>
      <c r="R2112" t="str">
        <f t="shared" si="162"/>
        <v>music</v>
      </c>
      <c r="S2112" t="str">
        <f t="shared" si="163"/>
        <v>indie rock</v>
      </c>
      <c r="T2112">
        <f>YEAR(V2112)</f>
        <v>2014</v>
      </c>
      <c r="U2112" s="13">
        <f t="shared" si="164"/>
        <v>28</v>
      </c>
      <c r="V2112" s="10">
        <f>(((J2112/60)/60)/24)+DATE(1970,1,1)</f>
        <v>41759.670937499999</v>
      </c>
      <c r="W2112" s="10">
        <f>(((I2112/60)/60)/24)+DATE(1970,1,1)</f>
        <v>41787.207638888889</v>
      </c>
    </row>
    <row r="2113" spans="1:23"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60"/>
        <v>1.0649999999999999</v>
      </c>
      <c r="P2113" s="6">
        <f t="shared" si="161"/>
        <v>54.615384615384613</v>
      </c>
      <c r="Q2113" t="s">
        <v>8315</v>
      </c>
      <c r="R2113" t="str">
        <f t="shared" si="162"/>
        <v>music</v>
      </c>
      <c r="S2113" t="str">
        <f t="shared" si="163"/>
        <v>indie rock</v>
      </c>
      <c r="T2113">
        <f>YEAR(V2113)</f>
        <v>2011</v>
      </c>
      <c r="U2113" s="13">
        <f t="shared" si="164"/>
        <v>67</v>
      </c>
      <c r="V2113" s="10">
        <f>(((J2113/60)/60)/24)+DATE(1970,1,1)</f>
        <v>40703.197048611109</v>
      </c>
      <c r="W2113" s="10">
        <f>(((I2113/60)/60)/24)+DATE(1970,1,1)</f>
        <v>40770.041666666664</v>
      </c>
    </row>
    <row r="2114" spans="1:23"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60"/>
        <v>1</v>
      </c>
      <c r="P2114" s="6">
        <f t="shared" si="161"/>
        <v>27.272727272727273</v>
      </c>
      <c r="Q2114" t="s">
        <v>8315</v>
      </c>
      <c r="R2114" t="str">
        <f t="shared" si="162"/>
        <v>music</v>
      </c>
      <c r="S2114" t="str">
        <f t="shared" si="163"/>
        <v>indie rock</v>
      </c>
      <c r="T2114">
        <f>YEAR(V2114)</f>
        <v>2013</v>
      </c>
      <c r="U2114" s="13">
        <f t="shared" si="164"/>
        <v>14</v>
      </c>
      <c r="V2114" s="10">
        <f>(((J2114/60)/60)/24)+DATE(1970,1,1)</f>
        <v>41365.928159722222</v>
      </c>
      <c r="W2114" s="10">
        <f>(((I2114/60)/60)/24)+DATE(1970,1,1)</f>
        <v>41379.928159722222</v>
      </c>
    </row>
    <row r="2115" spans="1:23"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65">E2115/D2115</f>
        <v>1.0485714285714285</v>
      </c>
      <c r="P2115" s="6">
        <f t="shared" ref="P2115:P2178" si="166">E2115/L2115</f>
        <v>68.598130841121488</v>
      </c>
      <c r="Q2115" t="s">
        <v>8315</v>
      </c>
      <c r="R2115" t="str">
        <f t="shared" ref="R2115:R2178" si="167">LEFT(N2115,SEARCH("/",N2115,1)-1)</f>
        <v>music</v>
      </c>
      <c r="S2115" t="str">
        <f t="shared" ref="S2115:S2178" si="168">RIGHT(N2115,LEN(N2115)-FIND("/",N2115,1))</f>
        <v>indie rock</v>
      </c>
      <c r="T2115">
        <f>YEAR(V2115)</f>
        <v>2014</v>
      </c>
      <c r="U2115" s="13">
        <f t="shared" ref="U2115:U2178" si="169">ROUND(W2115-V2115,0)</f>
        <v>35</v>
      </c>
      <c r="V2115" s="10">
        <f>(((J2115/60)/60)/24)+DATE(1970,1,1)</f>
        <v>41870.86546296296</v>
      </c>
      <c r="W2115" s="10">
        <f>(((I2115/60)/60)/24)+DATE(1970,1,1)</f>
        <v>41905.86546296296</v>
      </c>
    </row>
    <row r="2116" spans="1:23"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65"/>
        <v>1.0469999999999999</v>
      </c>
      <c r="P2116" s="6">
        <f t="shared" si="166"/>
        <v>35.612244897959187</v>
      </c>
      <c r="Q2116" t="s">
        <v>8315</v>
      </c>
      <c r="R2116" t="str">
        <f t="shared" si="167"/>
        <v>music</v>
      </c>
      <c r="S2116" t="str">
        <f t="shared" si="168"/>
        <v>indie rock</v>
      </c>
      <c r="T2116">
        <f>YEAR(V2116)</f>
        <v>2010</v>
      </c>
      <c r="U2116" s="13">
        <f t="shared" si="169"/>
        <v>62</v>
      </c>
      <c r="V2116" s="10">
        <f>(((J2116/60)/60)/24)+DATE(1970,1,1)</f>
        <v>40458.815625000003</v>
      </c>
      <c r="W2116" s="10">
        <f>(((I2116/60)/60)/24)+DATE(1970,1,1)</f>
        <v>40521.207638888889</v>
      </c>
    </row>
    <row r="2117" spans="1:23"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65"/>
        <v>2.2566666666666668</v>
      </c>
      <c r="P2117" s="6">
        <f t="shared" si="166"/>
        <v>94.027777777777771</v>
      </c>
      <c r="Q2117" t="s">
        <v>8315</v>
      </c>
      <c r="R2117" t="str">
        <f t="shared" si="167"/>
        <v>music</v>
      </c>
      <c r="S2117" t="str">
        <f t="shared" si="168"/>
        <v>indie rock</v>
      </c>
      <c r="T2117">
        <f>YEAR(V2117)</f>
        <v>2011</v>
      </c>
      <c r="U2117" s="13">
        <f t="shared" si="169"/>
        <v>30</v>
      </c>
      <c r="V2117" s="10">
        <f>(((J2117/60)/60)/24)+DATE(1970,1,1)</f>
        <v>40564.081030092595</v>
      </c>
      <c r="W2117" s="10">
        <f>(((I2117/60)/60)/24)+DATE(1970,1,1)</f>
        <v>40594.081030092595</v>
      </c>
    </row>
    <row r="2118" spans="1:23"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65"/>
        <v>1.0090416666666666</v>
      </c>
      <c r="P2118" s="6">
        <f t="shared" si="166"/>
        <v>526.45652173913038</v>
      </c>
      <c r="Q2118" t="s">
        <v>8315</v>
      </c>
      <c r="R2118" t="str">
        <f t="shared" si="167"/>
        <v>music</v>
      </c>
      <c r="S2118" t="str">
        <f t="shared" si="168"/>
        <v>indie rock</v>
      </c>
      <c r="T2118">
        <f>YEAR(V2118)</f>
        <v>2012</v>
      </c>
      <c r="U2118" s="13">
        <f t="shared" si="169"/>
        <v>48</v>
      </c>
      <c r="V2118" s="10">
        <f>(((J2118/60)/60)/24)+DATE(1970,1,1)</f>
        <v>41136.777812500004</v>
      </c>
      <c r="W2118" s="10">
        <f>(((I2118/60)/60)/24)+DATE(1970,1,1)</f>
        <v>41184.777812500004</v>
      </c>
    </row>
    <row r="2119" spans="1:23"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65"/>
        <v>1.4775</v>
      </c>
      <c r="P2119" s="6">
        <f t="shared" si="166"/>
        <v>50.657142857142858</v>
      </c>
      <c r="Q2119" t="s">
        <v>8315</v>
      </c>
      <c r="R2119" t="str">
        <f t="shared" si="167"/>
        <v>music</v>
      </c>
      <c r="S2119" t="str">
        <f t="shared" si="168"/>
        <v>indie rock</v>
      </c>
      <c r="T2119">
        <f>YEAR(V2119)</f>
        <v>2015</v>
      </c>
      <c r="U2119" s="13">
        <f t="shared" si="169"/>
        <v>14</v>
      </c>
      <c r="V2119" s="10">
        <f>(((J2119/60)/60)/24)+DATE(1970,1,1)</f>
        <v>42290.059594907405</v>
      </c>
      <c r="W2119" s="10">
        <f>(((I2119/60)/60)/24)+DATE(1970,1,1)</f>
        <v>42304.207638888889</v>
      </c>
    </row>
    <row r="2120" spans="1:23"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65"/>
        <v>1.3461099999999999</v>
      </c>
      <c r="P2120" s="6">
        <f t="shared" si="166"/>
        <v>79.182941176470578</v>
      </c>
      <c r="Q2120" t="s">
        <v>8315</v>
      </c>
      <c r="R2120" t="str">
        <f t="shared" si="167"/>
        <v>music</v>
      </c>
      <c r="S2120" t="str">
        <f t="shared" si="168"/>
        <v>indie rock</v>
      </c>
      <c r="T2120">
        <f>YEAR(V2120)</f>
        <v>2011</v>
      </c>
      <c r="U2120" s="13">
        <f t="shared" si="169"/>
        <v>30</v>
      </c>
      <c r="V2120" s="10">
        <f>(((J2120/60)/60)/24)+DATE(1970,1,1)</f>
        <v>40718.839537037034</v>
      </c>
      <c r="W2120" s="10">
        <f>(((I2120/60)/60)/24)+DATE(1970,1,1)</f>
        <v>40748.839537037034</v>
      </c>
    </row>
    <row r="2121" spans="1:23"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65"/>
        <v>1.0075000000000001</v>
      </c>
      <c r="P2121" s="6">
        <f t="shared" si="166"/>
        <v>91.590909090909093</v>
      </c>
      <c r="Q2121" t="s">
        <v>8315</v>
      </c>
      <c r="R2121" t="str">
        <f t="shared" si="167"/>
        <v>music</v>
      </c>
      <c r="S2121" t="str">
        <f t="shared" si="168"/>
        <v>indie rock</v>
      </c>
      <c r="T2121">
        <f>YEAR(V2121)</f>
        <v>2012</v>
      </c>
      <c r="U2121" s="13">
        <f t="shared" si="169"/>
        <v>30</v>
      </c>
      <c r="V2121" s="10">
        <f>(((J2121/60)/60)/24)+DATE(1970,1,1)</f>
        <v>41107.130150462966</v>
      </c>
      <c r="W2121" s="10">
        <f>(((I2121/60)/60)/24)+DATE(1970,1,1)</f>
        <v>41137.130150462966</v>
      </c>
    </row>
    <row r="2122" spans="1:23"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65"/>
        <v>1.00880375</v>
      </c>
      <c r="P2122" s="6">
        <f t="shared" si="166"/>
        <v>116.96275362318841</v>
      </c>
      <c r="Q2122" t="s">
        <v>8315</v>
      </c>
      <c r="R2122" t="str">
        <f t="shared" si="167"/>
        <v>music</v>
      </c>
      <c r="S2122" t="str">
        <f t="shared" si="168"/>
        <v>indie rock</v>
      </c>
      <c r="T2122">
        <f>YEAR(V2122)</f>
        <v>2013</v>
      </c>
      <c r="U2122" s="13">
        <f t="shared" si="169"/>
        <v>49</v>
      </c>
      <c r="V2122" s="10">
        <f>(((J2122/60)/60)/24)+DATE(1970,1,1)</f>
        <v>41591.964537037034</v>
      </c>
      <c r="W2122" s="10">
        <f>(((I2122/60)/60)/24)+DATE(1970,1,1)</f>
        <v>41640.964537037034</v>
      </c>
    </row>
    <row r="2123" spans="1:23"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65"/>
        <v>5.6800000000000002E-3</v>
      </c>
      <c r="P2123" s="6">
        <f t="shared" si="166"/>
        <v>28.4</v>
      </c>
      <c r="Q2123" t="s">
        <v>8313</v>
      </c>
      <c r="R2123" t="str">
        <f t="shared" si="167"/>
        <v>games</v>
      </c>
      <c r="S2123" t="str">
        <f t="shared" si="168"/>
        <v>video games</v>
      </c>
      <c r="T2123">
        <f>YEAR(V2123)</f>
        <v>2016</v>
      </c>
      <c r="U2123" s="13">
        <f t="shared" si="169"/>
        <v>30</v>
      </c>
      <c r="V2123" s="10">
        <f>(((J2123/60)/60)/24)+DATE(1970,1,1)</f>
        <v>42716.7424537037</v>
      </c>
      <c r="W2123" s="10">
        <f>(((I2123/60)/60)/24)+DATE(1970,1,1)</f>
        <v>42746.7424537037</v>
      </c>
    </row>
    <row r="2124" spans="1:23"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65"/>
        <v>3.875E-3</v>
      </c>
      <c r="P2124" s="6">
        <f t="shared" si="166"/>
        <v>103.33333333333333</v>
      </c>
      <c r="Q2124" t="s">
        <v>8313</v>
      </c>
      <c r="R2124" t="str">
        <f t="shared" si="167"/>
        <v>games</v>
      </c>
      <c r="S2124" t="str">
        <f t="shared" si="168"/>
        <v>video games</v>
      </c>
      <c r="T2124">
        <f>YEAR(V2124)</f>
        <v>2016</v>
      </c>
      <c r="U2124" s="13">
        <f t="shared" si="169"/>
        <v>30</v>
      </c>
      <c r="V2124" s="10">
        <f>(((J2124/60)/60)/24)+DATE(1970,1,1)</f>
        <v>42712.300567129627</v>
      </c>
      <c r="W2124" s="10">
        <f>(((I2124/60)/60)/24)+DATE(1970,1,1)</f>
        <v>42742.300567129627</v>
      </c>
    </row>
    <row r="2125" spans="1:23"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65"/>
        <v>0.1</v>
      </c>
      <c r="P2125" s="6">
        <f t="shared" si="166"/>
        <v>10</v>
      </c>
      <c r="Q2125" t="s">
        <v>8313</v>
      </c>
      <c r="R2125" t="str">
        <f t="shared" si="167"/>
        <v>games</v>
      </c>
      <c r="S2125" t="str">
        <f t="shared" si="168"/>
        <v>video games</v>
      </c>
      <c r="T2125">
        <f>YEAR(V2125)</f>
        <v>2010</v>
      </c>
      <c r="U2125" s="13">
        <f t="shared" si="169"/>
        <v>54</v>
      </c>
      <c r="V2125" s="10">
        <f>(((J2125/60)/60)/24)+DATE(1970,1,1)</f>
        <v>40198.424849537041</v>
      </c>
      <c r="W2125" s="10">
        <f>(((I2125/60)/60)/24)+DATE(1970,1,1)</f>
        <v>40252.290972222225</v>
      </c>
    </row>
    <row r="2126" spans="1:23"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65"/>
        <v>0.10454545454545454</v>
      </c>
      <c r="P2126" s="6">
        <f t="shared" si="166"/>
        <v>23</v>
      </c>
      <c r="Q2126" t="s">
        <v>8313</v>
      </c>
      <c r="R2126" t="str">
        <f t="shared" si="167"/>
        <v>games</v>
      </c>
      <c r="S2126" t="str">
        <f t="shared" si="168"/>
        <v>video games</v>
      </c>
      <c r="T2126">
        <f>YEAR(V2126)</f>
        <v>2010</v>
      </c>
      <c r="U2126" s="13">
        <f t="shared" si="169"/>
        <v>48</v>
      </c>
      <c r="V2126" s="10">
        <f>(((J2126/60)/60)/24)+DATE(1970,1,1)</f>
        <v>40464.028182870366</v>
      </c>
      <c r="W2126" s="10">
        <f>(((I2126/60)/60)/24)+DATE(1970,1,1)</f>
        <v>40512.208333333336</v>
      </c>
    </row>
    <row r="2127" spans="1:23"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65"/>
        <v>1.4200000000000001E-2</v>
      </c>
      <c r="P2127" s="6">
        <f t="shared" si="166"/>
        <v>31.555555555555557</v>
      </c>
      <c r="Q2127" t="s">
        <v>8313</v>
      </c>
      <c r="R2127" t="str">
        <f t="shared" si="167"/>
        <v>games</v>
      </c>
      <c r="S2127" t="str">
        <f t="shared" si="168"/>
        <v>video games</v>
      </c>
      <c r="T2127">
        <f>YEAR(V2127)</f>
        <v>2015</v>
      </c>
      <c r="U2127" s="13">
        <f t="shared" si="169"/>
        <v>30</v>
      </c>
      <c r="V2127" s="10">
        <f>(((J2127/60)/60)/24)+DATE(1970,1,1)</f>
        <v>42191.023530092592</v>
      </c>
      <c r="W2127" s="10">
        <f>(((I2127/60)/60)/24)+DATE(1970,1,1)</f>
        <v>42221.023530092592</v>
      </c>
    </row>
    <row r="2128" spans="1:23"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65"/>
        <v>5.0000000000000001E-4</v>
      </c>
      <c r="P2128" s="6">
        <f t="shared" si="166"/>
        <v>5</v>
      </c>
      <c r="Q2128" t="s">
        <v>8313</v>
      </c>
      <c r="R2128" t="str">
        <f t="shared" si="167"/>
        <v>games</v>
      </c>
      <c r="S2128" t="str">
        <f t="shared" si="168"/>
        <v>video games</v>
      </c>
      <c r="T2128">
        <f>YEAR(V2128)</f>
        <v>2014</v>
      </c>
      <c r="U2128" s="13">
        <f t="shared" si="169"/>
        <v>30</v>
      </c>
      <c r="V2128" s="10">
        <f>(((J2128/60)/60)/24)+DATE(1970,1,1)</f>
        <v>41951.973229166666</v>
      </c>
      <c r="W2128" s="10">
        <f>(((I2128/60)/60)/24)+DATE(1970,1,1)</f>
        <v>41981.973229166666</v>
      </c>
    </row>
    <row r="2129" spans="1:23"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65"/>
        <v>0.28842857142857142</v>
      </c>
      <c r="P2129" s="6">
        <f t="shared" si="166"/>
        <v>34.220338983050844</v>
      </c>
      <c r="Q2129" t="s">
        <v>8313</v>
      </c>
      <c r="R2129" t="str">
        <f t="shared" si="167"/>
        <v>games</v>
      </c>
      <c r="S2129" t="str">
        <f t="shared" si="168"/>
        <v>video games</v>
      </c>
      <c r="T2129">
        <f>YEAR(V2129)</f>
        <v>2015</v>
      </c>
      <c r="U2129" s="13">
        <f t="shared" si="169"/>
        <v>30</v>
      </c>
      <c r="V2129" s="10">
        <f>(((J2129/60)/60)/24)+DATE(1970,1,1)</f>
        <v>42045.50535879629</v>
      </c>
      <c r="W2129" s="10">
        <f>(((I2129/60)/60)/24)+DATE(1970,1,1)</f>
        <v>42075.463692129633</v>
      </c>
    </row>
    <row r="2130" spans="1:23"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65"/>
        <v>1.6666666666666668E-3</v>
      </c>
      <c r="P2130" s="6">
        <f t="shared" si="166"/>
        <v>25</v>
      </c>
      <c r="Q2130" t="s">
        <v>8313</v>
      </c>
      <c r="R2130" t="str">
        <f t="shared" si="167"/>
        <v>games</v>
      </c>
      <c r="S2130" t="str">
        <f t="shared" si="168"/>
        <v>video games</v>
      </c>
      <c r="T2130">
        <f>YEAR(V2130)</f>
        <v>2014</v>
      </c>
      <c r="U2130" s="13">
        <f t="shared" si="169"/>
        <v>60</v>
      </c>
      <c r="V2130" s="10">
        <f>(((J2130/60)/60)/24)+DATE(1970,1,1)</f>
        <v>41843.772789351853</v>
      </c>
      <c r="W2130" s="10">
        <f>(((I2130/60)/60)/24)+DATE(1970,1,1)</f>
        <v>41903.772789351853</v>
      </c>
    </row>
    <row r="2131" spans="1:23"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65"/>
        <v>0.11799999999999999</v>
      </c>
      <c r="P2131" s="6">
        <f t="shared" si="166"/>
        <v>19.666666666666668</v>
      </c>
      <c r="Q2131" t="s">
        <v>8313</v>
      </c>
      <c r="R2131" t="str">
        <f t="shared" si="167"/>
        <v>games</v>
      </c>
      <c r="S2131" t="str">
        <f t="shared" si="168"/>
        <v>video games</v>
      </c>
      <c r="T2131">
        <f>YEAR(V2131)</f>
        <v>2016</v>
      </c>
      <c r="U2131" s="13">
        <f t="shared" si="169"/>
        <v>30</v>
      </c>
      <c r="V2131" s="10">
        <f>(((J2131/60)/60)/24)+DATE(1970,1,1)</f>
        <v>42409.024305555555</v>
      </c>
      <c r="W2131" s="10">
        <f>(((I2131/60)/60)/24)+DATE(1970,1,1)</f>
        <v>42439.024305555555</v>
      </c>
    </row>
    <row r="2132" spans="1:23"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65"/>
        <v>2.0238095238095236E-3</v>
      </c>
      <c r="P2132" s="6">
        <f t="shared" si="166"/>
        <v>21.25</v>
      </c>
      <c r="Q2132" t="s">
        <v>8313</v>
      </c>
      <c r="R2132" t="str">
        <f t="shared" si="167"/>
        <v>games</v>
      </c>
      <c r="S2132" t="str">
        <f t="shared" si="168"/>
        <v>video games</v>
      </c>
      <c r="T2132">
        <f>YEAR(V2132)</f>
        <v>2014</v>
      </c>
      <c r="U2132" s="13">
        <f t="shared" si="169"/>
        <v>35</v>
      </c>
      <c r="V2132" s="10">
        <f>(((J2132/60)/60)/24)+DATE(1970,1,1)</f>
        <v>41832.086377314816</v>
      </c>
      <c r="W2132" s="10">
        <f>(((I2132/60)/60)/24)+DATE(1970,1,1)</f>
        <v>41867.086377314816</v>
      </c>
    </row>
    <row r="2133" spans="1:23"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65"/>
        <v>0.05</v>
      </c>
      <c r="P2133" s="6">
        <f t="shared" si="166"/>
        <v>8.3333333333333339</v>
      </c>
      <c r="Q2133" t="s">
        <v>8313</v>
      </c>
      <c r="R2133" t="str">
        <f t="shared" si="167"/>
        <v>games</v>
      </c>
      <c r="S2133" t="str">
        <f t="shared" si="168"/>
        <v>video games</v>
      </c>
      <c r="T2133">
        <f>YEAR(V2133)</f>
        <v>2015</v>
      </c>
      <c r="U2133" s="13">
        <f t="shared" si="169"/>
        <v>30</v>
      </c>
      <c r="V2133" s="10">
        <f>(((J2133/60)/60)/24)+DATE(1970,1,1)</f>
        <v>42167.207071759258</v>
      </c>
      <c r="W2133" s="10">
        <f>(((I2133/60)/60)/24)+DATE(1970,1,1)</f>
        <v>42197.207071759258</v>
      </c>
    </row>
    <row r="2134" spans="1:23"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65"/>
        <v>2.1129899999999997E-2</v>
      </c>
      <c r="P2134" s="6">
        <f t="shared" si="166"/>
        <v>21.34333333333333</v>
      </c>
      <c r="Q2134" t="s">
        <v>8313</v>
      </c>
      <c r="R2134" t="str">
        <f t="shared" si="167"/>
        <v>games</v>
      </c>
      <c r="S2134" t="str">
        <f t="shared" si="168"/>
        <v>video games</v>
      </c>
      <c r="T2134">
        <f>YEAR(V2134)</f>
        <v>2014</v>
      </c>
      <c r="U2134" s="13">
        <f t="shared" si="169"/>
        <v>30</v>
      </c>
      <c r="V2134" s="10">
        <f>(((J2134/60)/60)/24)+DATE(1970,1,1)</f>
        <v>41643.487175925926</v>
      </c>
      <c r="W2134" s="10">
        <f>(((I2134/60)/60)/24)+DATE(1970,1,1)</f>
        <v>41673.487175925926</v>
      </c>
    </row>
    <row r="2135" spans="1:23"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65"/>
        <v>1.6E-2</v>
      </c>
      <c r="P2135" s="6">
        <f t="shared" si="166"/>
        <v>5.333333333333333</v>
      </c>
      <c r="Q2135" t="s">
        <v>8313</v>
      </c>
      <c r="R2135" t="str">
        <f t="shared" si="167"/>
        <v>games</v>
      </c>
      <c r="S2135" t="str">
        <f t="shared" si="168"/>
        <v>video games</v>
      </c>
      <c r="T2135">
        <f>YEAR(V2135)</f>
        <v>2011</v>
      </c>
      <c r="U2135" s="13">
        <f t="shared" si="169"/>
        <v>38</v>
      </c>
      <c r="V2135" s="10">
        <f>(((J2135/60)/60)/24)+DATE(1970,1,1)</f>
        <v>40619.097210648149</v>
      </c>
      <c r="W2135" s="10">
        <f>(((I2135/60)/60)/24)+DATE(1970,1,1)</f>
        <v>40657.290972222225</v>
      </c>
    </row>
    <row r="2136" spans="1:23"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65"/>
        <v>1.7333333333333333E-2</v>
      </c>
      <c r="P2136" s="6">
        <f t="shared" si="166"/>
        <v>34.666666666666664</v>
      </c>
      <c r="Q2136" t="s">
        <v>8313</v>
      </c>
      <c r="R2136" t="str">
        <f t="shared" si="167"/>
        <v>games</v>
      </c>
      <c r="S2136" t="str">
        <f t="shared" si="168"/>
        <v>video games</v>
      </c>
      <c r="T2136">
        <f>YEAR(V2136)</f>
        <v>2013</v>
      </c>
      <c r="U2136" s="13">
        <f t="shared" si="169"/>
        <v>30</v>
      </c>
      <c r="V2136" s="10">
        <f>(((J2136/60)/60)/24)+DATE(1970,1,1)</f>
        <v>41361.886469907404</v>
      </c>
      <c r="W2136" s="10">
        <f>(((I2136/60)/60)/24)+DATE(1970,1,1)</f>
        <v>41391.886469907404</v>
      </c>
    </row>
    <row r="2137" spans="1:23"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65"/>
        <v>9.5600000000000004E-2</v>
      </c>
      <c r="P2137" s="6">
        <f t="shared" si="166"/>
        <v>21.727272727272727</v>
      </c>
      <c r="Q2137" t="s">
        <v>8313</v>
      </c>
      <c r="R2137" t="str">
        <f t="shared" si="167"/>
        <v>games</v>
      </c>
      <c r="S2137" t="str">
        <f t="shared" si="168"/>
        <v>video games</v>
      </c>
      <c r="T2137">
        <f>YEAR(V2137)</f>
        <v>2012</v>
      </c>
      <c r="U2137" s="13">
        <f t="shared" si="169"/>
        <v>30</v>
      </c>
      <c r="V2137" s="10">
        <f>(((J2137/60)/60)/24)+DATE(1970,1,1)</f>
        <v>41156.963344907403</v>
      </c>
      <c r="W2137" s="10">
        <f>(((I2137/60)/60)/24)+DATE(1970,1,1)</f>
        <v>41186.963344907403</v>
      </c>
    </row>
    <row r="2138" spans="1:23"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65"/>
        <v>5.9612499999999998E-4</v>
      </c>
      <c r="P2138" s="6">
        <f t="shared" si="166"/>
        <v>11.922499999999999</v>
      </c>
      <c r="Q2138" t="s">
        <v>8313</v>
      </c>
      <c r="R2138" t="str">
        <f t="shared" si="167"/>
        <v>games</v>
      </c>
      <c r="S2138" t="str">
        <f t="shared" si="168"/>
        <v>video games</v>
      </c>
      <c r="T2138">
        <f>YEAR(V2138)</f>
        <v>2013</v>
      </c>
      <c r="U2138" s="13">
        <f t="shared" si="169"/>
        <v>30</v>
      </c>
      <c r="V2138" s="10">
        <f>(((J2138/60)/60)/24)+DATE(1970,1,1)</f>
        <v>41536.509097222224</v>
      </c>
      <c r="W2138" s="10">
        <f>(((I2138/60)/60)/24)+DATE(1970,1,1)</f>
        <v>41566.509097222224</v>
      </c>
    </row>
    <row r="2139" spans="1:23"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65"/>
        <v>0.28405999999999998</v>
      </c>
      <c r="P2139" s="6">
        <f t="shared" si="166"/>
        <v>26.59737827715356</v>
      </c>
      <c r="Q2139" t="s">
        <v>8313</v>
      </c>
      <c r="R2139" t="str">
        <f t="shared" si="167"/>
        <v>games</v>
      </c>
      <c r="S2139" t="str">
        <f t="shared" si="168"/>
        <v>video games</v>
      </c>
      <c r="T2139">
        <f>YEAR(V2139)</f>
        <v>2014</v>
      </c>
      <c r="U2139" s="13">
        <f t="shared" si="169"/>
        <v>30</v>
      </c>
      <c r="V2139" s="10">
        <f>(((J2139/60)/60)/24)+DATE(1970,1,1)</f>
        <v>41948.771168981482</v>
      </c>
      <c r="W2139" s="10">
        <f>(((I2139/60)/60)/24)+DATE(1970,1,1)</f>
        <v>41978.771168981482</v>
      </c>
    </row>
    <row r="2140" spans="1:23"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65"/>
        <v>0.128</v>
      </c>
      <c r="P2140" s="6">
        <f t="shared" si="166"/>
        <v>10.666666666666666</v>
      </c>
      <c r="Q2140" t="s">
        <v>8313</v>
      </c>
      <c r="R2140" t="str">
        <f t="shared" si="167"/>
        <v>games</v>
      </c>
      <c r="S2140" t="str">
        <f t="shared" si="168"/>
        <v>video games</v>
      </c>
      <c r="T2140">
        <f>YEAR(V2140)</f>
        <v>2013</v>
      </c>
      <c r="U2140" s="13">
        <f t="shared" si="169"/>
        <v>30</v>
      </c>
      <c r="V2140" s="10">
        <f>(((J2140/60)/60)/24)+DATE(1970,1,1)</f>
        <v>41557.013182870374</v>
      </c>
      <c r="W2140" s="10">
        <f>(((I2140/60)/60)/24)+DATE(1970,1,1)</f>
        <v>41587.054849537039</v>
      </c>
    </row>
    <row r="2141" spans="1:23"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65"/>
        <v>5.4199999999999998E-2</v>
      </c>
      <c r="P2141" s="6">
        <f t="shared" si="166"/>
        <v>29.035714285714285</v>
      </c>
      <c r="Q2141" t="s">
        <v>8313</v>
      </c>
      <c r="R2141" t="str">
        <f t="shared" si="167"/>
        <v>games</v>
      </c>
      <c r="S2141" t="str">
        <f t="shared" si="168"/>
        <v>video games</v>
      </c>
      <c r="T2141">
        <f>YEAR(V2141)</f>
        <v>2016</v>
      </c>
      <c r="U2141" s="13">
        <f t="shared" si="169"/>
        <v>30</v>
      </c>
      <c r="V2141" s="10">
        <f>(((J2141/60)/60)/24)+DATE(1970,1,1)</f>
        <v>42647.750092592592</v>
      </c>
      <c r="W2141" s="10">
        <f>(((I2141/60)/60)/24)+DATE(1970,1,1)</f>
        <v>42677.750092592592</v>
      </c>
    </row>
    <row r="2142" spans="1:23"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65"/>
        <v>1.1199999999999999E-3</v>
      </c>
      <c r="P2142" s="6">
        <f t="shared" si="166"/>
        <v>50.909090909090907</v>
      </c>
      <c r="Q2142" t="s">
        <v>8313</v>
      </c>
      <c r="R2142" t="str">
        <f t="shared" si="167"/>
        <v>games</v>
      </c>
      <c r="S2142" t="str">
        <f t="shared" si="168"/>
        <v>video games</v>
      </c>
      <c r="T2142">
        <f>YEAR(V2142)</f>
        <v>2012</v>
      </c>
      <c r="U2142" s="13">
        <f t="shared" si="169"/>
        <v>30</v>
      </c>
      <c r="V2142" s="10">
        <f>(((J2142/60)/60)/24)+DATE(1970,1,1)</f>
        <v>41255.833611111113</v>
      </c>
      <c r="W2142" s="10">
        <f>(((I2142/60)/60)/24)+DATE(1970,1,1)</f>
        <v>41285.833611111113</v>
      </c>
    </row>
    <row r="2143" spans="1:23"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65"/>
        <v>0</v>
      </c>
      <c r="P2143" s="6" t="e">
        <f t="shared" si="166"/>
        <v>#DIV/0!</v>
      </c>
      <c r="Q2143" t="s">
        <v>8313</v>
      </c>
      <c r="R2143" t="str">
        <f t="shared" si="167"/>
        <v>games</v>
      </c>
      <c r="S2143" t="str">
        <f t="shared" si="168"/>
        <v>video games</v>
      </c>
      <c r="T2143">
        <f>YEAR(V2143)</f>
        <v>2014</v>
      </c>
      <c r="U2143" s="13">
        <f t="shared" si="169"/>
        <v>30</v>
      </c>
      <c r="V2143" s="10">
        <f>(((J2143/60)/60)/24)+DATE(1970,1,1)</f>
        <v>41927.235636574071</v>
      </c>
      <c r="W2143" s="10">
        <f>(((I2143/60)/60)/24)+DATE(1970,1,1)</f>
        <v>41957.277303240742</v>
      </c>
    </row>
    <row r="2144" spans="1:23"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65"/>
        <v>5.7238095238095241E-2</v>
      </c>
      <c r="P2144" s="6">
        <f t="shared" si="166"/>
        <v>50.083333333333336</v>
      </c>
      <c r="Q2144" t="s">
        <v>8313</v>
      </c>
      <c r="R2144" t="str">
        <f t="shared" si="167"/>
        <v>games</v>
      </c>
      <c r="S2144" t="str">
        <f t="shared" si="168"/>
        <v>video games</v>
      </c>
      <c r="T2144">
        <f>YEAR(V2144)</f>
        <v>2015</v>
      </c>
      <c r="U2144" s="13">
        <f t="shared" si="169"/>
        <v>28</v>
      </c>
      <c r="V2144" s="10">
        <f>(((J2144/60)/60)/24)+DATE(1970,1,1)</f>
        <v>42340.701504629629</v>
      </c>
      <c r="W2144" s="10">
        <f>(((I2144/60)/60)/24)+DATE(1970,1,1)</f>
        <v>42368.701504629629</v>
      </c>
    </row>
    <row r="2145" spans="1:23"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65"/>
        <v>0.1125</v>
      </c>
      <c r="P2145" s="6">
        <f t="shared" si="166"/>
        <v>45</v>
      </c>
      <c r="Q2145" t="s">
        <v>8313</v>
      </c>
      <c r="R2145" t="str">
        <f t="shared" si="167"/>
        <v>games</v>
      </c>
      <c r="S2145" t="str">
        <f t="shared" si="168"/>
        <v>video games</v>
      </c>
      <c r="T2145">
        <f>YEAR(V2145)</f>
        <v>2010</v>
      </c>
      <c r="U2145" s="13">
        <f t="shared" si="169"/>
        <v>48</v>
      </c>
      <c r="V2145" s="10">
        <f>(((J2145/60)/60)/24)+DATE(1970,1,1)</f>
        <v>40332.886712962965</v>
      </c>
      <c r="W2145" s="10">
        <f>(((I2145/60)/60)/24)+DATE(1970,1,1)</f>
        <v>40380.791666666664</v>
      </c>
    </row>
    <row r="2146" spans="1:23"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65"/>
        <v>1.7098591549295775E-2</v>
      </c>
      <c r="P2146" s="6">
        <f t="shared" si="166"/>
        <v>25.291666666666668</v>
      </c>
      <c r="Q2146" t="s">
        <v>8313</v>
      </c>
      <c r="R2146" t="str">
        <f t="shared" si="167"/>
        <v>games</v>
      </c>
      <c r="S2146" t="str">
        <f t="shared" si="168"/>
        <v>video games</v>
      </c>
      <c r="T2146">
        <f>YEAR(V2146)</f>
        <v>2013</v>
      </c>
      <c r="U2146" s="13">
        <f t="shared" si="169"/>
        <v>32</v>
      </c>
      <c r="V2146" s="10">
        <f>(((J2146/60)/60)/24)+DATE(1970,1,1)</f>
        <v>41499.546759259261</v>
      </c>
      <c r="W2146" s="10">
        <f>(((I2146/60)/60)/24)+DATE(1970,1,1)</f>
        <v>41531.546759259261</v>
      </c>
    </row>
    <row r="2147" spans="1:23"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65"/>
        <v>0.30433333333333334</v>
      </c>
      <c r="P2147" s="6">
        <f t="shared" si="166"/>
        <v>51.292134831460672</v>
      </c>
      <c r="Q2147" t="s">
        <v>8313</v>
      </c>
      <c r="R2147" t="str">
        <f t="shared" si="167"/>
        <v>games</v>
      </c>
      <c r="S2147" t="str">
        <f t="shared" si="168"/>
        <v>video games</v>
      </c>
      <c r="T2147">
        <f>YEAR(V2147)</f>
        <v>2013</v>
      </c>
      <c r="U2147" s="13">
        <f t="shared" si="169"/>
        <v>30</v>
      </c>
      <c r="V2147" s="10">
        <f>(((J2147/60)/60)/24)+DATE(1970,1,1)</f>
        <v>41575.237430555557</v>
      </c>
      <c r="W2147" s="10">
        <f>(((I2147/60)/60)/24)+DATE(1970,1,1)</f>
        <v>41605.279097222221</v>
      </c>
    </row>
    <row r="2148" spans="1:23"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65"/>
        <v>2.0000000000000001E-4</v>
      </c>
      <c r="P2148" s="6">
        <f t="shared" si="166"/>
        <v>1</v>
      </c>
      <c r="Q2148" t="s">
        <v>8313</v>
      </c>
      <c r="R2148" t="str">
        <f t="shared" si="167"/>
        <v>games</v>
      </c>
      <c r="S2148" t="str">
        <f t="shared" si="168"/>
        <v>video games</v>
      </c>
      <c r="T2148">
        <f>YEAR(V2148)</f>
        <v>2016</v>
      </c>
      <c r="U2148" s="13">
        <f t="shared" si="169"/>
        <v>14</v>
      </c>
      <c r="V2148" s="10">
        <f>(((J2148/60)/60)/24)+DATE(1970,1,1)</f>
        <v>42397.679513888885</v>
      </c>
      <c r="W2148" s="10">
        <f>(((I2148/60)/60)/24)+DATE(1970,1,1)</f>
        <v>42411.679513888885</v>
      </c>
    </row>
    <row r="2149" spans="1:23"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65"/>
        <v>6.9641025641025639E-3</v>
      </c>
      <c r="P2149" s="6">
        <f t="shared" si="166"/>
        <v>49.381818181818183</v>
      </c>
      <c r="Q2149" t="s">
        <v>8313</v>
      </c>
      <c r="R2149" t="str">
        <f t="shared" si="167"/>
        <v>games</v>
      </c>
      <c r="S2149" t="str">
        <f t="shared" si="168"/>
        <v>video games</v>
      </c>
      <c r="T2149">
        <f>YEAR(V2149)</f>
        <v>2014</v>
      </c>
      <c r="U2149" s="13">
        <f t="shared" si="169"/>
        <v>32</v>
      </c>
      <c r="V2149" s="10">
        <f>(((J2149/60)/60)/24)+DATE(1970,1,1)</f>
        <v>41927.295694444445</v>
      </c>
      <c r="W2149" s="10">
        <f>(((I2149/60)/60)/24)+DATE(1970,1,1)</f>
        <v>41959.337361111116</v>
      </c>
    </row>
    <row r="2150" spans="1:23"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65"/>
        <v>0.02</v>
      </c>
      <c r="P2150" s="6">
        <f t="shared" si="166"/>
        <v>1</v>
      </c>
      <c r="Q2150" t="s">
        <v>8313</v>
      </c>
      <c r="R2150" t="str">
        <f t="shared" si="167"/>
        <v>games</v>
      </c>
      <c r="S2150" t="str">
        <f t="shared" si="168"/>
        <v>video games</v>
      </c>
      <c r="T2150">
        <f>YEAR(V2150)</f>
        <v>2015</v>
      </c>
      <c r="U2150" s="13">
        <f t="shared" si="169"/>
        <v>30</v>
      </c>
      <c r="V2150" s="10">
        <f>(((J2150/60)/60)/24)+DATE(1970,1,1)</f>
        <v>42066.733587962968</v>
      </c>
      <c r="W2150" s="10">
        <f>(((I2150/60)/60)/24)+DATE(1970,1,1)</f>
        <v>42096.691921296297</v>
      </c>
    </row>
    <row r="2151" spans="1:23"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65"/>
        <v>0</v>
      </c>
      <c r="P2151" s="6" t="e">
        <f t="shared" si="166"/>
        <v>#DIV/0!</v>
      </c>
      <c r="Q2151" t="s">
        <v>8313</v>
      </c>
      <c r="R2151" t="str">
        <f t="shared" si="167"/>
        <v>games</v>
      </c>
      <c r="S2151" t="str">
        <f t="shared" si="168"/>
        <v>video games</v>
      </c>
      <c r="T2151">
        <f>YEAR(V2151)</f>
        <v>2010</v>
      </c>
      <c r="U2151" s="13">
        <f t="shared" si="169"/>
        <v>35</v>
      </c>
      <c r="V2151" s="10">
        <f>(((J2151/60)/60)/24)+DATE(1970,1,1)</f>
        <v>40355.024953703702</v>
      </c>
      <c r="W2151" s="10">
        <f>(((I2151/60)/60)/24)+DATE(1970,1,1)</f>
        <v>40390</v>
      </c>
    </row>
    <row r="2152" spans="1:23"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65"/>
        <v>8.0999999999999996E-3</v>
      </c>
      <c r="P2152" s="6">
        <f t="shared" si="166"/>
        <v>101.25</v>
      </c>
      <c r="Q2152" t="s">
        <v>8313</v>
      </c>
      <c r="R2152" t="str">
        <f t="shared" si="167"/>
        <v>games</v>
      </c>
      <c r="S2152" t="str">
        <f t="shared" si="168"/>
        <v>video games</v>
      </c>
      <c r="T2152">
        <f>YEAR(V2152)</f>
        <v>2016</v>
      </c>
      <c r="U2152" s="13">
        <f t="shared" si="169"/>
        <v>30</v>
      </c>
      <c r="V2152" s="10">
        <f>(((J2152/60)/60)/24)+DATE(1970,1,1)</f>
        <v>42534.284710648149</v>
      </c>
      <c r="W2152" s="10">
        <f>(((I2152/60)/60)/24)+DATE(1970,1,1)</f>
        <v>42564.284710648149</v>
      </c>
    </row>
    <row r="2153" spans="1:23"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65"/>
        <v>2.6222222222222224E-3</v>
      </c>
      <c r="P2153" s="6">
        <f t="shared" si="166"/>
        <v>19.666666666666668</v>
      </c>
      <c r="Q2153" t="s">
        <v>8313</v>
      </c>
      <c r="R2153" t="str">
        <f t="shared" si="167"/>
        <v>games</v>
      </c>
      <c r="S2153" t="str">
        <f t="shared" si="168"/>
        <v>video games</v>
      </c>
      <c r="T2153">
        <f>YEAR(V2153)</f>
        <v>2016</v>
      </c>
      <c r="U2153" s="13">
        <f t="shared" si="169"/>
        <v>30</v>
      </c>
      <c r="V2153" s="10">
        <f>(((J2153/60)/60)/24)+DATE(1970,1,1)</f>
        <v>42520.847384259265</v>
      </c>
      <c r="W2153" s="10">
        <f>(((I2153/60)/60)/24)+DATE(1970,1,1)</f>
        <v>42550.847384259265</v>
      </c>
    </row>
    <row r="2154" spans="1:23"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65"/>
        <v>1.6666666666666668E-3</v>
      </c>
      <c r="P2154" s="6">
        <f t="shared" si="166"/>
        <v>12.5</v>
      </c>
      <c r="Q2154" t="s">
        <v>8313</v>
      </c>
      <c r="R2154" t="str">
        <f t="shared" si="167"/>
        <v>games</v>
      </c>
      <c r="S2154" t="str">
        <f t="shared" si="168"/>
        <v>video games</v>
      </c>
      <c r="T2154">
        <f>YEAR(V2154)</f>
        <v>2014</v>
      </c>
      <c r="U2154" s="13">
        <f t="shared" si="169"/>
        <v>30</v>
      </c>
      <c r="V2154" s="10">
        <f>(((J2154/60)/60)/24)+DATE(1970,1,1)</f>
        <v>41683.832280092596</v>
      </c>
      <c r="W2154" s="10">
        <f>(((I2154/60)/60)/24)+DATE(1970,1,1)</f>
        <v>41713.790613425925</v>
      </c>
    </row>
    <row r="2155" spans="1:23"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65"/>
        <v>9.1244548809124457E-5</v>
      </c>
      <c r="P2155" s="6">
        <f t="shared" si="166"/>
        <v>8.5</v>
      </c>
      <c r="Q2155" t="s">
        <v>8313</v>
      </c>
      <c r="R2155" t="str">
        <f t="shared" si="167"/>
        <v>games</v>
      </c>
      <c r="S2155" t="str">
        <f t="shared" si="168"/>
        <v>video games</v>
      </c>
      <c r="T2155">
        <f>YEAR(V2155)</f>
        <v>2014</v>
      </c>
      <c r="U2155" s="13">
        <f t="shared" si="169"/>
        <v>39</v>
      </c>
      <c r="V2155" s="10">
        <f>(((J2155/60)/60)/24)+DATE(1970,1,1)</f>
        <v>41974.911087962959</v>
      </c>
      <c r="W2155" s="10">
        <f>(((I2155/60)/60)/24)+DATE(1970,1,1)</f>
        <v>42014.332638888889</v>
      </c>
    </row>
    <row r="2156" spans="1:23"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65"/>
        <v>8.0000000000000002E-3</v>
      </c>
      <c r="P2156" s="6">
        <f t="shared" si="166"/>
        <v>1</v>
      </c>
      <c r="Q2156" t="s">
        <v>8313</v>
      </c>
      <c r="R2156" t="str">
        <f t="shared" si="167"/>
        <v>games</v>
      </c>
      <c r="S2156" t="str">
        <f t="shared" si="168"/>
        <v>video games</v>
      </c>
      <c r="T2156">
        <f>YEAR(V2156)</f>
        <v>2014</v>
      </c>
      <c r="U2156" s="13">
        <f t="shared" si="169"/>
        <v>20</v>
      </c>
      <c r="V2156" s="10">
        <f>(((J2156/60)/60)/24)+DATE(1970,1,1)</f>
        <v>41647.632256944446</v>
      </c>
      <c r="W2156" s="10">
        <f>(((I2156/60)/60)/24)+DATE(1970,1,1)</f>
        <v>41667.632256944446</v>
      </c>
    </row>
    <row r="2157" spans="1:23"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65"/>
        <v>2.3E-2</v>
      </c>
      <c r="P2157" s="6">
        <f t="shared" si="166"/>
        <v>23</v>
      </c>
      <c r="Q2157" t="s">
        <v>8313</v>
      </c>
      <c r="R2157" t="str">
        <f t="shared" si="167"/>
        <v>games</v>
      </c>
      <c r="S2157" t="str">
        <f t="shared" si="168"/>
        <v>video games</v>
      </c>
      <c r="T2157">
        <f>YEAR(V2157)</f>
        <v>2016</v>
      </c>
      <c r="U2157" s="13">
        <f t="shared" si="169"/>
        <v>30</v>
      </c>
      <c r="V2157" s="10">
        <f>(((J2157/60)/60)/24)+DATE(1970,1,1)</f>
        <v>42430.747511574074</v>
      </c>
      <c r="W2157" s="10">
        <f>(((I2157/60)/60)/24)+DATE(1970,1,1)</f>
        <v>42460.70584490741</v>
      </c>
    </row>
    <row r="2158" spans="1:23"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65"/>
        <v>2.6660714285714284E-2</v>
      </c>
      <c r="P2158" s="6">
        <f t="shared" si="166"/>
        <v>17.987951807228917</v>
      </c>
      <c r="Q2158" t="s">
        <v>8313</v>
      </c>
      <c r="R2158" t="str">
        <f t="shared" si="167"/>
        <v>games</v>
      </c>
      <c r="S2158" t="str">
        <f t="shared" si="168"/>
        <v>video games</v>
      </c>
      <c r="T2158">
        <f>YEAR(V2158)</f>
        <v>2013</v>
      </c>
      <c r="U2158" s="13">
        <f t="shared" si="169"/>
        <v>45</v>
      </c>
      <c r="V2158" s="10">
        <f>(((J2158/60)/60)/24)+DATE(1970,1,1)</f>
        <v>41488.85423611111</v>
      </c>
      <c r="W2158" s="10">
        <f>(((I2158/60)/60)/24)+DATE(1970,1,1)</f>
        <v>41533.85423611111</v>
      </c>
    </row>
    <row r="2159" spans="1:23"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65"/>
        <v>0.28192</v>
      </c>
      <c r="P2159" s="6">
        <f t="shared" si="166"/>
        <v>370.94736842105266</v>
      </c>
      <c r="Q2159" t="s">
        <v>8313</v>
      </c>
      <c r="R2159" t="str">
        <f t="shared" si="167"/>
        <v>games</v>
      </c>
      <c r="S2159" t="str">
        <f t="shared" si="168"/>
        <v>video games</v>
      </c>
      <c r="T2159">
        <f>YEAR(V2159)</f>
        <v>2016</v>
      </c>
      <c r="U2159" s="13">
        <f t="shared" si="169"/>
        <v>32</v>
      </c>
      <c r="V2159" s="10">
        <f>(((J2159/60)/60)/24)+DATE(1970,1,1)</f>
        <v>42694.98128472222</v>
      </c>
      <c r="W2159" s="10">
        <f>(((I2159/60)/60)/24)+DATE(1970,1,1)</f>
        <v>42727.332638888889</v>
      </c>
    </row>
    <row r="2160" spans="1:23"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65"/>
        <v>6.5900366666666668E-2</v>
      </c>
      <c r="P2160" s="6">
        <f t="shared" si="166"/>
        <v>63.569485530546629</v>
      </c>
      <c r="Q2160" t="s">
        <v>8313</v>
      </c>
      <c r="R2160" t="str">
        <f t="shared" si="167"/>
        <v>games</v>
      </c>
      <c r="S2160" t="str">
        <f t="shared" si="168"/>
        <v>video games</v>
      </c>
      <c r="T2160">
        <f>YEAR(V2160)</f>
        <v>2012</v>
      </c>
      <c r="U2160" s="13">
        <f t="shared" si="169"/>
        <v>45</v>
      </c>
      <c r="V2160" s="10">
        <f>(((J2160/60)/60)/24)+DATE(1970,1,1)</f>
        <v>41264.853865740741</v>
      </c>
      <c r="W2160" s="10">
        <f>(((I2160/60)/60)/24)+DATE(1970,1,1)</f>
        <v>41309.853865740741</v>
      </c>
    </row>
    <row r="2161" spans="1:23"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65"/>
        <v>7.2222222222222219E-3</v>
      </c>
      <c r="P2161" s="6">
        <f t="shared" si="166"/>
        <v>13</v>
      </c>
      <c r="Q2161" t="s">
        <v>8313</v>
      </c>
      <c r="R2161" t="str">
        <f t="shared" si="167"/>
        <v>games</v>
      </c>
      <c r="S2161" t="str">
        <f t="shared" si="168"/>
        <v>video games</v>
      </c>
      <c r="T2161">
        <f>YEAR(V2161)</f>
        <v>2011</v>
      </c>
      <c r="U2161" s="13">
        <f t="shared" si="169"/>
        <v>30</v>
      </c>
      <c r="V2161" s="10">
        <f>(((J2161/60)/60)/24)+DATE(1970,1,1)</f>
        <v>40710.731180555551</v>
      </c>
      <c r="W2161" s="10">
        <f>(((I2161/60)/60)/24)+DATE(1970,1,1)</f>
        <v>40740.731180555551</v>
      </c>
    </row>
    <row r="2162" spans="1:23"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65"/>
        <v>8.5000000000000006E-3</v>
      </c>
      <c r="P2162" s="6">
        <f t="shared" si="166"/>
        <v>5.3125</v>
      </c>
      <c r="Q2162" t="s">
        <v>8313</v>
      </c>
      <c r="R2162" t="str">
        <f t="shared" si="167"/>
        <v>games</v>
      </c>
      <c r="S2162" t="str">
        <f t="shared" si="168"/>
        <v>video games</v>
      </c>
      <c r="T2162">
        <f>YEAR(V2162)</f>
        <v>2012</v>
      </c>
      <c r="U2162" s="13">
        <f t="shared" si="169"/>
        <v>30</v>
      </c>
      <c r="V2162" s="10">
        <f>(((J2162/60)/60)/24)+DATE(1970,1,1)</f>
        <v>41018.711863425924</v>
      </c>
      <c r="W2162" s="10">
        <f>(((I2162/60)/60)/24)+DATE(1970,1,1)</f>
        <v>41048.711863425924</v>
      </c>
    </row>
    <row r="2163" spans="1:23"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65"/>
        <v>1.1575</v>
      </c>
      <c r="P2163" s="6">
        <f t="shared" si="166"/>
        <v>35.615384615384613</v>
      </c>
      <c r="Q2163" t="s">
        <v>8315</v>
      </c>
      <c r="R2163" t="str">
        <f t="shared" si="167"/>
        <v>music</v>
      </c>
      <c r="S2163" t="str">
        <f t="shared" si="168"/>
        <v>rock</v>
      </c>
      <c r="T2163">
        <f>YEAR(V2163)</f>
        <v>2015</v>
      </c>
      <c r="U2163" s="13">
        <f t="shared" si="169"/>
        <v>30</v>
      </c>
      <c r="V2163" s="10">
        <f>(((J2163/60)/60)/24)+DATE(1970,1,1)</f>
        <v>42240.852534722217</v>
      </c>
      <c r="W2163" s="10">
        <f>(((I2163/60)/60)/24)+DATE(1970,1,1)</f>
        <v>42270.852534722217</v>
      </c>
    </row>
    <row r="2164" spans="1:23"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65"/>
        <v>1.1226666666666667</v>
      </c>
      <c r="P2164" s="6">
        <f t="shared" si="166"/>
        <v>87.103448275862064</v>
      </c>
      <c r="Q2164" t="s">
        <v>8315</v>
      </c>
      <c r="R2164" t="str">
        <f t="shared" si="167"/>
        <v>music</v>
      </c>
      <c r="S2164" t="str">
        <f t="shared" si="168"/>
        <v>rock</v>
      </c>
      <c r="T2164">
        <f>YEAR(V2164)</f>
        <v>2014</v>
      </c>
      <c r="U2164" s="13">
        <f t="shared" si="169"/>
        <v>31</v>
      </c>
      <c r="V2164" s="10">
        <f>(((J2164/60)/60)/24)+DATE(1970,1,1)</f>
        <v>41813.766099537039</v>
      </c>
      <c r="W2164" s="10">
        <f>(((I2164/60)/60)/24)+DATE(1970,1,1)</f>
        <v>41844.766099537039</v>
      </c>
    </row>
    <row r="2165" spans="1:23"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65"/>
        <v>1.3220000000000001</v>
      </c>
      <c r="P2165" s="6">
        <f t="shared" si="166"/>
        <v>75.11363636363636</v>
      </c>
      <c r="Q2165" t="s">
        <v>8315</v>
      </c>
      <c r="R2165" t="str">
        <f t="shared" si="167"/>
        <v>music</v>
      </c>
      <c r="S2165" t="str">
        <f t="shared" si="168"/>
        <v>rock</v>
      </c>
      <c r="T2165">
        <f>YEAR(V2165)</f>
        <v>2015</v>
      </c>
      <c r="U2165" s="13">
        <f t="shared" si="169"/>
        <v>51</v>
      </c>
      <c r="V2165" s="10">
        <f>(((J2165/60)/60)/24)+DATE(1970,1,1)</f>
        <v>42111.899537037039</v>
      </c>
      <c r="W2165" s="10">
        <f>(((I2165/60)/60)/24)+DATE(1970,1,1)</f>
        <v>42163.159722222219</v>
      </c>
    </row>
    <row r="2166" spans="1:23"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65"/>
        <v>1.0263636363636364</v>
      </c>
      <c r="P2166" s="6">
        <f t="shared" si="166"/>
        <v>68.01204819277109</v>
      </c>
      <c r="Q2166" t="s">
        <v>8315</v>
      </c>
      <c r="R2166" t="str">
        <f t="shared" si="167"/>
        <v>music</v>
      </c>
      <c r="S2166" t="str">
        <f t="shared" si="168"/>
        <v>rock</v>
      </c>
      <c r="T2166">
        <f>YEAR(V2166)</f>
        <v>2016</v>
      </c>
      <c r="U2166" s="13">
        <f t="shared" si="169"/>
        <v>30</v>
      </c>
      <c r="V2166" s="10">
        <f>(((J2166/60)/60)/24)+DATE(1970,1,1)</f>
        <v>42515.71775462963</v>
      </c>
      <c r="W2166" s="10">
        <f>(((I2166/60)/60)/24)+DATE(1970,1,1)</f>
        <v>42546.165972222225</v>
      </c>
    </row>
    <row r="2167" spans="1:23"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65"/>
        <v>1.3864000000000001</v>
      </c>
      <c r="P2167" s="6">
        <f t="shared" si="166"/>
        <v>29.623931623931625</v>
      </c>
      <c r="Q2167" t="s">
        <v>8315</v>
      </c>
      <c r="R2167" t="str">
        <f t="shared" si="167"/>
        <v>music</v>
      </c>
      <c r="S2167" t="str">
        <f t="shared" si="168"/>
        <v>rock</v>
      </c>
      <c r="T2167">
        <f>YEAR(V2167)</f>
        <v>2016</v>
      </c>
      <c r="U2167" s="13">
        <f t="shared" si="169"/>
        <v>30</v>
      </c>
      <c r="V2167" s="10">
        <f>(((J2167/60)/60)/24)+DATE(1970,1,1)</f>
        <v>42438.667071759264</v>
      </c>
      <c r="W2167" s="10">
        <f>(((I2167/60)/60)/24)+DATE(1970,1,1)</f>
        <v>42468.625405092593</v>
      </c>
    </row>
    <row r="2168" spans="1:23"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65"/>
        <v>1.466</v>
      </c>
      <c r="P2168" s="6">
        <f t="shared" si="166"/>
        <v>91.625</v>
      </c>
      <c r="Q2168" t="s">
        <v>8315</v>
      </c>
      <c r="R2168" t="str">
        <f t="shared" si="167"/>
        <v>music</v>
      </c>
      <c r="S2168" t="str">
        <f t="shared" si="168"/>
        <v>rock</v>
      </c>
      <c r="T2168">
        <f>YEAR(V2168)</f>
        <v>2014</v>
      </c>
      <c r="U2168" s="13">
        <f t="shared" si="169"/>
        <v>45</v>
      </c>
      <c r="V2168" s="10">
        <f>(((J2168/60)/60)/24)+DATE(1970,1,1)</f>
        <v>41933.838171296295</v>
      </c>
      <c r="W2168" s="10">
        <f>(((I2168/60)/60)/24)+DATE(1970,1,1)</f>
        <v>41978.879837962959</v>
      </c>
    </row>
    <row r="2169" spans="1:23"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65"/>
        <v>1.2</v>
      </c>
      <c r="P2169" s="6">
        <f t="shared" si="166"/>
        <v>22.5</v>
      </c>
      <c r="Q2169" t="s">
        <v>8315</v>
      </c>
      <c r="R2169" t="str">
        <f t="shared" si="167"/>
        <v>music</v>
      </c>
      <c r="S2169" t="str">
        <f t="shared" si="168"/>
        <v>rock</v>
      </c>
      <c r="T2169">
        <f>YEAR(V2169)</f>
        <v>2012</v>
      </c>
      <c r="U2169" s="13">
        <f t="shared" si="169"/>
        <v>14</v>
      </c>
      <c r="V2169" s="10">
        <f>(((J2169/60)/60)/24)+DATE(1970,1,1)</f>
        <v>41153.066400462965</v>
      </c>
      <c r="W2169" s="10">
        <f>(((I2169/60)/60)/24)+DATE(1970,1,1)</f>
        <v>41167.066400462965</v>
      </c>
    </row>
    <row r="2170" spans="1:23"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65"/>
        <v>1.215816111111111</v>
      </c>
      <c r="P2170" s="6">
        <f t="shared" si="166"/>
        <v>64.366735294117646</v>
      </c>
      <c r="Q2170" t="s">
        <v>8315</v>
      </c>
      <c r="R2170" t="str">
        <f t="shared" si="167"/>
        <v>music</v>
      </c>
      <c r="S2170" t="str">
        <f t="shared" si="168"/>
        <v>rock</v>
      </c>
      <c r="T2170">
        <f>YEAR(V2170)</f>
        <v>2017</v>
      </c>
      <c r="U2170" s="13">
        <f t="shared" si="169"/>
        <v>31</v>
      </c>
      <c r="V2170" s="10">
        <f>(((J2170/60)/60)/24)+DATE(1970,1,1)</f>
        <v>42745.600243055553</v>
      </c>
      <c r="W2170" s="10">
        <f>(((I2170/60)/60)/24)+DATE(1970,1,1)</f>
        <v>42776.208333333328</v>
      </c>
    </row>
    <row r="2171" spans="1:23"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65"/>
        <v>1</v>
      </c>
      <c r="P2171" s="6">
        <f t="shared" si="166"/>
        <v>21.857142857142858</v>
      </c>
      <c r="Q2171" t="s">
        <v>8315</v>
      </c>
      <c r="R2171" t="str">
        <f t="shared" si="167"/>
        <v>music</v>
      </c>
      <c r="S2171" t="str">
        <f t="shared" si="168"/>
        <v>rock</v>
      </c>
      <c r="T2171">
        <f>YEAR(V2171)</f>
        <v>2017</v>
      </c>
      <c r="U2171" s="13">
        <f t="shared" si="169"/>
        <v>3</v>
      </c>
      <c r="V2171" s="10">
        <f>(((J2171/60)/60)/24)+DATE(1970,1,1)</f>
        <v>42793.700821759259</v>
      </c>
      <c r="W2171" s="10">
        <f>(((I2171/60)/60)/24)+DATE(1970,1,1)</f>
        <v>42796.700821759259</v>
      </c>
    </row>
    <row r="2172" spans="1:23"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65"/>
        <v>1.8085714285714285</v>
      </c>
      <c r="P2172" s="6">
        <f t="shared" si="166"/>
        <v>33.315789473684212</v>
      </c>
      <c r="Q2172" t="s">
        <v>8315</v>
      </c>
      <c r="R2172" t="str">
        <f t="shared" si="167"/>
        <v>music</v>
      </c>
      <c r="S2172" t="str">
        <f t="shared" si="168"/>
        <v>rock</v>
      </c>
      <c r="T2172">
        <f>YEAR(V2172)</f>
        <v>2015</v>
      </c>
      <c r="U2172" s="13">
        <f t="shared" si="169"/>
        <v>40</v>
      </c>
      <c r="V2172" s="10">
        <f>(((J2172/60)/60)/24)+DATE(1970,1,1)</f>
        <v>42198.750254629631</v>
      </c>
      <c r="W2172" s="10">
        <f>(((I2172/60)/60)/24)+DATE(1970,1,1)</f>
        <v>42238.750254629631</v>
      </c>
    </row>
    <row r="2173" spans="1:23"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65"/>
        <v>1.0607500000000001</v>
      </c>
      <c r="P2173" s="6">
        <f t="shared" si="166"/>
        <v>90.276595744680847</v>
      </c>
      <c r="Q2173" t="s">
        <v>8315</v>
      </c>
      <c r="R2173" t="str">
        <f t="shared" si="167"/>
        <v>music</v>
      </c>
      <c r="S2173" t="str">
        <f t="shared" si="168"/>
        <v>rock</v>
      </c>
      <c r="T2173">
        <f>YEAR(V2173)</f>
        <v>2015</v>
      </c>
      <c r="U2173" s="13">
        <f t="shared" si="169"/>
        <v>35</v>
      </c>
      <c r="V2173" s="10">
        <f>(((J2173/60)/60)/24)+DATE(1970,1,1)</f>
        <v>42141.95711805555</v>
      </c>
      <c r="W2173" s="10">
        <f>(((I2173/60)/60)/24)+DATE(1970,1,1)</f>
        <v>42177.208333333328</v>
      </c>
    </row>
    <row r="2174" spans="1:23"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65"/>
        <v>1</v>
      </c>
      <c r="P2174" s="6">
        <f t="shared" si="166"/>
        <v>76.92307692307692</v>
      </c>
      <c r="Q2174" t="s">
        <v>8315</v>
      </c>
      <c r="R2174" t="str">
        <f t="shared" si="167"/>
        <v>music</v>
      </c>
      <c r="S2174" t="str">
        <f t="shared" si="168"/>
        <v>rock</v>
      </c>
      <c r="T2174">
        <f>YEAR(V2174)</f>
        <v>2015</v>
      </c>
      <c r="U2174" s="13">
        <f t="shared" si="169"/>
        <v>30</v>
      </c>
      <c r="V2174" s="10">
        <f>(((J2174/60)/60)/24)+DATE(1970,1,1)</f>
        <v>42082.580092592587</v>
      </c>
      <c r="W2174" s="10">
        <f>(((I2174/60)/60)/24)+DATE(1970,1,1)</f>
        <v>42112.580092592587</v>
      </c>
    </row>
    <row r="2175" spans="1:23"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65"/>
        <v>1.2692857142857144</v>
      </c>
      <c r="P2175" s="6">
        <f t="shared" si="166"/>
        <v>59.233333333333334</v>
      </c>
      <c r="Q2175" t="s">
        <v>8315</v>
      </c>
      <c r="R2175" t="str">
        <f t="shared" si="167"/>
        <v>music</v>
      </c>
      <c r="S2175" t="str">
        <f t="shared" si="168"/>
        <v>rock</v>
      </c>
      <c r="T2175">
        <f>YEAR(V2175)</f>
        <v>2013</v>
      </c>
      <c r="U2175" s="13">
        <f t="shared" si="169"/>
        <v>31</v>
      </c>
      <c r="V2175" s="10">
        <f>(((J2175/60)/60)/24)+DATE(1970,1,1)</f>
        <v>41495.692627314813</v>
      </c>
      <c r="W2175" s="10">
        <f>(((I2175/60)/60)/24)+DATE(1970,1,1)</f>
        <v>41527.165972222225</v>
      </c>
    </row>
    <row r="2176" spans="1:23"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65"/>
        <v>1.0297499999999999</v>
      </c>
      <c r="P2176" s="6">
        <f t="shared" si="166"/>
        <v>65.38095238095238</v>
      </c>
      <c r="Q2176" t="s">
        <v>8315</v>
      </c>
      <c r="R2176" t="str">
        <f t="shared" si="167"/>
        <v>music</v>
      </c>
      <c r="S2176" t="str">
        <f t="shared" si="168"/>
        <v>rock</v>
      </c>
      <c r="T2176">
        <f>YEAR(V2176)</f>
        <v>2016</v>
      </c>
      <c r="U2176" s="13">
        <f t="shared" si="169"/>
        <v>30</v>
      </c>
      <c r="V2176" s="10">
        <f>(((J2176/60)/60)/24)+DATE(1970,1,1)</f>
        <v>42465.542905092589</v>
      </c>
      <c r="W2176" s="10">
        <f>(((I2176/60)/60)/24)+DATE(1970,1,1)</f>
        <v>42495.542905092589</v>
      </c>
    </row>
    <row r="2177" spans="1:23"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65"/>
        <v>2.5</v>
      </c>
      <c r="P2177" s="6">
        <f t="shared" si="166"/>
        <v>67.307692307692307</v>
      </c>
      <c r="Q2177" t="s">
        <v>8315</v>
      </c>
      <c r="R2177" t="str">
        <f t="shared" si="167"/>
        <v>music</v>
      </c>
      <c r="S2177" t="str">
        <f t="shared" si="168"/>
        <v>rock</v>
      </c>
      <c r="T2177">
        <f>YEAR(V2177)</f>
        <v>2016</v>
      </c>
      <c r="U2177" s="13">
        <f t="shared" si="169"/>
        <v>7</v>
      </c>
      <c r="V2177" s="10">
        <f>(((J2177/60)/60)/24)+DATE(1970,1,1)</f>
        <v>42565.009097222224</v>
      </c>
      <c r="W2177" s="10">
        <f>(((I2177/60)/60)/24)+DATE(1970,1,1)</f>
        <v>42572.009097222224</v>
      </c>
    </row>
    <row r="2178" spans="1:23"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65"/>
        <v>1.2602</v>
      </c>
      <c r="P2178" s="6">
        <f t="shared" si="166"/>
        <v>88.74647887323944</v>
      </c>
      <c r="Q2178" t="s">
        <v>8315</v>
      </c>
      <c r="R2178" t="str">
        <f t="shared" si="167"/>
        <v>music</v>
      </c>
      <c r="S2178" t="str">
        <f t="shared" si="168"/>
        <v>rock</v>
      </c>
      <c r="T2178">
        <f>YEAR(V2178)</f>
        <v>2015</v>
      </c>
      <c r="U2178" s="13">
        <f t="shared" si="169"/>
        <v>30</v>
      </c>
      <c r="V2178" s="10">
        <f>(((J2178/60)/60)/24)+DATE(1970,1,1)</f>
        <v>42096.633206018523</v>
      </c>
      <c r="W2178" s="10">
        <f>(((I2178/60)/60)/24)+DATE(1970,1,1)</f>
        <v>42126.633206018523</v>
      </c>
    </row>
    <row r="2179" spans="1:23"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170">E2179/D2179</f>
        <v>1.0012000000000001</v>
      </c>
      <c r="P2179" s="6">
        <f t="shared" ref="P2179:P2242" si="171">E2179/L2179</f>
        <v>65.868421052631575</v>
      </c>
      <c r="Q2179" t="s">
        <v>8315</v>
      </c>
      <c r="R2179" t="str">
        <f t="shared" ref="R2179:R2242" si="172">LEFT(N2179,SEARCH("/",N2179,1)-1)</f>
        <v>music</v>
      </c>
      <c r="S2179" t="str">
        <f t="shared" ref="S2179:S2242" si="173">RIGHT(N2179,LEN(N2179)-FIND("/",N2179,1))</f>
        <v>rock</v>
      </c>
      <c r="T2179">
        <f>YEAR(V2179)</f>
        <v>2016</v>
      </c>
      <c r="U2179" s="13">
        <f t="shared" ref="U2179:U2242" si="174">ROUND(W2179-V2179,0)</f>
        <v>25</v>
      </c>
      <c r="V2179" s="10">
        <f>(((J2179/60)/60)/24)+DATE(1970,1,1)</f>
        <v>42502.250775462962</v>
      </c>
      <c r="W2179" s="10">
        <f>(((I2179/60)/60)/24)+DATE(1970,1,1)</f>
        <v>42527.250775462962</v>
      </c>
    </row>
    <row r="2180" spans="1:23"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170"/>
        <v>1.3864000000000001</v>
      </c>
      <c r="P2180" s="6">
        <f t="shared" si="171"/>
        <v>40.349243306169967</v>
      </c>
      <c r="Q2180" t="s">
        <v>8315</v>
      </c>
      <c r="R2180" t="str">
        <f t="shared" si="172"/>
        <v>music</v>
      </c>
      <c r="S2180" t="str">
        <f t="shared" si="173"/>
        <v>rock</v>
      </c>
      <c r="T2180">
        <f>YEAR(V2180)</f>
        <v>2016</v>
      </c>
      <c r="U2180" s="13">
        <f t="shared" si="174"/>
        <v>30</v>
      </c>
      <c r="V2180" s="10">
        <f>(((J2180/60)/60)/24)+DATE(1970,1,1)</f>
        <v>42723.63653935185</v>
      </c>
      <c r="W2180" s="10">
        <f>(((I2180/60)/60)/24)+DATE(1970,1,1)</f>
        <v>42753.63653935185</v>
      </c>
    </row>
    <row r="2181" spans="1:23"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170"/>
        <v>1.6140000000000001</v>
      </c>
      <c r="P2181" s="6">
        <f t="shared" si="171"/>
        <v>76.857142857142861</v>
      </c>
      <c r="Q2181" t="s">
        <v>8315</v>
      </c>
      <c r="R2181" t="str">
        <f t="shared" si="172"/>
        <v>music</v>
      </c>
      <c r="S2181" t="str">
        <f t="shared" si="173"/>
        <v>rock</v>
      </c>
      <c r="T2181">
        <f>YEAR(V2181)</f>
        <v>2015</v>
      </c>
      <c r="U2181" s="13">
        <f t="shared" si="174"/>
        <v>30</v>
      </c>
      <c r="V2181" s="10">
        <f>(((J2181/60)/60)/24)+DATE(1970,1,1)</f>
        <v>42075.171203703707</v>
      </c>
      <c r="W2181" s="10">
        <f>(((I2181/60)/60)/24)+DATE(1970,1,1)</f>
        <v>42105.171203703707</v>
      </c>
    </row>
    <row r="2182" spans="1:23"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170"/>
        <v>1.071842</v>
      </c>
      <c r="P2182" s="6">
        <f t="shared" si="171"/>
        <v>68.707820512820518</v>
      </c>
      <c r="Q2182" t="s">
        <v>8315</v>
      </c>
      <c r="R2182" t="str">
        <f t="shared" si="172"/>
        <v>music</v>
      </c>
      <c r="S2182" t="str">
        <f t="shared" si="173"/>
        <v>rock</v>
      </c>
      <c r="T2182">
        <f>YEAR(V2182)</f>
        <v>2015</v>
      </c>
      <c r="U2182" s="13">
        <f t="shared" si="174"/>
        <v>42</v>
      </c>
      <c r="V2182" s="10">
        <f>(((J2182/60)/60)/24)+DATE(1970,1,1)</f>
        <v>42279.669768518521</v>
      </c>
      <c r="W2182" s="10">
        <f>(((I2182/60)/60)/24)+DATE(1970,1,1)</f>
        <v>42321.711435185185</v>
      </c>
    </row>
    <row r="2183" spans="1:23"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170"/>
        <v>1.5309999999999999</v>
      </c>
      <c r="P2183" s="6">
        <f t="shared" si="171"/>
        <v>57.773584905660378</v>
      </c>
      <c r="Q2183" t="s">
        <v>8313</v>
      </c>
      <c r="R2183" t="str">
        <f t="shared" si="172"/>
        <v>games</v>
      </c>
      <c r="S2183" t="str">
        <f t="shared" si="173"/>
        <v>tabletop games</v>
      </c>
      <c r="T2183">
        <f>YEAR(V2183)</f>
        <v>2017</v>
      </c>
      <c r="U2183" s="13">
        <f t="shared" si="174"/>
        <v>14</v>
      </c>
      <c r="V2183" s="10">
        <f>(((J2183/60)/60)/24)+DATE(1970,1,1)</f>
        <v>42773.005243055552</v>
      </c>
      <c r="W2183" s="10">
        <f>(((I2183/60)/60)/24)+DATE(1970,1,1)</f>
        <v>42787.005243055552</v>
      </c>
    </row>
    <row r="2184" spans="1:23"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170"/>
        <v>5.2416666666666663</v>
      </c>
      <c r="P2184" s="6">
        <f t="shared" si="171"/>
        <v>44.171348314606739</v>
      </c>
      <c r="Q2184" t="s">
        <v>8313</v>
      </c>
      <c r="R2184" t="str">
        <f t="shared" si="172"/>
        <v>games</v>
      </c>
      <c r="S2184" t="str">
        <f t="shared" si="173"/>
        <v>tabletop games</v>
      </c>
      <c r="T2184">
        <f>YEAR(V2184)</f>
        <v>2014</v>
      </c>
      <c r="U2184" s="13">
        <f t="shared" si="174"/>
        <v>35</v>
      </c>
      <c r="V2184" s="10">
        <f>(((J2184/60)/60)/24)+DATE(1970,1,1)</f>
        <v>41879.900752314818</v>
      </c>
      <c r="W2184" s="10">
        <f>(((I2184/60)/60)/24)+DATE(1970,1,1)</f>
        <v>41914.900752314818</v>
      </c>
    </row>
    <row r="2185" spans="1:23"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170"/>
        <v>4.8927777777777779</v>
      </c>
      <c r="P2185" s="6">
        <f t="shared" si="171"/>
        <v>31.566308243727597</v>
      </c>
      <c r="Q2185" t="s">
        <v>8313</v>
      </c>
      <c r="R2185" t="str">
        <f t="shared" si="172"/>
        <v>games</v>
      </c>
      <c r="S2185" t="str">
        <f t="shared" si="173"/>
        <v>tabletop games</v>
      </c>
      <c r="T2185">
        <f>YEAR(V2185)</f>
        <v>2017</v>
      </c>
      <c r="U2185" s="13">
        <f t="shared" si="174"/>
        <v>30</v>
      </c>
      <c r="V2185" s="10">
        <f>(((J2185/60)/60)/24)+DATE(1970,1,1)</f>
        <v>42745.365474537044</v>
      </c>
      <c r="W2185" s="10">
        <f>(((I2185/60)/60)/24)+DATE(1970,1,1)</f>
        <v>42775.208333333328</v>
      </c>
    </row>
    <row r="2186" spans="1:23"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170"/>
        <v>2.8473999999999999</v>
      </c>
      <c r="P2186" s="6">
        <f t="shared" si="171"/>
        <v>107.04511278195488</v>
      </c>
      <c r="Q2186" t="s">
        <v>8313</v>
      </c>
      <c r="R2186" t="str">
        <f t="shared" si="172"/>
        <v>games</v>
      </c>
      <c r="S2186" t="str">
        <f t="shared" si="173"/>
        <v>tabletop games</v>
      </c>
      <c r="T2186">
        <f>YEAR(V2186)</f>
        <v>2016</v>
      </c>
      <c r="U2186" s="13">
        <f t="shared" si="174"/>
        <v>14</v>
      </c>
      <c r="V2186" s="10">
        <f>(((J2186/60)/60)/24)+DATE(1970,1,1)</f>
        <v>42380.690289351856</v>
      </c>
      <c r="W2186" s="10">
        <f>(((I2186/60)/60)/24)+DATE(1970,1,1)</f>
        <v>42394.666666666672</v>
      </c>
    </row>
    <row r="2187" spans="1:23"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170"/>
        <v>18.569700000000001</v>
      </c>
      <c r="P2187" s="6">
        <f t="shared" si="171"/>
        <v>149.03451043338683</v>
      </c>
      <c r="Q2187" t="s">
        <v>8313</v>
      </c>
      <c r="R2187" t="str">
        <f t="shared" si="172"/>
        <v>games</v>
      </c>
      <c r="S2187" t="str">
        <f t="shared" si="173"/>
        <v>tabletop games</v>
      </c>
      <c r="T2187">
        <f>YEAR(V2187)</f>
        <v>2013</v>
      </c>
      <c r="U2187" s="13">
        <f t="shared" si="174"/>
        <v>40</v>
      </c>
      <c r="V2187" s="10">
        <f>(((J2187/60)/60)/24)+DATE(1970,1,1)</f>
        <v>41319.349988425929</v>
      </c>
      <c r="W2187" s="10">
        <f>(((I2187/60)/60)/24)+DATE(1970,1,1)</f>
        <v>41359.349988425929</v>
      </c>
    </row>
    <row r="2188" spans="1:23"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170"/>
        <v>1.0967499999999999</v>
      </c>
      <c r="P2188" s="6">
        <f t="shared" si="171"/>
        <v>55.956632653061227</v>
      </c>
      <c r="Q2188" t="s">
        <v>8313</v>
      </c>
      <c r="R2188" t="str">
        <f t="shared" si="172"/>
        <v>games</v>
      </c>
      <c r="S2188" t="str">
        <f t="shared" si="173"/>
        <v>tabletop games</v>
      </c>
      <c r="T2188">
        <f>YEAR(V2188)</f>
        <v>2016</v>
      </c>
      <c r="U2188" s="13">
        <f t="shared" si="174"/>
        <v>36</v>
      </c>
      <c r="V2188" s="10">
        <f>(((J2188/60)/60)/24)+DATE(1970,1,1)</f>
        <v>42583.615081018521</v>
      </c>
      <c r="W2188" s="10">
        <f>(((I2188/60)/60)/24)+DATE(1970,1,1)</f>
        <v>42620.083333333328</v>
      </c>
    </row>
    <row r="2189" spans="1:23"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170"/>
        <v>10.146425000000001</v>
      </c>
      <c r="P2189" s="6">
        <f t="shared" si="171"/>
        <v>56.970381807973048</v>
      </c>
      <c r="Q2189" t="s">
        <v>8313</v>
      </c>
      <c r="R2189" t="str">
        <f t="shared" si="172"/>
        <v>games</v>
      </c>
      <c r="S2189" t="str">
        <f t="shared" si="173"/>
        <v>tabletop games</v>
      </c>
      <c r="T2189">
        <f>YEAR(V2189)</f>
        <v>2015</v>
      </c>
      <c r="U2189" s="13">
        <f t="shared" si="174"/>
        <v>29</v>
      </c>
      <c r="V2189" s="10">
        <f>(((J2189/60)/60)/24)+DATE(1970,1,1)</f>
        <v>42068.209097222221</v>
      </c>
      <c r="W2189" s="10">
        <f>(((I2189/60)/60)/24)+DATE(1970,1,1)</f>
        <v>42097.165972222225</v>
      </c>
    </row>
    <row r="2190" spans="1:23"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170"/>
        <v>4.1217692027666546</v>
      </c>
      <c r="P2190" s="6">
        <f t="shared" si="171"/>
        <v>44.056420233463037</v>
      </c>
      <c r="Q2190" t="s">
        <v>8313</v>
      </c>
      <c r="R2190" t="str">
        <f t="shared" si="172"/>
        <v>games</v>
      </c>
      <c r="S2190" t="str">
        <f t="shared" si="173"/>
        <v>tabletop games</v>
      </c>
      <c r="T2190">
        <f>YEAR(V2190)</f>
        <v>2016</v>
      </c>
      <c r="U2190" s="13">
        <f t="shared" si="174"/>
        <v>35</v>
      </c>
      <c r="V2190" s="10">
        <f>(((J2190/60)/60)/24)+DATE(1970,1,1)</f>
        <v>42633.586122685185</v>
      </c>
      <c r="W2190" s="10">
        <f>(((I2190/60)/60)/24)+DATE(1970,1,1)</f>
        <v>42668.708333333328</v>
      </c>
    </row>
    <row r="2191" spans="1:23"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170"/>
        <v>5.0324999999999998</v>
      </c>
      <c r="P2191" s="6">
        <f t="shared" si="171"/>
        <v>68.625</v>
      </c>
      <c r="Q2191" t="s">
        <v>8313</v>
      </c>
      <c r="R2191" t="str">
        <f t="shared" si="172"/>
        <v>games</v>
      </c>
      <c r="S2191" t="str">
        <f t="shared" si="173"/>
        <v>tabletop games</v>
      </c>
      <c r="T2191">
        <f>YEAR(V2191)</f>
        <v>2016</v>
      </c>
      <c r="U2191" s="13">
        <f t="shared" si="174"/>
        <v>14</v>
      </c>
      <c r="V2191" s="10">
        <f>(((J2191/60)/60)/24)+DATE(1970,1,1)</f>
        <v>42467.788194444445</v>
      </c>
      <c r="W2191" s="10">
        <f>(((I2191/60)/60)/24)+DATE(1970,1,1)</f>
        <v>42481.916666666672</v>
      </c>
    </row>
    <row r="2192" spans="1:23"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170"/>
        <v>1.8461052631578947</v>
      </c>
      <c r="P2192" s="6">
        <f t="shared" si="171"/>
        <v>65.318435754189949</v>
      </c>
      <c r="Q2192" t="s">
        <v>8313</v>
      </c>
      <c r="R2192" t="str">
        <f t="shared" si="172"/>
        <v>games</v>
      </c>
      <c r="S2192" t="str">
        <f t="shared" si="173"/>
        <v>tabletop games</v>
      </c>
      <c r="T2192">
        <f>YEAR(V2192)</f>
        <v>2016</v>
      </c>
      <c r="U2192" s="13">
        <f t="shared" si="174"/>
        <v>35</v>
      </c>
      <c r="V2192" s="10">
        <f>(((J2192/60)/60)/24)+DATE(1970,1,1)</f>
        <v>42417.625046296293</v>
      </c>
      <c r="W2192" s="10">
        <f>(((I2192/60)/60)/24)+DATE(1970,1,1)</f>
        <v>42452.290972222225</v>
      </c>
    </row>
    <row r="2193" spans="1:23"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170"/>
        <v>1.1973333333333334</v>
      </c>
      <c r="P2193" s="6">
        <f t="shared" si="171"/>
        <v>35.92</v>
      </c>
      <c r="Q2193" t="s">
        <v>8313</v>
      </c>
      <c r="R2193" t="str">
        <f t="shared" si="172"/>
        <v>games</v>
      </c>
      <c r="S2193" t="str">
        <f t="shared" si="173"/>
        <v>tabletop games</v>
      </c>
      <c r="T2193">
        <f>YEAR(V2193)</f>
        <v>2017</v>
      </c>
      <c r="U2193" s="13">
        <f t="shared" si="174"/>
        <v>12</v>
      </c>
      <c r="V2193" s="10">
        <f>(((J2193/60)/60)/24)+DATE(1970,1,1)</f>
        <v>42768.833645833336</v>
      </c>
      <c r="W2193" s="10">
        <f>(((I2193/60)/60)/24)+DATE(1970,1,1)</f>
        <v>42780.833645833336</v>
      </c>
    </row>
    <row r="2194" spans="1:23"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170"/>
        <v>10.812401666666668</v>
      </c>
      <c r="P2194" s="6">
        <f t="shared" si="171"/>
        <v>40.070667078443485</v>
      </c>
      <c r="Q2194" t="s">
        <v>8313</v>
      </c>
      <c r="R2194" t="str">
        <f t="shared" si="172"/>
        <v>games</v>
      </c>
      <c r="S2194" t="str">
        <f t="shared" si="173"/>
        <v>tabletop games</v>
      </c>
      <c r="T2194">
        <f>YEAR(V2194)</f>
        <v>2016</v>
      </c>
      <c r="U2194" s="13">
        <f t="shared" si="174"/>
        <v>28</v>
      </c>
      <c r="V2194" s="10">
        <f>(((J2194/60)/60)/24)+DATE(1970,1,1)</f>
        <v>42691.8512037037</v>
      </c>
      <c r="W2194" s="10">
        <f>(((I2194/60)/60)/24)+DATE(1970,1,1)</f>
        <v>42719.958333333328</v>
      </c>
    </row>
    <row r="2195" spans="1:23"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170"/>
        <v>4.5237333333333334</v>
      </c>
      <c r="P2195" s="6">
        <f t="shared" si="171"/>
        <v>75.647714604236342</v>
      </c>
      <c r="Q2195" t="s">
        <v>8313</v>
      </c>
      <c r="R2195" t="str">
        <f t="shared" si="172"/>
        <v>games</v>
      </c>
      <c r="S2195" t="str">
        <f t="shared" si="173"/>
        <v>tabletop games</v>
      </c>
      <c r="T2195">
        <f>YEAR(V2195)</f>
        <v>2016</v>
      </c>
      <c r="U2195" s="13">
        <f t="shared" si="174"/>
        <v>31</v>
      </c>
      <c r="V2195" s="10">
        <f>(((J2195/60)/60)/24)+DATE(1970,1,1)</f>
        <v>42664.405925925923</v>
      </c>
      <c r="W2195" s="10">
        <f>(((I2195/60)/60)/24)+DATE(1970,1,1)</f>
        <v>42695.207638888889</v>
      </c>
    </row>
    <row r="2196" spans="1:23"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170"/>
        <v>5.3737000000000004</v>
      </c>
      <c r="P2196" s="6">
        <f t="shared" si="171"/>
        <v>61.203872437357631</v>
      </c>
      <c r="Q2196" t="s">
        <v>8313</v>
      </c>
      <c r="R2196" t="str">
        <f t="shared" si="172"/>
        <v>games</v>
      </c>
      <c r="S2196" t="str">
        <f t="shared" si="173"/>
        <v>tabletop games</v>
      </c>
      <c r="T2196">
        <f>YEAR(V2196)</f>
        <v>2016</v>
      </c>
      <c r="U2196" s="13">
        <f t="shared" si="174"/>
        <v>30</v>
      </c>
      <c r="V2196" s="10">
        <f>(((J2196/60)/60)/24)+DATE(1970,1,1)</f>
        <v>42425.757986111115</v>
      </c>
      <c r="W2196" s="10">
        <f>(((I2196/60)/60)/24)+DATE(1970,1,1)</f>
        <v>42455.716319444444</v>
      </c>
    </row>
    <row r="2197" spans="1:23"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170"/>
        <v>1.2032608695652174</v>
      </c>
      <c r="P2197" s="6">
        <f t="shared" si="171"/>
        <v>48.130434782608695</v>
      </c>
      <c r="Q2197" t="s">
        <v>8313</v>
      </c>
      <c r="R2197" t="str">
        <f t="shared" si="172"/>
        <v>games</v>
      </c>
      <c r="S2197" t="str">
        <f t="shared" si="173"/>
        <v>tabletop games</v>
      </c>
      <c r="T2197">
        <f>YEAR(V2197)</f>
        <v>2015</v>
      </c>
      <c r="U2197" s="13">
        <f t="shared" si="174"/>
        <v>30</v>
      </c>
      <c r="V2197" s="10">
        <f>(((J2197/60)/60)/24)+DATE(1970,1,1)</f>
        <v>42197.771990740745</v>
      </c>
      <c r="W2197" s="10">
        <f>(((I2197/60)/60)/24)+DATE(1970,1,1)</f>
        <v>42227.771990740745</v>
      </c>
    </row>
    <row r="2198" spans="1:23"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170"/>
        <v>1.1383571428571428</v>
      </c>
      <c r="P2198" s="6">
        <f t="shared" si="171"/>
        <v>68.106837606837601</v>
      </c>
      <c r="Q2198" t="s">
        <v>8313</v>
      </c>
      <c r="R2198" t="str">
        <f t="shared" si="172"/>
        <v>games</v>
      </c>
      <c r="S2198" t="str">
        <f t="shared" si="173"/>
        <v>tabletop games</v>
      </c>
      <c r="T2198">
        <f>YEAR(V2198)</f>
        <v>2016</v>
      </c>
      <c r="U2198" s="13">
        <f t="shared" si="174"/>
        <v>31</v>
      </c>
      <c r="V2198" s="10">
        <f>(((J2198/60)/60)/24)+DATE(1970,1,1)</f>
        <v>42675.487291666665</v>
      </c>
      <c r="W2198" s="10">
        <f>(((I2198/60)/60)/24)+DATE(1970,1,1)</f>
        <v>42706.291666666672</v>
      </c>
    </row>
    <row r="2199" spans="1:23"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170"/>
        <v>9.5103109999999997</v>
      </c>
      <c r="P2199" s="6">
        <f t="shared" si="171"/>
        <v>65.891300230946882</v>
      </c>
      <c r="Q2199" t="s">
        <v>8313</v>
      </c>
      <c r="R2199" t="str">
        <f t="shared" si="172"/>
        <v>games</v>
      </c>
      <c r="S2199" t="str">
        <f t="shared" si="173"/>
        <v>tabletop games</v>
      </c>
      <c r="T2199">
        <f>YEAR(V2199)</f>
        <v>2015</v>
      </c>
      <c r="U2199" s="13">
        <f t="shared" si="174"/>
        <v>30</v>
      </c>
      <c r="V2199" s="10">
        <f>(((J2199/60)/60)/24)+DATE(1970,1,1)</f>
        <v>42033.584016203706</v>
      </c>
      <c r="W2199" s="10">
        <f>(((I2199/60)/60)/24)+DATE(1970,1,1)</f>
        <v>42063.584016203706</v>
      </c>
    </row>
    <row r="2200" spans="1:23"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170"/>
        <v>1.3289249999999999</v>
      </c>
      <c r="P2200" s="6">
        <f t="shared" si="171"/>
        <v>81.654377880184327</v>
      </c>
      <c r="Q2200" t="s">
        <v>8313</v>
      </c>
      <c r="R2200" t="str">
        <f t="shared" si="172"/>
        <v>games</v>
      </c>
      <c r="S2200" t="str">
        <f t="shared" si="173"/>
        <v>tabletop games</v>
      </c>
      <c r="T2200">
        <f>YEAR(V2200)</f>
        <v>2015</v>
      </c>
      <c r="U2200" s="13">
        <f t="shared" si="174"/>
        <v>30</v>
      </c>
      <c r="V2200" s="10">
        <f>(((J2200/60)/60)/24)+DATE(1970,1,1)</f>
        <v>42292.513888888891</v>
      </c>
      <c r="W2200" s="10">
        <f>(((I2200/60)/60)/24)+DATE(1970,1,1)</f>
        <v>42322.555555555555</v>
      </c>
    </row>
    <row r="2201" spans="1:23"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170"/>
        <v>1.4697777777777778</v>
      </c>
      <c r="P2201" s="6">
        <f t="shared" si="171"/>
        <v>52.701195219123505</v>
      </c>
      <c r="Q2201" t="s">
        <v>8313</v>
      </c>
      <c r="R2201" t="str">
        <f t="shared" si="172"/>
        <v>games</v>
      </c>
      <c r="S2201" t="str">
        <f t="shared" si="173"/>
        <v>tabletop games</v>
      </c>
      <c r="T2201">
        <f>YEAR(V2201)</f>
        <v>2015</v>
      </c>
      <c r="U2201" s="13">
        <f t="shared" si="174"/>
        <v>30</v>
      </c>
      <c r="V2201" s="10">
        <f>(((J2201/60)/60)/24)+DATE(1970,1,1)</f>
        <v>42262.416643518518</v>
      </c>
      <c r="W2201" s="10">
        <f>(((I2201/60)/60)/24)+DATE(1970,1,1)</f>
        <v>42292.416643518518</v>
      </c>
    </row>
    <row r="2202" spans="1:23"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170"/>
        <v>5.4215</v>
      </c>
      <c r="P2202" s="6">
        <f t="shared" si="171"/>
        <v>41.228136882129277</v>
      </c>
      <c r="Q2202" t="s">
        <v>8313</v>
      </c>
      <c r="R2202" t="str">
        <f t="shared" si="172"/>
        <v>games</v>
      </c>
      <c r="S2202" t="str">
        <f t="shared" si="173"/>
        <v>tabletop games</v>
      </c>
      <c r="T2202">
        <f>YEAR(V2202)</f>
        <v>2015</v>
      </c>
      <c r="U2202" s="13">
        <f t="shared" si="174"/>
        <v>27</v>
      </c>
      <c r="V2202" s="10">
        <f>(((J2202/60)/60)/24)+DATE(1970,1,1)</f>
        <v>42163.625787037032</v>
      </c>
      <c r="W2202" s="10">
        <f>(((I2202/60)/60)/24)+DATE(1970,1,1)</f>
        <v>42191.125</v>
      </c>
    </row>
    <row r="2203" spans="1:23"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170"/>
        <v>3.8271818181818182</v>
      </c>
      <c r="P2203" s="6">
        <f t="shared" si="171"/>
        <v>15.035357142857142</v>
      </c>
      <c r="Q2203" t="s">
        <v>8315</v>
      </c>
      <c r="R2203" t="str">
        <f t="shared" si="172"/>
        <v>music</v>
      </c>
      <c r="S2203" t="str">
        <f t="shared" si="173"/>
        <v>electronic music</v>
      </c>
      <c r="T2203">
        <f>YEAR(V2203)</f>
        <v>2013</v>
      </c>
      <c r="U2203" s="13">
        <f t="shared" si="174"/>
        <v>14</v>
      </c>
      <c r="V2203" s="10">
        <f>(((J2203/60)/60)/24)+DATE(1970,1,1)</f>
        <v>41276.846817129634</v>
      </c>
      <c r="W2203" s="10">
        <f>(((I2203/60)/60)/24)+DATE(1970,1,1)</f>
        <v>41290.846817129634</v>
      </c>
    </row>
    <row r="2204" spans="1:23"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170"/>
        <v>7.0418124999999998</v>
      </c>
      <c r="P2204" s="6">
        <f t="shared" si="171"/>
        <v>39.066920943134534</v>
      </c>
      <c r="Q2204" t="s">
        <v>8315</v>
      </c>
      <c r="R2204" t="str">
        <f t="shared" si="172"/>
        <v>music</v>
      </c>
      <c r="S2204" t="str">
        <f t="shared" si="173"/>
        <v>electronic music</v>
      </c>
      <c r="T2204">
        <f>YEAR(V2204)</f>
        <v>2012</v>
      </c>
      <c r="U2204" s="13">
        <f t="shared" si="174"/>
        <v>30</v>
      </c>
      <c r="V2204" s="10">
        <f>(((J2204/60)/60)/24)+DATE(1970,1,1)</f>
        <v>41184.849166666667</v>
      </c>
      <c r="W2204" s="10">
        <f>(((I2204/60)/60)/24)+DATE(1970,1,1)</f>
        <v>41214.849166666667</v>
      </c>
    </row>
    <row r="2205" spans="1:23"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170"/>
        <v>1.0954999999999999</v>
      </c>
      <c r="P2205" s="6">
        <f t="shared" si="171"/>
        <v>43.82</v>
      </c>
      <c r="Q2205" t="s">
        <v>8315</v>
      </c>
      <c r="R2205" t="str">
        <f t="shared" si="172"/>
        <v>music</v>
      </c>
      <c r="S2205" t="str">
        <f t="shared" si="173"/>
        <v>electronic music</v>
      </c>
      <c r="T2205">
        <f>YEAR(V2205)</f>
        <v>2015</v>
      </c>
      <c r="U2205" s="13">
        <f t="shared" si="174"/>
        <v>30</v>
      </c>
      <c r="V2205" s="10">
        <f>(((J2205/60)/60)/24)+DATE(1970,1,1)</f>
        <v>42241.85974537037</v>
      </c>
      <c r="W2205" s="10">
        <f>(((I2205/60)/60)/24)+DATE(1970,1,1)</f>
        <v>42271.85974537037</v>
      </c>
    </row>
    <row r="2206" spans="1:23"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170"/>
        <v>1.3286666666666667</v>
      </c>
      <c r="P2206" s="6">
        <f t="shared" si="171"/>
        <v>27.301369863013697</v>
      </c>
      <c r="Q2206" t="s">
        <v>8315</v>
      </c>
      <c r="R2206" t="str">
        <f t="shared" si="172"/>
        <v>music</v>
      </c>
      <c r="S2206" t="str">
        <f t="shared" si="173"/>
        <v>electronic music</v>
      </c>
      <c r="T2206">
        <f>YEAR(V2206)</f>
        <v>2013</v>
      </c>
      <c r="U2206" s="13">
        <f t="shared" si="174"/>
        <v>30</v>
      </c>
      <c r="V2206" s="10">
        <f>(((J2206/60)/60)/24)+DATE(1970,1,1)</f>
        <v>41312.311562499999</v>
      </c>
      <c r="W2206" s="10">
        <f>(((I2206/60)/60)/24)+DATE(1970,1,1)</f>
        <v>41342.311562499999</v>
      </c>
    </row>
    <row r="2207" spans="1:23"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170"/>
        <v>1.52</v>
      </c>
      <c r="P2207" s="6">
        <f t="shared" si="171"/>
        <v>42.222222222222221</v>
      </c>
      <c r="Q2207" t="s">
        <v>8315</v>
      </c>
      <c r="R2207" t="str">
        <f t="shared" si="172"/>
        <v>music</v>
      </c>
      <c r="S2207" t="str">
        <f t="shared" si="173"/>
        <v>electronic music</v>
      </c>
      <c r="T2207">
        <f>YEAR(V2207)</f>
        <v>2012</v>
      </c>
      <c r="U2207" s="13">
        <f t="shared" si="174"/>
        <v>30</v>
      </c>
      <c r="V2207" s="10">
        <f>(((J2207/60)/60)/24)+DATE(1970,1,1)</f>
        <v>41031.82163194444</v>
      </c>
      <c r="W2207" s="10">
        <f>(((I2207/60)/60)/24)+DATE(1970,1,1)</f>
        <v>41061.82163194444</v>
      </c>
    </row>
    <row r="2208" spans="1:23"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170"/>
        <v>1.0272727272727273</v>
      </c>
      <c r="P2208" s="6">
        <f t="shared" si="171"/>
        <v>33.235294117647058</v>
      </c>
      <c r="Q2208" t="s">
        <v>8315</v>
      </c>
      <c r="R2208" t="str">
        <f t="shared" si="172"/>
        <v>music</v>
      </c>
      <c r="S2208" t="str">
        <f t="shared" si="173"/>
        <v>electronic music</v>
      </c>
      <c r="T2208">
        <f>YEAR(V2208)</f>
        <v>2012</v>
      </c>
      <c r="U2208" s="13">
        <f t="shared" si="174"/>
        <v>18</v>
      </c>
      <c r="V2208" s="10">
        <f>(((J2208/60)/60)/24)+DATE(1970,1,1)</f>
        <v>40997.257222222222</v>
      </c>
      <c r="W2208" s="10">
        <f>(((I2208/60)/60)/24)+DATE(1970,1,1)</f>
        <v>41015.257222222222</v>
      </c>
    </row>
    <row r="2209" spans="1:23"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170"/>
        <v>1</v>
      </c>
      <c r="P2209" s="6">
        <f t="shared" si="171"/>
        <v>285.71428571428572</v>
      </c>
      <c r="Q2209" t="s">
        <v>8315</v>
      </c>
      <c r="R2209" t="str">
        <f t="shared" si="172"/>
        <v>music</v>
      </c>
      <c r="S2209" t="str">
        <f t="shared" si="173"/>
        <v>electronic music</v>
      </c>
      <c r="T2209">
        <f>YEAR(V2209)</f>
        <v>2013</v>
      </c>
      <c r="U2209" s="13">
        <f t="shared" si="174"/>
        <v>30</v>
      </c>
      <c r="V2209" s="10">
        <f>(((J2209/60)/60)/24)+DATE(1970,1,1)</f>
        <v>41564.194131944445</v>
      </c>
      <c r="W2209" s="10">
        <f>(((I2209/60)/60)/24)+DATE(1970,1,1)</f>
        <v>41594.235798611109</v>
      </c>
    </row>
    <row r="2210" spans="1:23"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170"/>
        <v>1.016</v>
      </c>
      <c r="P2210" s="6">
        <f t="shared" si="171"/>
        <v>42.333333333333336</v>
      </c>
      <c r="Q2210" t="s">
        <v>8315</v>
      </c>
      <c r="R2210" t="str">
        <f t="shared" si="172"/>
        <v>music</v>
      </c>
      <c r="S2210" t="str">
        <f t="shared" si="173"/>
        <v>electronic music</v>
      </c>
      <c r="T2210">
        <f>YEAR(V2210)</f>
        <v>2012</v>
      </c>
      <c r="U2210" s="13">
        <f t="shared" si="174"/>
        <v>59</v>
      </c>
      <c r="V2210" s="10">
        <f>(((J2210/60)/60)/24)+DATE(1970,1,1)</f>
        <v>40946.882245370369</v>
      </c>
      <c r="W2210" s="10">
        <f>(((I2210/60)/60)/24)+DATE(1970,1,1)</f>
        <v>41006.166666666664</v>
      </c>
    </row>
    <row r="2211" spans="1:23"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170"/>
        <v>1.508</v>
      </c>
      <c r="P2211" s="6">
        <f t="shared" si="171"/>
        <v>50.266666666666666</v>
      </c>
      <c r="Q2211" t="s">
        <v>8315</v>
      </c>
      <c r="R2211" t="str">
        <f t="shared" si="172"/>
        <v>music</v>
      </c>
      <c r="S2211" t="str">
        <f t="shared" si="173"/>
        <v>electronic music</v>
      </c>
      <c r="T2211">
        <f>YEAR(V2211)</f>
        <v>2014</v>
      </c>
      <c r="U2211" s="13">
        <f t="shared" si="174"/>
        <v>11</v>
      </c>
      <c r="V2211" s="10">
        <f>(((J2211/60)/60)/24)+DATE(1970,1,1)</f>
        <v>41732.479675925926</v>
      </c>
      <c r="W2211" s="10">
        <f>(((I2211/60)/60)/24)+DATE(1970,1,1)</f>
        <v>41743.958333333336</v>
      </c>
    </row>
    <row r="2212" spans="1:23"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170"/>
        <v>1.11425</v>
      </c>
      <c r="P2212" s="6">
        <f t="shared" si="171"/>
        <v>61.902777777777779</v>
      </c>
      <c r="Q2212" t="s">
        <v>8315</v>
      </c>
      <c r="R2212" t="str">
        <f t="shared" si="172"/>
        <v>music</v>
      </c>
      <c r="S2212" t="str">
        <f t="shared" si="173"/>
        <v>electronic music</v>
      </c>
      <c r="T2212">
        <f>YEAR(V2212)</f>
        <v>2012</v>
      </c>
      <c r="U2212" s="13">
        <f t="shared" si="174"/>
        <v>58</v>
      </c>
      <c r="V2212" s="10">
        <f>(((J2212/60)/60)/24)+DATE(1970,1,1)</f>
        <v>40956.066087962965</v>
      </c>
      <c r="W2212" s="10">
        <f>(((I2212/60)/60)/24)+DATE(1970,1,1)</f>
        <v>41013.73333333333</v>
      </c>
    </row>
    <row r="2213" spans="1:23"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170"/>
        <v>1.956</v>
      </c>
      <c r="P2213" s="6">
        <f t="shared" si="171"/>
        <v>40.75</v>
      </c>
      <c r="Q2213" t="s">
        <v>8315</v>
      </c>
      <c r="R2213" t="str">
        <f t="shared" si="172"/>
        <v>music</v>
      </c>
      <c r="S2213" t="str">
        <f t="shared" si="173"/>
        <v>electronic music</v>
      </c>
      <c r="T2213">
        <f>YEAR(V2213)</f>
        <v>2014</v>
      </c>
      <c r="U2213" s="13">
        <f t="shared" si="174"/>
        <v>23</v>
      </c>
      <c r="V2213" s="10">
        <f>(((J2213/60)/60)/24)+DATE(1970,1,1)</f>
        <v>41716.785011574073</v>
      </c>
      <c r="W2213" s="10">
        <f>(((I2213/60)/60)/24)+DATE(1970,1,1)</f>
        <v>41739.290972222225</v>
      </c>
    </row>
    <row r="2214" spans="1:23"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170"/>
        <v>1.1438333333333333</v>
      </c>
      <c r="P2214" s="6">
        <f t="shared" si="171"/>
        <v>55.796747967479675</v>
      </c>
      <c r="Q2214" t="s">
        <v>8315</v>
      </c>
      <c r="R2214" t="str">
        <f t="shared" si="172"/>
        <v>music</v>
      </c>
      <c r="S2214" t="str">
        <f t="shared" si="173"/>
        <v>electronic music</v>
      </c>
      <c r="T2214">
        <f>YEAR(V2214)</f>
        <v>2013</v>
      </c>
      <c r="U2214" s="13">
        <f t="shared" si="174"/>
        <v>33</v>
      </c>
      <c r="V2214" s="10">
        <f>(((J2214/60)/60)/24)+DATE(1970,1,1)</f>
        <v>41548.747418981482</v>
      </c>
      <c r="W2214" s="10">
        <f>(((I2214/60)/60)/24)+DATE(1970,1,1)</f>
        <v>41582.041666666664</v>
      </c>
    </row>
    <row r="2215" spans="1:23"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170"/>
        <v>2</v>
      </c>
      <c r="P2215" s="6">
        <f t="shared" si="171"/>
        <v>10</v>
      </c>
      <c r="Q2215" t="s">
        <v>8315</v>
      </c>
      <c r="R2215" t="str">
        <f t="shared" si="172"/>
        <v>music</v>
      </c>
      <c r="S2215" t="str">
        <f t="shared" si="173"/>
        <v>electronic music</v>
      </c>
      <c r="T2215">
        <f>YEAR(V2215)</f>
        <v>2015</v>
      </c>
      <c r="U2215" s="13">
        <f t="shared" si="174"/>
        <v>30</v>
      </c>
      <c r="V2215" s="10">
        <f>(((J2215/60)/60)/24)+DATE(1970,1,1)</f>
        <v>42109.826145833329</v>
      </c>
      <c r="W2215" s="10">
        <f>(((I2215/60)/60)/24)+DATE(1970,1,1)</f>
        <v>42139.826145833329</v>
      </c>
    </row>
    <row r="2216" spans="1:23"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170"/>
        <v>2.9250166666666666</v>
      </c>
      <c r="P2216" s="6">
        <f t="shared" si="171"/>
        <v>73.125416666666666</v>
      </c>
      <c r="Q2216" t="s">
        <v>8315</v>
      </c>
      <c r="R2216" t="str">
        <f t="shared" si="172"/>
        <v>music</v>
      </c>
      <c r="S2216" t="str">
        <f t="shared" si="173"/>
        <v>electronic music</v>
      </c>
      <c r="T2216">
        <f>YEAR(V2216)</f>
        <v>2014</v>
      </c>
      <c r="U2216" s="13">
        <f t="shared" si="174"/>
        <v>30</v>
      </c>
      <c r="V2216" s="10">
        <f>(((J2216/60)/60)/24)+DATE(1970,1,1)</f>
        <v>41646.792222222226</v>
      </c>
      <c r="W2216" s="10">
        <f>(((I2216/60)/60)/24)+DATE(1970,1,1)</f>
        <v>41676.792222222226</v>
      </c>
    </row>
    <row r="2217" spans="1:23"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170"/>
        <v>1.5636363636363637</v>
      </c>
      <c r="P2217" s="6">
        <f t="shared" si="171"/>
        <v>26.060606060606062</v>
      </c>
      <c r="Q2217" t="s">
        <v>8315</v>
      </c>
      <c r="R2217" t="str">
        <f t="shared" si="172"/>
        <v>music</v>
      </c>
      <c r="S2217" t="str">
        <f t="shared" si="173"/>
        <v>electronic music</v>
      </c>
      <c r="T2217">
        <f>YEAR(V2217)</f>
        <v>2012</v>
      </c>
      <c r="U2217" s="13">
        <f t="shared" si="174"/>
        <v>23</v>
      </c>
      <c r="V2217" s="10">
        <f>(((J2217/60)/60)/24)+DATE(1970,1,1)</f>
        <v>40958.717268518521</v>
      </c>
      <c r="W2217" s="10">
        <f>(((I2217/60)/60)/24)+DATE(1970,1,1)</f>
        <v>40981.290972222225</v>
      </c>
    </row>
    <row r="2218" spans="1:23"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170"/>
        <v>1.0566666666666666</v>
      </c>
      <c r="P2218" s="6">
        <f t="shared" si="171"/>
        <v>22.642857142857142</v>
      </c>
      <c r="Q2218" t="s">
        <v>8315</v>
      </c>
      <c r="R2218" t="str">
        <f t="shared" si="172"/>
        <v>music</v>
      </c>
      <c r="S2218" t="str">
        <f t="shared" si="173"/>
        <v>electronic music</v>
      </c>
      <c r="T2218">
        <f>YEAR(V2218)</f>
        <v>2015</v>
      </c>
      <c r="U2218" s="13">
        <f t="shared" si="174"/>
        <v>14</v>
      </c>
      <c r="V2218" s="10">
        <f>(((J2218/60)/60)/24)+DATE(1970,1,1)</f>
        <v>42194.751678240747</v>
      </c>
      <c r="W2218" s="10">
        <f>(((I2218/60)/60)/24)+DATE(1970,1,1)</f>
        <v>42208.751678240747</v>
      </c>
    </row>
    <row r="2219" spans="1:23"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170"/>
        <v>1.0119047619047619</v>
      </c>
      <c r="P2219" s="6">
        <f t="shared" si="171"/>
        <v>47.222222222222221</v>
      </c>
      <c r="Q2219" t="s">
        <v>8315</v>
      </c>
      <c r="R2219" t="str">
        <f t="shared" si="172"/>
        <v>music</v>
      </c>
      <c r="S2219" t="str">
        <f t="shared" si="173"/>
        <v>electronic music</v>
      </c>
      <c r="T2219">
        <f>YEAR(V2219)</f>
        <v>2015</v>
      </c>
      <c r="U2219" s="13">
        <f t="shared" si="174"/>
        <v>11</v>
      </c>
      <c r="V2219" s="10">
        <f>(((J2219/60)/60)/24)+DATE(1970,1,1)</f>
        <v>42299.776770833334</v>
      </c>
      <c r="W2219" s="10">
        <f>(((I2219/60)/60)/24)+DATE(1970,1,1)</f>
        <v>42310.333333333328</v>
      </c>
    </row>
    <row r="2220" spans="1:23"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170"/>
        <v>1.2283299999999999</v>
      </c>
      <c r="P2220" s="6">
        <f t="shared" si="171"/>
        <v>32.324473684210524</v>
      </c>
      <c r="Q2220" t="s">
        <v>8315</v>
      </c>
      <c r="R2220" t="str">
        <f t="shared" si="172"/>
        <v>music</v>
      </c>
      <c r="S2220" t="str">
        <f t="shared" si="173"/>
        <v>electronic music</v>
      </c>
      <c r="T2220">
        <f>YEAR(V2220)</f>
        <v>2012</v>
      </c>
      <c r="U2220" s="13">
        <f t="shared" si="174"/>
        <v>22</v>
      </c>
      <c r="V2220" s="10">
        <f>(((J2220/60)/60)/24)+DATE(1970,1,1)</f>
        <v>41127.812303240738</v>
      </c>
      <c r="W2220" s="10">
        <f>(((I2220/60)/60)/24)+DATE(1970,1,1)</f>
        <v>41150</v>
      </c>
    </row>
    <row r="2221" spans="1:23"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170"/>
        <v>1.0149999999999999</v>
      </c>
      <c r="P2221" s="6">
        <f t="shared" si="171"/>
        <v>53.421052631578945</v>
      </c>
      <c r="Q2221" t="s">
        <v>8315</v>
      </c>
      <c r="R2221" t="str">
        <f t="shared" si="172"/>
        <v>music</v>
      </c>
      <c r="S2221" t="str">
        <f t="shared" si="173"/>
        <v>electronic music</v>
      </c>
      <c r="T2221">
        <f>YEAR(V2221)</f>
        <v>2015</v>
      </c>
      <c r="U2221" s="13">
        <f t="shared" si="174"/>
        <v>30</v>
      </c>
      <c r="V2221" s="10">
        <f>(((J2221/60)/60)/24)+DATE(1970,1,1)</f>
        <v>42205.718888888892</v>
      </c>
      <c r="W2221" s="10">
        <f>(((I2221/60)/60)/24)+DATE(1970,1,1)</f>
        <v>42235.718888888892</v>
      </c>
    </row>
    <row r="2222" spans="1:23"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170"/>
        <v>1.0114285714285713</v>
      </c>
      <c r="P2222" s="6">
        <f t="shared" si="171"/>
        <v>51.304347826086953</v>
      </c>
      <c r="Q2222" t="s">
        <v>8315</v>
      </c>
      <c r="R2222" t="str">
        <f t="shared" si="172"/>
        <v>music</v>
      </c>
      <c r="S2222" t="str">
        <f t="shared" si="173"/>
        <v>electronic music</v>
      </c>
      <c r="T2222">
        <f>YEAR(V2222)</f>
        <v>2013</v>
      </c>
      <c r="U2222" s="13">
        <f t="shared" si="174"/>
        <v>30</v>
      </c>
      <c r="V2222" s="10">
        <f>(((J2222/60)/60)/24)+DATE(1970,1,1)</f>
        <v>41452.060601851852</v>
      </c>
      <c r="W2222" s="10">
        <f>(((I2222/60)/60)/24)+DATE(1970,1,1)</f>
        <v>41482.060601851852</v>
      </c>
    </row>
    <row r="2223" spans="1:23"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170"/>
        <v>1.0811999999999999</v>
      </c>
      <c r="P2223" s="6">
        <f t="shared" si="171"/>
        <v>37.197247706422019</v>
      </c>
      <c r="Q2223" t="s">
        <v>8313</v>
      </c>
      <c r="R2223" t="str">
        <f t="shared" si="172"/>
        <v>games</v>
      </c>
      <c r="S2223" t="str">
        <f t="shared" si="173"/>
        <v>tabletop games</v>
      </c>
      <c r="T2223">
        <f>YEAR(V2223)</f>
        <v>2016</v>
      </c>
      <c r="U2223" s="13">
        <f t="shared" si="174"/>
        <v>30</v>
      </c>
      <c r="V2223" s="10">
        <f>(((J2223/60)/60)/24)+DATE(1970,1,1)</f>
        <v>42452.666770833333</v>
      </c>
      <c r="W2223" s="10">
        <f>(((I2223/60)/60)/24)+DATE(1970,1,1)</f>
        <v>42483</v>
      </c>
    </row>
    <row r="2224" spans="1:23"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170"/>
        <v>1.6259999999999999</v>
      </c>
      <c r="P2224" s="6">
        <f t="shared" si="171"/>
        <v>27.1</v>
      </c>
      <c r="Q2224" t="s">
        <v>8313</v>
      </c>
      <c r="R2224" t="str">
        <f t="shared" si="172"/>
        <v>games</v>
      </c>
      <c r="S2224" t="str">
        <f t="shared" si="173"/>
        <v>tabletop games</v>
      </c>
      <c r="T2224">
        <f>YEAR(V2224)</f>
        <v>2011</v>
      </c>
      <c r="U2224" s="13">
        <f t="shared" si="174"/>
        <v>30</v>
      </c>
      <c r="V2224" s="10">
        <f>(((J2224/60)/60)/24)+DATE(1970,1,1)</f>
        <v>40906.787581018521</v>
      </c>
      <c r="W2224" s="10">
        <f>(((I2224/60)/60)/24)+DATE(1970,1,1)</f>
        <v>40936.787581018521</v>
      </c>
    </row>
    <row r="2225" spans="1:23"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170"/>
        <v>1.0580000000000001</v>
      </c>
      <c r="P2225" s="6">
        <f t="shared" si="171"/>
        <v>206.31</v>
      </c>
      <c r="Q2225" t="s">
        <v>8313</v>
      </c>
      <c r="R2225" t="str">
        <f t="shared" si="172"/>
        <v>games</v>
      </c>
      <c r="S2225" t="str">
        <f t="shared" si="173"/>
        <v>tabletop games</v>
      </c>
      <c r="T2225">
        <f>YEAR(V2225)</f>
        <v>2015</v>
      </c>
      <c r="U2225" s="13">
        <f t="shared" si="174"/>
        <v>30</v>
      </c>
      <c r="V2225" s="10">
        <f>(((J2225/60)/60)/24)+DATE(1970,1,1)</f>
        <v>42152.640833333338</v>
      </c>
      <c r="W2225" s="10">
        <f>(((I2225/60)/60)/24)+DATE(1970,1,1)</f>
        <v>42182.640833333338</v>
      </c>
    </row>
    <row r="2226" spans="1:23"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170"/>
        <v>2.4315000000000002</v>
      </c>
      <c r="P2226" s="6">
        <f t="shared" si="171"/>
        <v>82.145270270270274</v>
      </c>
      <c r="Q2226" t="s">
        <v>8313</v>
      </c>
      <c r="R2226" t="str">
        <f t="shared" si="172"/>
        <v>games</v>
      </c>
      <c r="S2226" t="str">
        <f t="shared" si="173"/>
        <v>tabletop games</v>
      </c>
      <c r="T2226">
        <f>YEAR(V2226)</f>
        <v>2016</v>
      </c>
      <c r="U2226" s="13">
        <f t="shared" si="174"/>
        <v>28</v>
      </c>
      <c r="V2226" s="10">
        <f>(((J2226/60)/60)/24)+DATE(1970,1,1)</f>
        <v>42644.667534722219</v>
      </c>
      <c r="W2226" s="10">
        <f>(((I2226/60)/60)/24)+DATE(1970,1,1)</f>
        <v>42672.791666666672</v>
      </c>
    </row>
    <row r="2227" spans="1:23"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170"/>
        <v>9.4483338095238096</v>
      </c>
      <c r="P2227" s="6">
        <f t="shared" si="171"/>
        <v>164.79651993355483</v>
      </c>
      <c r="Q2227" t="s">
        <v>8313</v>
      </c>
      <c r="R2227" t="str">
        <f t="shared" si="172"/>
        <v>games</v>
      </c>
      <c r="S2227" t="str">
        <f t="shared" si="173"/>
        <v>tabletop games</v>
      </c>
      <c r="T2227">
        <f>YEAR(V2227)</f>
        <v>2014</v>
      </c>
      <c r="U2227" s="13">
        <f t="shared" si="174"/>
        <v>30</v>
      </c>
      <c r="V2227" s="10">
        <f>(((J2227/60)/60)/24)+DATE(1970,1,1)</f>
        <v>41873.79184027778</v>
      </c>
      <c r="W2227" s="10">
        <f>(((I2227/60)/60)/24)+DATE(1970,1,1)</f>
        <v>41903.79184027778</v>
      </c>
    </row>
    <row r="2228" spans="1:23"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170"/>
        <v>1.0846283333333333</v>
      </c>
      <c r="P2228" s="6">
        <f t="shared" si="171"/>
        <v>60.820280373831778</v>
      </c>
      <c r="Q2228" t="s">
        <v>8313</v>
      </c>
      <c r="R2228" t="str">
        <f t="shared" si="172"/>
        <v>games</v>
      </c>
      <c r="S2228" t="str">
        <f t="shared" si="173"/>
        <v>tabletop games</v>
      </c>
      <c r="T2228">
        <f>YEAR(V2228)</f>
        <v>2016</v>
      </c>
      <c r="U2228" s="13">
        <f t="shared" si="174"/>
        <v>30</v>
      </c>
      <c r="V2228" s="10">
        <f>(((J2228/60)/60)/24)+DATE(1970,1,1)</f>
        <v>42381.79886574074</v>
      </c>
      <c r="W2228" s="10">
        <f>(((I2228/60)/60)/24)+DATE(1970,1,1)</f>
        <v>42412.207638888889</v>
      </c>
    </row>
    <row r="2229" spans="1:23"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170"/>
        <v>1.5737692307692308</v>
      </c>
      <c r="P2229" s="6">
        <f t="shared" si="171"/>
        <v>67.970099667774093</v>
      </c>
      <c r="Q2229" t="s">
        <v>8313</v>
      </c>
      <c r="R2229" t="str">
        <f t="shared" si="172"/>
        <v>games</v>
      </c>
      <c r="S2229" t="str">
        <f t="shared" si="173"/>
        <v>tabletop games</v>
      </c>
      <c r="T2229">
        <f>YEAR(V2229)</f>
        <v>2013</v>
      </c>
      <c r="U2229" s="13">
        <f t="shared" si="174"/>
        <v>30</v>
      </c>
      <c r="V2229" s="10">
        <f>(((J2229/60)/60)/24)+DATE(1970,1,1)</f>
        <v>41561.807349537034</v>
      </c>
      <c r="W2229" s="10">
        <f>(((I2229/60)/60)/24)+DATE(1970,1,1)</f>
        <v>41591.849016203705</v>
      </c>
    </row>
    <row r="2230" spans="1:23"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170"/>
        <v>11.744899999999999</v>
      </c>
      <c r="P2230" s="6">
        <f t="shared" si="171"/>
        <v>81.561805555555551</v>
      </c>
      <c r="Q2230" t="s">
        <v>8313</v>
      </c>
      <c r="R2230" t="str">
        <f t="shared" si="172"/>
        <v>games</v>
      </c>
      <c r="S2230" t="str">
        <f t="shared" si="173"/>
        <v>tabletop games</v>
      </c>
      <c r="T2230">
        <f>YEAR(V2230)</f>
        <v>2015</v>
      </c>
      <c r="U2230" s="13">
        <f t="shared" si="174"/>
        <v>30</v>
      </c>
      <c r="V2230" s="10">
        <f>(((J2230/60)/60)/24)+DATE(1970,1,1)</f>
        <v>42202.278194444443</v>
      </c>
      <c r="W2230" s="10">
        <f>(((I2230/60)/60)/24)+DATE(1970,1,1)</f>
        <v>42232.278194444443</v>
      </c>
    </row>
    <row r="2231" spans="1:23"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170"/>
        <v>1.7104755366949576</v>
      </c>
      <c r="P2231" s="6">
        <f t="shared" si="171"/>
        <v>25.42547309833024</v>
      </c>
      <c r="Q2231" t="s">
        <v>8313</v>
      </c>
      <c r="R2231" t="str">
        <f t="shared" si="172"/>
        <v>games</v>
      </c>
      <c r="S2231" t="str">
        <f t="shared" si="173"/>
        <v>tabletop games</v>
      </c>
      <c r="T2231">
        <f>YEAR(V2231)</f>
        <v>2013</v>
      </c>
      <c r="U2231" s="13">
        <f t="shared" si="174"/>
        <v>36</v>
      </c>
      <c r="V2231" s="10">
        <f>(((J2231/60)/60)/24)+DATE(1970,1,1)</f>
        <v>41484.664247685185</v>
      </c>
      <c r="W2231" s="10">
        <f>(((I2231/60)/60)/24)+DATE(1970,1,1)</f>
        <v>41520.166666666664</v>
      </c>
    </row>
    <row r="2232" spans="1:23"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170"/>
        <v>1.2595294117647058</v>
      </c>
      <c r="P2232" s="6">
        <f t="shared" si="171"/>
        <v>21.497991967871485</v>
      </c>
      <c r="Q2232" t="s">
        <v>8313</v>
      </c>
      <c r="R2232" t="str">
        <f t="shared" si="172"/>
        <v>games</v>
      </c>
      <c r="S2232" t="str">
        <f t="shared" si="173"/>
        <v>tabletop games</v>
      </c>
      <c r="T2232">
        <f>YEAR(V2232)</f>
        <v>2014</v>
      </c>
      <c r="U2232" s="13">
        <f t="shared" si="174"/>
        <v>30</v>
      </c>
      <c r="V2232" s="10">
        <f>(((J2232/60)/60)/24)+DATE(1970,1,1)</f>
        <v>41724.881099537037</v>
      </c>
      <c r="W2232" s="10">
        <f>(((I2232/60)/60)/24)+DATE(1970,1,1)</f>
        <v>41754.881099537037</v>
      </c>
    </row>
    <row r="2233" spans="1:23"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170"/>
        <v>12.121296000000001</v>
      </c>
      <c r="P2233" s="6">
        <f t="shared" si="171"/>
        <v>27.226630727762803</v>
      </c>
      <c r="Q2233" t="s">
        <v>8313</v>
      </c>
      <c r="R2233" t="str">
        <f t="shared" si="172"/>
        <v>games</v>
      </c>
      <c r="S2233" t="str">
        <f t="shared" si="173"/>
        <v>tabletop games</v>
      </c>
      <c r="T2233">
        <f>YEAR(V2233)</f>
        <v>2013</v>
      </c>
      <c r="U2233" s="13">
        <f t="shared" si="174"/>
        <v>26</v>
      </c>
      <c r="V2233" s="10">
        <f>(((J2233/60)/60)/24)+DATE(1970,1,1)</f>
        <v>41423.910891203705</v>
      </c>
      <c r="W2233" s="10">
        <f>(((I2233/60)/60)/24)+DATE(1970,1,1)</f>
        <v>41450.208333333336</v>
      </c>
    </row>
    <row r="2234" spans="1:23"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170"/>
        <v>4.9580000000000002</v>
      </c>
      <c r="P2234" s="6">
        <f t="shared" si="171"/>
        <v>25.091093117408906</v>
      </c>
      <c r="Q2234" t="s">
        <v>8313</v>
      </c>
      <c r="R2234" t="str">
        <f t="shared" si="172"/>
        <v>games</v>
      </c>
      <c r="S2234" t="str">
        <f t="shared" si="173"/>
        <v>tabletop games</v>
      </c>
      <c r="T2234">
        <f>YEAR(V2234)</f>
        <v>2014</v>
      </c>
      <c r="U2234" s="13">
        <f t="shared" si="174"/>
        <v>32</v>
      </c>
      <c r="V2234" s="10">
        <f>(((J2234/60)/60)/24)+DATE(1970,1,1)</f>
        <v>41806.794074074074</v>
      </c>
      <c r="W2234" s="10">
        <f>(((I2234/60)/60)/24)+DATE(1970,1,1)</f>
        <v>41839.125</v>
      </c>
    </row>
    <row r="2235" spans="1:23"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170"/>
        <v>3.3203999999999998</v>
      </c>
      <c r="P2235" s="6">
        <f t="shared" si="171"/>
        <v>21.230179028132991</v>
      </c>
      <c r="Q2235" t="s">
        <v>8313</v>
      </c>
      <c r="R2235" t="str">
        <f t="shared" si="172"/>
        <v>games</v>
      </c>
      <c r="S2235" t="str">
        <f t="shared" si="173"/>
        <v>tabletop games</v>
      </c>
      <c r="T2235">
        <f>YEAR(V2235)</f>
        <v>2015</v>
      </c>
      <c r="U2235" s="13">
        <f t="shared" si="174"/>
        <v>21</v>
      </c>
      <c r="V2235" s="10">
        <f>(((J2235/60)/60)/24)+DATE(1970,1,1)</f>
        <v>42331.378923611104</v>
      </c>
      <c r="W2235" s="10">
        <f>(((I2235/60)/60)/24)+DATE(1970,1,1)</f>
        <v>42352</v>
      </c>
    </row>
    <row r="2236" spans="1:23"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170"/>
        <v>11.65</v>
      </c>
      <c r="P2236" s="6">
        <f t="shared" si="171"/>
        <v>41.607142857142854</v>
      </c>
      <c r="Q2236" t="s">
        <v>8313</v>
      </c>
      <c r="R2236" t="str">
        <f t="shared" si="172"/>
        <v>games</v>
      </c>
      <c r="S2236" t="str">
        <f t="shared" si="173"/>
        <v>tabletop games</v>
      </c>
      <c r="T2236">
        <f>YEAR(V2236)</f>
        <v>2016</v>
      </c>
      <c r="U2236" s="13">
        <f t="shared" si="174"/>
        <v>30</v>
      </c>
      <c r="V2236" s="10">
        <f>(((J2236/60)/60)/24)+DATE(1970,1,1)</f>
        <v>42710.824618055558</v>
      </c>
      <c r="W2236" s="10">
        <f>(((I2236/60)/60)/24)+DATE(1970,1,1)</f>
        <v>42740.824618055558</v>
      </c>
    </row>
    <row r="2237" spans="1:23"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170"/>
        <v>1.5331538461538461</v>
      </c>
      <c r="P2237" s="6">
        <f t="shared" si="171"/>
        <v>135.58503401360545</v>
      </c>
      <c r="Q2237" t="s">
        <v>8313</v>
      </c>
      <c r="R2237" t="str">
        <f t="shared" si="172"/>
        <v>games</v>
      </c>
      <c r="S2237" t="str">
        <f t="shared" si="173"/>
        <v>tabletop games</v>
      </c>
      <c r="T2237">
        <f>YEAR(V2237)</f>
        <v>2015</v>
      </c>
      <c r="U2237" s="13">
        <f t="shared" si="174"/>
        <v>30</v>
      </c>
      <c r="V2237" s="10">
        <f>(((J2237/60)/60)/24)+DATE(1970,1,1)</f>
        <v>42062.022118055553</v>
      </c>
      <c r="W2237" s="10">
        <f>(((I2237/60)/60)/24)+DATE(1970,1,1)</f>
        <v>42091.980451388896</v>
      </c>
    </row>
    <row r="2238" spans="1:23"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170"/>
        <v>5.3710714285714287</v>
      </c>
      <c r="P2238" s="6">
        <f t="shared" si="171"/>
        <v>22.116176470588236</v>
      </c>
      <c r="Q2238" t="s">
        <v>8313</v>
      </c>
      <c r="R2238" t="str">
        <f t="shared" si="172"/>
        <v>games</v>
      </c>
      <c r="S2238" t="str">
        <f t="shared" si="173"/>
        <v>tabletop games</v>
      </c>
      <c r="T2238">
        <f>YEAR(V2238)</f>
        <v>2016</v>
      </c>
      <c r="U2238" s="13">
        <f t="shared" si="174"/>
        <v>30</v>
      </c>
      <c r="V2238" s="10">
        <f>(((J2238/60)/60)/24)+DATE(1970,1,1)</f>
        <v>42371.617164351846</v>
      </c>
      <c r="W2238" s="10">
        <f>(((I2238/60)/60)/24)+DATE(1970,1,1)</f>
        <v>42401.617164351846</v>
      </c>
    </row>
    <row r="2239" spans="1:23"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170"/>
        <v>3.5292777777777777</v>
      </c>
      <c r="P2239" s="6">
        <f t="shared" si="171"/>
        <v>64.625635808748726</v>
      </c>
      <c r="Q2239" t="s">
        <v>8313</v>
      </c>
      <c r="R2239" t="str">
        <f t="shared" si="172"/>
        <v>games</v>
      </c>
      <c r="S2239" t="str">
        <f t="shared" si="173"/>
        <v>tabletop games</v>
      </c>
      <c r="T2239">
        <f>YEAR(V2239)</f>
        <v>2014</v>
      </c>
      <c r="U2239" s="13">
        <f t="shared" si="174"/>
        <v>40</v>
      </c>
      <c r="V2239" s="10">
        <f>(((J2239/60)/60)/24)+DATE(1970,1,1)</f>
        <v>41915.003275462965</v>
      </c>
      <c r="W2239" s="10">
        <f>(((I2239/60)/60)/24)+DATE(1970,1,1)</f>
        <v>41955.332638888889</v>
      </c>
    </row>
    <row r="2240" spans="1:23"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170"/>
        <v>1.3740000000000001</v>
      </c>
      <c r="P2240" s="6">
        <f t="shared" si="171"/>
        <v>69.569620253164558</v>
      </c>
      <c r="Q2240" t="s">
        <v>8313</v>
      </c>
      <c r="R2240" t="str">
        <f t="shared" si="172"/>
        <v>games</v>
      </c>
      <c r="S2240" t="str">
        <f t="shared" si="173"/>
        <v>tabletop games</v>
      </c>
      <c r="T2240">
        <f>YEAR(V2240)</f>
        <v>2017</v>
      </c>
      <c r="U2240" s="13">
        <f t="shared" si="174"/>
        <v>30</v>
      </c>
      <c r="V2240" s="10">
        <f>(((J2240/60)/60)/24)+DATE(1970,1,1)</f>
        <v>42774.621712962966</v>
      </c>
      <c r="W2240" s="10">
        <f>(((I2240/60)/60)/24)+DATE(1970,1,1)</f>
        <v>42804.621712962966</v>
      </c>
    </row>
    <row r="2241" spans="1:23"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170"/>
        <v>1.2802667999999999</v>
      </c>
      <c r="P2241" s="6">
        <f t="shared" si="171"/>
        <v>75.133028169014082</v>
      </c>
      <c r="Q2241" t="s">
        <v>8313</v>
      </c>
      <c r="R2241" t="str">
        <f t="shared" si="172"/>
        <v>games</v>
      </c>
      <c r="S2241" t="str">
        <f t="shared" si="173"/>
        <v>tabletop games</v>
      </c>
      <c r="T2241">
        <f>YEAR(V2241)</f>
        <v>2013</v>
      </c>
      <c r="U2241" s="13">
        <f t="shared" si="174"/>
        <v>36</v>
      </c>
      <c r="V2241" s="10">
        <f>(((J2241/60)/60)/24)+DATE(1970,1,1)</f>
        <v>41572.958495370374</v>
      </c>
      <c r="W2241" s="10">
        <f>(((I2241/60)/60)/24)+DATE(1970,1,1)</f>
        <v>41609.168055555558</v>
      </c>
    </row>
    <row r="2242" spans="1:23"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170"/>
        <v>2.7067999999999999</v>
      </c>
      <c r="P2242" s="6">
        <f t="shared" si="171"/>
        <v>140.97916666666666</v>
      </c>
      <c r="Q2242" t="s">
        <v>8313</v>
      </c>
      <c r="R2242" t="str">
        <f t="shared" si="172"/>
        <v>games</v>
      </c>
      <c r="S2242" t="str">
        <f t="shared" si="173"/>
        <v>tabletop games</v>
      </c>
      <c r="T2242">
        <f>YEAR(V2242)</f>
        <v>2016</v>
      </c>
      <c r="U2242" s="13">
        <f t="shared" si="174"/>
        <v>30</v>
      </c>
      <c r="V2242" s="10">
        <f>(((J2242/60)/60)/24)+DATE(1970,1,1)</f>
        <v>42452.825740740736</v>
      </c>
      <c r="W2242" s="10">
        <f>(((I2242/60)/60)/24)+DATE(1970,1,1)</f>
        <v>42482.825740740736</v>
      </c>
    </row>
    <row r="2243" spans="1:23"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175">E2243/D2243</f>
        <v>8.0640000000000001</v>
      </c>
      <c r="P2243" s="6">
        <f t="shared" ref="P2243:P2306" si="176">E2243/L2243</f>
        <v>49.472392638036808</v>
      </c>
      <c r="Q2243" t="s">
        <v>8313</v>
      </c>
      <c r="R2243" t="str">
        <f t="shared" ref="R2243:R2306" si="177">LEFT(N2243,SEARCH("/",N2243,1)-1)</f>
        <v>games</v>
      </c>
      <c r="S2243" t="str">
        <f t="shared" ref="S2243:S2306" si="178">RIGHT(N2243,LEN(N2243)-FIND("/",N2243,1))</f>
        <v>tabletop games</v>
      </c>
      <c r="T2243">
        <f>YEAR(V2243)</f>
        <v>2017</v>
      </c>
      <c r="U2243" s="13">
        <f t="shared" ref="U2243:U2306" si="179">ROUND(W2243-V2243,0)</f>
        <v>30</v>
      </c>
      <c r="V2243" s="10">
        <f>(((J2243/60)/60)/24)+DATE(1970,1,1)</f>
        <v>42766.827546296292</v>
      </c>
      <c r="W2243" s="10">
        <f>(((I2243/60)/60)/24)+DATE(1970,1,1)</f>
        <v>42796.827546296292</v>
      </c>
    </row>
    <row r="2244" spans="1:23"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175"/>
        <v>13.600976000000001</v>
      </c>
      <c r="P2244" s="6">
        <f t="shared" si="176"/>
        <v>53.865251485148519</v>
      </c>
      <c r="Q2244" t="s">
        <v>8313</v>
      </c>
      <c r="R2244" t="str">
        <f t="shared" si="177"/>
        <v>games</v>
      </c>
      <c r="S2244" t="str">
        <f t="shared" si="178"/>
        <v>tabletop games</v>
      </c>
      <c r="T2244">
        <f>YEAR(V2244)</f>
        <v>2013</v>
      </c>
      <c r="U2244" s="13">
        <f t="shared" si="179"/>
        <v>36</v>
      </c>
      <c r="V2244" s="10">
        <f>(((J2244/60)/60)/24)+DATE(1970,1,1)</f>
        <v>41569.575613425928</v>
      </c>
      <c r="W2244" s="10">
        <f>(((I2244/60)/60)/24)+DATE(1970,1,1)</f>
        <v>41605.126388888886</v>
      </c>
    </row>
    <row r="2245" spans="1:23"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175"/>
        <v>9302.5</v>
      </c>
      <c r="P2245" s="6">
        <f t="shared" si="176"/>
        <v>4.5712530712530715</v>
      </c>
      <c r="Q2245" t="s">
        <v>8313</v>
      </c>
      <c r="R2245" t="str">
        <f t="shared" si="177"/>
        <v>games</v>
      </c>
      <c r="S2245" t="str">
        <f t="shared" si="178"/>
        <v>tabletop games</v>
      </c>
      <c r="T2245">
        <f>YEAR(V2245)</f>
        <v>2017</v>
      </c>
      <c r="U2245" s="13">
        <f t="shared" si="179"/>
        <v>6</v>
      </c>
      <c r="V2245" s="10">
        <f>(((J2245/60)/60)/24)+DATE(1970,1,1)</f>
        <v>42800.751041666663</v>
      </c>
      <c r="W2245" s="10">
        <f>(((I2245/60)/60)/24)+DATE(1970,1,1)</f>
        <v>42807.125</v>
      </c>
    </row>
    <row r="2246" spans="1:23"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175"/>
        <v>3.7702</v>
      </c>
      <c r="P2246" s="6">
        <f t="shared" si="176"/>
        <v>65.00344827586207</v>
      </c>
      <c r="Q2246" t="s">
        <v>8313</v>
      </c>
      <c r="R2246" t="str">
        <f t="shared" si="177"/>
        <v>games</v>
      </c>
      <c r="S2246" t="str">
        <f t="shared" si="178"/>
        <v>tabletop games</v>
      </c>
      <c r="T2246">
        <f>YEAR(V2246)</f>
        <v>2016</v>
      </c>
      <c r="U2246" s="13">
        <f t="shared" si="179"/>
        <v>12</v>
      </c>
      <c r="V2246" s="10">
        <f>(((J2246/60)/60)/24)+DATE(1970,1,1)</f>
        <v>42647.818819444445</v>
      </c>
      <c r="W2246" s="10">
        <f>(((I2246/60)/60)/24)+DATE(1970,1,1)</f>
        <v>42659.854166666672</v>
      </c>
    </row>
    <row r="2247" spans="1:23"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175"/>
        <v>26.47025</v>
      </c>
      <c r="P2247" s="6">
        <f t="shared" si="176"/>
        <v>53.475252525252522</v>
      </c>
      <c r="Q2247" t="s">
        <v>8313</v>
      </c>
      <c r="R2247" t="str">
        <f t="shared" si="177"/>
        <v>games</v>
      </c>
      <c r="S2247" t="str">
        <f t="shared" si="178"/>
        <v>tabletop games</v>
      </c>
      <c r="T2247">
        <f>YEAR(V2247)</f>
        <v>2014</v>
      </c>
      <c r="U2247" s="13">
        <f t="shared" si="179"/>
        <v>31</v>
      </c>
      <c r="V2247" s="10">
        <f>(((J2247/60)/60)/24)+DATE(1970,1,1)</f>
        <v>41660.708530092597</v>
      </c>
      <c r="W2247" s="10">
        <f>(((I2247/60)/60)/24)+DATE(1970,1,1)</f>
        <v>41691.75</v>
      </c>
    </row>
    <row r="2248" spans="1:23"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175"/>
        <v>1.0012000000000001</v>
      </c>
      <c r="P2248" s="6">
        <f t="shared" si="176"/>
        <v>43.912280701754383</v>
      </c>
      <c r="Q2248" t="s">
        <v>8313</v>
      </c>
      <c r="R2248" t="str">
        <f t="shared" si="177"/>
        <v>games</v>
      </c>
      <c r="S2248" t="str">
        <f t="shared" si="178"/>
        <v>tabletop games</v>
      </c>
      <c r="T2248">
        <f>YEAR(V2248)</f>
        <v>2015</v>
      </c>
      <c r="U2248" s="13">
        <f t="shared" si="179"/>
        <v>30</v>
      </c>
      <c r="V2248" s="10">
        <f>(((J2248/60)/60)/24)+DATE(1970,1,1)</f>
        <v>42221.79178240741</v>
      </c>
      <c r="W2248" s="10">
        <f>(((I2248/60)/60)/24)+DATE(1970,1,1)</f>
        <v>42251.79178240741</v>
      </c>
    </row>
    <row r="2249" spans="1:23"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175"/>
        <v>1.0445405405405406</v>
      </c>
      <c r="P2249" s="6">
        <f t="shared" si="176"/>
        <v>50.852631578947367</v>
      </c>
      <c r="Q2249" t="s">
        <v>8313</v>
      </c>
      <c r="R2249" t="str">
        <f t="shared" si="177"/>
        <v>games</v>
      </c>
      <c r="S2249" t="str">
        <f t="shared" si="178"/>
        <v>tabletop games</v>
      </c>
      <c r="T2249">
        <f>YEAR(V2249)</f>
        <v>2015</v>
      </c>
      <c r="U2249" s="13">
        <f t="shared" si="179"/>
        <v>14</v>
      </c>
      <c r="V2249" s="10">
        <f>(((J2249/60)/60)/24)+DATE(1970,1,1)</f>
        <v>42200.666261574079</v>
      </c>
      <c r="W2249" s="10">
        <f>(((I2249/60)/60)/24)+DATE(1970,1,1)</f>
        <v>42214.666261574079</v>
      </c>
    </row>
    <row r="2250" spans="1:23"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175"/>
        <v>1.0721428571428571</v>
      </c>
      <c r="P2250" s="6">
        <f t="shared" si="176"/>
        <v>58.6328125</v>
      </c>
      <c r="Q2250" t="s">
        <v>8313</v>
      </c>
      <c r="R2250" t="str">
        <f t="shared" si="177"/>
        <v>games</v>
      </c>
      <c r="S2250" t="str">
        <f t="shared" si="178"/>
        <v>tabletop games</v>
      </c>
      <c r="T2250">
        <f>YEAR(V2250)</f>
        <v>2016</v>
      </c>
      <c r="U2250" s="13">
        <f t="shared" si="179"/>
        <v>30</v>
      </c>
      <c r="V2250" s="10">
        <f>(((J2250/60)/60)/24)+DATE(1970,1,1)</f>
        <v>42688.875902777778</v>
      </c>
      <c r="W2250" s="10">
        <f>(((I2250/60)/60)/24)+DATE(1970,1,1)</f>
        <v>42718.875902777778</v>
      </c>
    </row>
    <row r="2251" spans="1:23"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175"/>
        <v>1.6877142857142857</v>
      </c>
      <c r="P2251" s="6">
        <f t="shared" si="176"/>
        <v>32.81666666666667</v>
      </c>
      <c r="Q2251" t="s">
        <v>8313</v>
      </c>
      <c r="R2251" t="str">
        <f t="shared" si="177"/>
        <v>games</v>
      </c>
      <c r="S2251" t="str">
        <f t="shared" si="178"/>
        <v>tabletop games</v>
      </c>
      <c r="T2251">
        <f>YEAR(V2251)</f>
        <v>2013</v>
      </c>
      <c r="U2251" s="13">
        <f t="shared" si="179"/>
        <v>30</v>
      </c>
      <c r="V2251" s="10">
        <f>(((J2251/60)/60)/24)+DATE(1970,1,1)</f>
        <v>41336.703298611108</v>
      </c>
      <c r="W2251" s="10">
        <f>(((I2251/60)/60)/24)+DATE(1970,1,1)</f>
        <v>41366.661631944444</v>
      </c>
    </row>
    <row r="2252" spans="1:23"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175"/>
        <v>9.7511200000000002</v>
      </c>
      <c r="P2252" s="6">
        <f t="shared" si="176"/>
        <v>426.93169877408059</v>
      </c>
      <c r="Q2252" t="s">
        <v>8313</v>
      </c>
      <c r="R2252" t="str">
        <f t="shared" si="177"/>
        <v>games</v>
      </c>
      <c r="S2252" t="str">
        <f t="shared" si="178"/>
        <v>tabletop games</v>
      </c>
      <c r="T2252">
        <f>YEAR(V2252)</f>
        <v>2016</v>
      </c>
      <c r="U2252" s="13">
        <f t="shared" si="179"/>
        <v>30</v>
      </c>
      <c r="V2252" s="10">
        <f>(((J2252/60)/60)/24)+DATE(1970,1,1)</f>
        <v>42677.005474537036</v>
      </c>
      <c r="W2252" s="10">
        <f>(((I2252/60)/60)/24)+DATE(1970,1,1)</f>
        <v>42707.0471412037</v>
      </c>
    </row>
    <row r="2253" spans="1:23"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175"/>
        <v>1.3444929411764706</v>
      </c>
      <c r="P2253" s="6">
        <f t="shared" si="176"/>
        <v>23.808729166666669</v>
      </c>
      <c r="Q2253" t="s">
        <v>8313</v>
      </c>
      <c r="R2253" t="str">
        <f t="shared" si="177"/>
        <v>games</v>
      </c>
      <c r="S2253" t="str">
        <f t="shared" si="178"/>
        <v>tabletop games</v>
      </c>
      <c r="T2253">
        <f>YEAR(V2253)</f>
        <v>2014</v>
      </c>
      <c r="U2253" s="13">
        <f t="shared" si="179"/>
        <v>21</v>
      </c>
      <c r="V2253" s="10">
        <f>(((J2253/60)/60)/24)+DATE(1970,1,1)</f>
        <v>41846.34579861111</v>
      </c>
      <c r="W2253" s="10">
        <f>(((I2253/60)/60)/24)+DATE(1970,1,1)</f>
        <v>41867.34579861111</v>
      </c>
    </row>
    <row r="2254" spans="1:23"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175"/>
        <v>2.722777777777778</v>
      </c>
      <c r="P2254" s="6">
        <f t="shared" si="176"/>
        <v>98.413654618473899</v>
      </c>
      <c r="Q2254" t="s">
        <v>8313</v>
      </c>
      <c r="R2254" t="str">
        <f t="shared" si="177"/>
        <v>games</v>
      </c>
      <c r="S2254" t="str">
        <f t="shared" si="178"/>
        <v>tabletop games</v>
      </c>
      <c r="T2254">
        <f>YEAR(V2254)</f>
        <v>2016</v>
      </c>
      <c r="U2254" s="13">
        <f t="shared" si="179"/>
        <v>15</v>
      </c>
      <c r="V2254" s="10">
        <f>(((J2254/60)/60)/24)+DATE(1970,1,1)</f>
        <v>42573.327986111108</v>
      </c>
      <c r="W2254" s="10">
        <f>(((I2254/60)/60)/24)+DATE(1970,1,1)</f>
        <v>42588.327986111108</v>
      </c>
    </row>
    <row r="2255" spans="1:23"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175"/>
        <v>1.1268750000000001</v>
      </c>
      <c r="P2255" s="6">
        <f t="shared" si="176"/>
        <v>107.32142857142857</v>
      </c>
      <c r="Q2255" t="s">
        <v>8313</v>
      </c>
      <c r="R2255" t="str">
        <f t="shared" si="177"/>
        <v>games</v>
      </c>
      <c r="S2255" t="str">
        <f t="shared" si="178"/>
        <v>tabletop games</v>
      </c>
      <c r="T2255">
        <f>YEAR(V2255)</f>
        <v>2015</v>
      </c>
      <c r="U2255" s="13">
        <f t="shared" si="179"/>
        <v>30</v>
      </c>
      <c r="V2255" s="10">
        <f>(((J2255/60)/60)/24)+DATE(1970,1,1)</f>
        <v>42296.631331018521</v>
      </c>
      <c r="W2255" s="10">
        <f>(((I2255/60)/60)/24)+DATE(1970,1,1)</f>
        <v>42326.672997685186</v>
      </c>
    </row>
    <row r="2256" spans="1:23"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175"/>
        <v>4.5979999999999999</v>
      </c>
      <c r="P2256" s="6">
        <f t="shared" si="176"/>
        <v>11.67005076142132</v>
      </c>
      <c r="Q2256" t="s">
        <v>8313</v>
      </c>
      <c r="R2256" t="str">
        <f t="shared" si="177"/>
        <v>games</v>
      </c>
      <c r="S2256" t="str">
        <f t="shared" si="178"/>
        <v>tabletop games</v>
      </c>
      <c r="T2256">
        <f>YEAR(V2256)</f>
        <v>2017</v>
      </c>
      <c r="U2256" s="13">
        <f t="shared" si="179"/>
        <v>7</v>
      </c>
      <c r="V2256" s="10">
        <f>(((J2256/60)/60)/24)+DATE(1970,1,1)</f>
        <v>42752.647777777776</v>
      </c>
      <c r="W2256" s="10">
        <f>(((I2256/60)/60)/24)+DATE(1970,1,1)</f>
        <v>42759.647777777776</v>
      </c>
    </row>
    <row r="2257" spans="1:23"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175"/>
        <v>2.8665822784810127</v>
      </c>
      <c r="P2257" s="6">
        <f t="shared" si="176"/>
        <v>41.782287822878232</v>
      </c>
      <c r="Q2257" t="s">
        <v>8313</v>
      </c>
      <c r="R2257" t="str">
        <f t="shared" si="177"/>
        <v>games</v>
      </c>
      <c r="S2257" t="str">
        <f t="shared" si="178"/>
        <v>tabletop games</v>
      </c>
      <c r="T2257">
        <f>YEAR(V2257)</f>
        <v>2016</v>
      </c>
      <c r="U2257" s="13">
        <f t="shared" si="179"/>
        <v>30</v>
      </c>
      <c r="V2257" s="10">
        <f>(((J2257/60)/60)/24)+DATE(1970,1,1)</f>
        <v>42467.951979166668</v>
      </c>
      <c r="W2257" s="10">
        <f>(((I2257/60)/60)/24)+DATE(1970,1,1)</f>
        <v>42497.951979166668</v>
      </c>
    </row>
    <row r="2258" spans="1:23"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175"/>
        <v>2.2270833333333333</v>
      </c>
      <c r="P2258" s="6">
        <f t="shared" si="176"/>
        <v>21.38</v>
      </c>
      <c r="Q2258" t="s">
        <v>8313</v>
      </c>
      <c r="R2258" t="str">
        <f t="shared" si="177"/>
        <v>games</v>
      </c>
      <c r="S2258" t="str">
        <f t="shared" si="178"/>
        <v>tabletop games</v>
      </c>
      <c r="T2258">
        <f>YEAR(V2258)</f>
        <v>2016</v>
      </c>
      <c r="U2258" s="13">
        <f t="shared" si="179"/>
        <v>14</v>
      </c>
      <c r="V2258" s="10">
        <f>(((J2258/60)/60)/24)+DATE(1970,1,1)</f>
        <v>42682.451921296291</v>
      </c>
      <c r="W2258" s="10">
        <f>(((I2258/60)/60)/24)+DATE(1970,1,1)</f>
        <v>42696.451921296291</v>
      </c>
    </row>
    <row r="2259" spans="1:23"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175"/>
        <v>6.3613999999999997</v>
      </c>
      <c r="P2259" s="6">
        <f t="shared" si="176"/>
        <v>94.103550295857985</v>
      </c>
      <c r="Q2259" t="s">
        <v>8313</v>
      </c>
      <c r="R2259" t="str">
        <f t="shared" si="177"/>
        <v>games</v>
      </c>
      <c r="S2259" t="str">
        <f t="shared" si="178"/>
        <v>tabletop games</v>
      </c>
      <c r="T2259">
        <f>YEAR(V2259)</f>
        <v>2016</v>
      </c>
      <c r="U2259" s="13">
        <f t="shared" si="179"/>
        <v>35</v>
      </c>
      <c r="V2259" s="10">
        <f>(((J2259/60)/60)/24)+DATE(1970,1,1)</f>
        <v>42505.936678240745</v>
      </c>
      <c r="W2259" s="10">
        <f>(((I2259/60)/60)/24)+DATE(1970,1,1)</f>
        <v>42540.958333333328</v>
      </c>
    </row>
    <row r="2260" spans="1:23"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175"/>
        <v>1.4650000000000001</v>
      </c>
      <c r="P2260" s="6">
        <f t="shared" si="176"/>
        <v>15.721951219512196</v>
      </c>
      <c r="Q2260" t="s">
        <v>8313</v>
      </c>
      <c r="R2260" t="str">
        <f t="shared" si="177"/>
        <v>games</v>
      </c>
      <c r="S2260" t="str">
        <f t="shared" si="178"/>
        <v>tabletop games</v>
      </c>
      <c r="T2260">
        <f>YEAR(V2260)</f>
        <v>2015</v>
      </c>
      <c r="U2260" s="13">
        <f t="shared" si="179"/>
        <v>30</v>
      </c>
      <c r="V2260" s="10">
        <f>(((J2260/60)/60)/24)+DATE(1970,1,1)</f>
        <v>42136.75100694444</v>
      </c>
      <c r="W2260" s="10">
        <f>(((I2260/60)/60)/24)+DATE(1970,1,1)</f>
        <v>42166.75100694444</v>
      </c>
    </row>
    <row r="2261" spans="1:23"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175"/>
        <v>18.670999999999999</v>
      </c>
      <c r="P2261" s="6">
        <f t="shared" si="176"/>
        <v>90.635922330097088</v>
      </c>
      <c r="Q2261" t="s">
        <v>8313</v>
      </c>
      <c r="R2261" t="str">
        <f t="shared" si="177"/>
        <v>games</v>
      </c>
      <c r="S2261" t="str">
        <f t="shared" si="178"/>
        <v>tabletop games</v>
      </c>
      <c r="T2261">
        <f>YEAR(V2261)</f>
        <v>2016</v>
      </c>
      <c r="U2261" s="13">
        <f t="shared" si="179"/>
        <v>10</v>
      </c>
      <c r="V2261" s="10">
        <f>(((J2261/60)/60)/24)+DATE(1970,1,1)</f>
        <v>42702.804814814815</v>
      </c>
      <c r="W2261" s="10">
        <f>(((I2261/60)/60)/24)+DATE(1970,1,1)</f>
        <v>42712.804814814815</v>
      </c>
    </row>
    <row r="2262" spans="1:23"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175"/>
        <v>3.2692000000000001</v>
      </c>
      <c r="P2262" s="6">
        <f t="shared" si="176"/>
        <v>97.297619047619051</v>
      </c>
      <c r="Q2262" t="s">
        <v>8313</v>
      </c>
      <c r="R2262" t="str">
        <f t="shared" si="177"/>
        <v>games</v>
      </c>
      <c r="S2262" t="str">
        <f t="shared" si="178"/>
        <v>tabletop games</v>
      </c>
      <c r="T2262">
        <f>YEAR(V2262)</f>
        <v>2014</v>
      </c>
      <c r="U2262" s="13">
        <f t="shared" si="179"/>
        <v>30</v>
      </c>
      <c r="V2262" s="10">
        <f>(((J2262/60)/60)/24)+DATE(1970,1,1)</f>
        <v>41695.016782407409</v>
      </c>
      <c r="W2262" s="10">
        <f>(((I2262/60)/60)/24)+DATE(1970,1,1)</f>
        <v>41724.975115740745</v>
      </c>
    </row>
    <row r="2263" spans="1:23"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175"/>
        <v>7.7949999999999999</v>
      </c>
      <c r="P2263" s="6">
        <f t="shared" si="176"/>
        <v>37.11904761904762</v>
      </c>
      <c r="Q2263" t="s">
        <v>8313</v>
      </c>
      <c r="R2263" t="str">
        <f t="shared" si="177"/>
        <v>games</v>
      </c>
      <c r="S2263" t="str">
        <f t="shared" si="178"/>
        <v>tabletop games</v>
      </c>
      <c r="T2263">
        <f>YEAR(V2263)</f>
        <v>2017</v>
      </c>
      <c r="U2263" s="13">
        <f t="shared" si="179"/>
        <v>21</v>
      </c>
      <c r="V2263" s="10">
        <f>(((J2263/60)/60)/24)+DATE(1970,1,1)</f>
        <v>42759.724768518514</v>
      </c>
      <c r="W2263" s="10">
        <f>(((I2263/60)/60)/24)+DATE(1970,1,1)</f>
        <v>42780.724768518514</v>
      </c>
    </row>
    <row r="2264" spans="1:23"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175"/>
        <v>1.5415151515151515</v>
      </c>
      <c r="P2264" s="6">
        <f t="shared" si="176"/>
        <v>28.104972375690608</v>
      </c>
      <c r="Q2264" t="s">
        <v>8313</v>
      </c>
      <c r="R2264" t="str">
        <f t="shared" si="177"/>
        <v>games</v>
      </c>
      <c r="S2264" t="str">
        <f t="shared" si="178"/>
        <v>tabletop games</v>
      </c>
      <c r="T2264">
        <f>YEAR(V2264)</f>
        <v>2014</v>
      </c>
      <c r="U2264" s="13">
        <f t="shared" si="179"/>
        <v>34</v>
      </c>
      <c r="V2264" s="10">
        <f>(((J2264/60)/60)/24)+DATE(1970,1,1)</f>
        <v>41926.585162037038</v>
      </c>
      <c r="W2264" s="10">
        <f>(((I2264/60)/60)/24)+DATE(1970,1,1)</f>
        <v>41961</v>
      </c>
    </row>
    <row r="2265" spans="1:23"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175"/>
        <v>1.1554666666666666</v>
      </c>
      <c r="P2265" s="6">
        <f t="shared" si="176"/>
        <v>144.43333333333334</v>
      </c>
      <c r="Q2265" t="s">
        <v>8313</v>
      </c>
      <c r="R2265" t="str">
        <f t="shared" si="177"/>
        <v>games</v>
      </c>
      <c r="S2265" t="str">
        <f t="shared" si="178"/>
        <v>tabletop games</v>
      </c>
      <c r="T2265">
        <f>YEAR(V2265)</f>
        <v>2015</v>
      </c>
      <c r="U2265" s="13">
        <f t="shared" si="179"/>
        <v>21</v>
      </c>
      <c r="V2265" s="10">
        <f>(((J2265/60)/60)/24)+DATE(1970,1,1)</f>
        <v>42014.832326388889</v>
      </c>
      <c r="W2265" s="10">
        <f>(((I2265/60)/60)/24)+DATE(1970,1,1)</f>
        <v>42035.832326388889</v>
      </c>
    </row>
    <row r="2266" spans="1:23"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175"/>
        <v>1.8003333333333333</v>
      </c>
      <c r="P2266" s="6">
        <f t="shared" si="176"/>
        <v>24.274157303370785</v>
      </c>
      <c r="Q2266" t="s">
        <v>8313</v>
      </c>
      <c r="R2266" t="str">
        <f t="shared" si="177"/>
        <v>games</v>
      </c>
      <c r="S2266" t="str">
        <f t="shared" si="178"/>
        <v>tabletop games</v>
      </c>
      <c r="T2266">
        <f>YEAR(V2266)</f>
        <v>2016</v>
      </c>
      <c r="U2266" s="13">
        <f t="shared" si="179"/>
        <v>17</v>
      </c>
      <c r="V2266" s="10">
        <f>(((J2266/60)/60)/24)+DATE(1970,1,1)</f>
        <v>42496.582337962958</v>
      </c>
      <c r="W2266" s="10">
        <f>(((I2266/60)/60)/24)+DATE(1970,1,1)</f>
        <v>42513.125</v>
      </c>
    </row>
    <row r="2267" spans="1:23"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175"/>
        <v>2.9849999999999999</v>
      </c>
      <c r="P2267" s="6">
        <f t="shared" si="176"/>
        <v>35.117647058823529</v>
      </c>
      <c r="Q2267" t="s">
        <v>8313</v>
      </c>
      <c r="R2267" t="str">
        <f t="shared" si="177"/>
        <v>games</v>
      </c>
      <c r="S2267" t="str">
        <f t="shared" si="178"/>
        <v>tabletop games</v>
      </c>
      <c r="T2267">
        <f>YEAR(V2267)</f>
        <v>2016</v>
      </c>
      <c r="U2267" s="13">
        <f t="shared" si="179"/>
        <v>7</v>
      </c>
      <c r="V2267" s="10">
        <f>(((J2267/60)/60)/24)+DATE(1970,1,1)</f>
        <v>42689.853090277778</v>
      </c>
      <c r="W2267" s="10">
        <f>(((I2267/60)/60)/24)+DATE(1970,1,1)</f>
        <v>42696.853090277778</v>
      </c>
    </row>
    <row r="2268" spans="1:23"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175"/>
        <v>3.2026666666666666</v>
      </c>
      <c r="P2268" s="6">
        <f t="shared" si="176"/>
        <v>24.762886597938145</v>
      </c>
      <c r="Q2268" t="s">
        <v>8313</v>
      </c>
      <c r="R2268" t="str">
        <f t="shared" si="177"/>
        <v>games</v>
      </c>
      <c r="S2268" t="str">
        <f t="shared" si="178"/>
        <v>tabletop games</v>
      </c>
      <c r="T2268">
        <f>YEAR(V2268)</f>
        <v>2016</v>
      </c>
      <c r="U2268" s="13">
        <f t="shared" si="179"/>
        <v>17</v>
      </c>
      <c r="V2268" s="10">
        <f>(((J2268/60)/60)/24)+DATE(1970,1,1)</f>
        <v>42469.874907407408</v>
      </c>
      <c r="W2268" s="10">
        <f>(((I2268/60)/60)/24)+DATE(1970,1,1)</f>
        <v>42487.083333333328</v>
      </c>
    </row>
    <row r="2269" spans="1:23"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175"/>
        <v>3.80525</v>
      </c>
      <c r="P2269" s="6">
        <f t="shared" si="176"/>
        <v>188.37871287128712</v>
      </c>
      <c r="Q2269" t="s">
        <v>8313</v>
      </c>
      <c r="R2269" t="str">
        <f t="shared" si="177"/>
        <v>games</v>
      </c>
      <c r="S2269" t="str">
        <f t="shared" si="178"/>
        <v>tabletop games</v>
      </c>
      <c r="T2269">
        <f>YEAR(V2269)</f>
        <v>2014</v>
      </c>
      <c r="U2269" s="13">
        <f t="shared" si="179"/>
        <v>25</v>
      </c>
      <c r="V2269" s="10">
        <f>(((J2269/60)/60)/24)+DATE(1970,1,1)</f>
        <v>41968.829826388886</v>
      </c>
      <c r="W2269" s="10">
        <f>(((I2269/60)/60)/24)+DATE(1970,1,1)</f>
        <v>41994.041666666672</v>
      </c>
    </row>
    <row r="2270" spans="1:23"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175"/>
        <v>1.026</v>
      </c>
      <c r="P2270" s="6">
        <f t="shared" si="176"/>
        <v>148.08247422680412</v>
      </c>
      <c r="Q2270" t="s">
        <v>8313</v>
      </c>
      <c r="R2270" t="str">
        <f t="shared" si="177"/>
        <v>games</v>
      </c>
      <c r="S2270" t="str">
        <f t="shared" si="178"/>
        <v>tabletop games</v>
      </c>
      <c r="T2270">
        <f>YEAR(V2270)</f>
        <v>2017</v>
      </c>
      <c r="U2270" s="13">
        <f t="shared" si="179"/>
        <v>30</v>
      </c>
      <c r="V2270" s="10">
        <f>(((J2270/60)/60)/24)+DATE(1970,1,1)</f>
        <v>42776.082349537035</v>
      </c>
      <c r="W2270" s="10">
        <f>(((I2270/60)/60)/24)+DATE(1970,1,1)</f>
        <v>42806.082349537035</v>
      </c>
    </row>
    <row r="2271" spans="1:23"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175"/>
        <v>18.016400000000001</v>
      </c>
      <c r="P2271" s="6">
        <f t="shared" si="176"/>
        <v>49.934589800443462</v>
      </c>
      <c r="Q2271" t="s">
        <v>8313</v>
      </c>
      <c r="R2271" t="str">
        <f t="shared" si="177"/>
        <v>games</v>
      </c>
      <c r="S2271" t="str">
        <f t="shared" si="178"/>
        <v>tabletop games</v>
      </c>
      <c r="T2271">
        <f>YEAR(V2271)</f>
        <v>2017</v>
      </c>
      <c r="U2271" s="13">
        <f t="shared" si="179"/>
        <v>25</v>
      </c>
      <c r="V2271" s="10">
        <f>(((J2271/60)/60)/24)+DATE(1970,1,1)</f>
        <v>42776.704432870371</v>
      </c>
      <c r="W2271" s="10">
        <f>(((I2271/60)/60)/24)+DATE(1970,1,1)</f>
        <v>42801.208333333328</v>
      </c>
    </row>
    <row r="2272" spans="1:23"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175"/>
        <v>7.2024800000000004</v>
      </c>
      <c r="P2272" s="6">
        <f t="shared" si="176"/>
        <v>107.82155688622754</v>
      </c>
      <c r="Q2272" t="s">
        <v>8313</v>
      </c>
      <c r="R2272" t="str">
        <f t="shared" si="177"/>
        <v>games</v>
      </c>
      <c r="S2272" t="str">
        <f t="shared" si="178"/>
        <v>tabletop games</v>
      </c>
      <c r="T2272">
        <f>YEAR(V2272)</f>
        <v>2016</v>
      </c>
      <c r="U2272" s="13">
        <f t="shared" si="179"/>
        <v>20</v>
      </c>
      <c r="V2272" s="10">
        <f>(((J2272/60)/60)/24)+DATE(1970,1,1)</f>
        <v>42725.869363425925</v>
      </c>
      <c r="W2272" s="10">
        <f>(((I2272/60)/60)/24)+DATE(1970,1,1)</f>
        <v>42745.915972222225</v>
      </c>
    </row>
    <row r="2273" spans="1:23"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175"/>
        <v>2.8309000000000002</v>
      </c>
      <c r="P2273" s="6">
        <f t="shared" si="176"/>
        <v>42.63403614457831</v>
      </c>
      <c r="Q2273" t="s">
        <v>8313</v>
      </c>
      <c r="R2273" t="str">
        <f t="shared" si="177"/>
        <v>games</v>
      </c>
      <c r="S2273" t="str">
        <f t="shared" si="178"/>
        <v>tabletop games</v>
      </c>
      <c r="T2273">
        <f>YEAR(V2273)</f>
        <v>2016</v>
      </c>
      <c r="U2273" s="13">
        <f t="shared" si="179"/>
        <v>30</v>
      </c>
      <c r="V2273" s="10">
        <f>(((J2273/60)/60)/24)+DATE(1970,1,1)</f>
        <v>42684.000046296293</v>
      </c>
      <c r="W2273" s="10">
        <f>(((I2273/60)/60)/24)+DATE(1970,1,1)</f>
        <v>42714.000046296293</v>
      </c>
    </row>
    <row r="2274" spans="1:23"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175"/>
        <v>13.566000000000001</v>
      </c>
      <c r="P2274" s="6">
        <f t="shared" si="176"/>
        <v>14.370762711864407</v>
      </c>
      <c r="Q2274" t="s">
        <v>8313</v>
      </c>
      <c r="R2274" t="str">
        <f t="shared" si="177"/>
        <v>games</v>
      </c>
      <c r="S2274" t="str">
        <f t="shared" si="178"/>
        <v>tabletop games</v>
      </c>
      <c r="T2274">
        <f>YEAR(V2274)</f>
        <v>2015</v>
      </c>
      <c r="U2274" s="13">
        <f t="shared" si="179"/>
        <v>30</v>
      </c>
      <c r="V2274" s="10">
        <f>(((J2274/60)/60)/24)+DATE(1970,1,1)</f>
        <v>42315.699490740735</v>
      </c>
      <c r="W2274" s="10">
        <f>(((I2274/60)/60)/24)+DATE(1970,1,1)</f>
        <v>42345.699490740735</v>
      </c>
    </row>
    <row r="2275" spans="1:23"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175"/>
        <v>2.2035999999999998</v>
      </c>
      <c r="P2275" s="6">
        <f t="shared" si="176"/>
        <v>37.476190476190474</v>
      </c>
      <c r="Q2275" t="s">
        <v>8313</v>
      </c>
      <c r="R2275" t="str">
        <f t="shared" si="177"/>
        <v>games</v>
      </c>
      <c r="S2275" t="str">
        <f t="shared" si="178"/>
        <v>tabletop games</v>
      </c>
      <c r="T2275">
        <f>YEAR(V2275)</f>
        <v>2017</v>
      </c>
      <c r="U2275" s="13">
        <f t="shared" si="179"/>
        <v>25</v>
      </c>
      <c r="V2275" s="10">
        <f>(((J2275/60)/60)/24)+DATE(1970,1,1)</f>
        <v>42781.549097222218</v>
      </c>
      <c r="W2275" s="10">
        <f>(((I2275/60)/60)/24)+DATE(1970,1,1)</f>
        <v>42806.507430555561</v>
      </c>
    </row>
    <row r="2276" spans="1:23"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175"/>
        <v>1.196</v>
      </c>
      <c r="P2276" s="6">
        <f t="shared" si="176"/>
        <v>30.202020202020201</v>
      </c>
      <c r="Q2276" t="s">
        <v>8313</v>
      </c>
      <c r="R2276" t="str">
        <f t="shared" si="177"/>
        <v>games</v>
      </c>
      <c r="S2276" t="str">
        <f t="shared" si="178"/>
        <v>tabletop games</v>
      </c>
      <c r="T2276">
        <f>YEAR(V2276)</f>
        <v>2014</v>
      </c>
      <c r="U2276" s="13">
        <f t="shared" si="179"/>
        <v>30</v>
      </c>
      <c r="V2276" s="10">
        <f>(((J2276/60)/60)/24)+DATE(1970,1,1)</f>
        <v>41663.500659722224</v>
      </c>
      <c r="W2276" s="10">
        <f>(((I2276/60)/60)/24)+DATE(1970,1,1)</f>
        <v>41693.500659722224</v>
      </c>
    </row>
    <row r="2277" spans="1:23"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175"/>
        <v>4.0776923076923079</v>
      </c>
      <c r="P2277" s="6">
        <f t="shared" si="176"/>
        <v>33.550632911392405</v>
      </c>
      <c r="Q2277" t="s">
        <v>8313</v>
      </c>
      <c r="R2277" t="str">
        <f t="shared" si="177"/>
        <v>games</v>
      </c>
      <c r="S2277" t="str">
        <f t="shared" si="178"/>
        <v>tabletop games</v>
      </c>
      <c r="T2277">
        <f>YEAR(V2277)</f>
        <v>2014</v>
      </c>
      <c r="U2277" s="13">
        <f t="shared" si="179"/>
        <v>30</v>
      </c>
      <c r="V2277" s="10">
        <f>(((J2277/60)/60)/24)+DATE(1970,1,1)</f>
        <v>41965.616655092599</v>
      </c>
      <c r="W2277" s="10">
        <f>(((I2277/60)/60)/24)+DATE(1970,1,1)</f>
        <v>41995.616655092599</v>
      </c>
    </row>
    <row r="2278" spans="1:23"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175"/>
        <v>1.0581826105905425</v>
      </c>
      <c r="P2278" s="6">
        <f t="shared" si="176"/>
        <v>64.74666666666667</v>
      </c>
      <c r="Q2278" t="s">
        <v>8313</v>
      </c>
      <c r="R2278" t="str">
        <f t="shared" si="177"/>
        <v>games</v>
      </c>
      <c r="S2278" t="str">
        <f t="shared" si="178"/>
        <v>tabletop games</v>
      </c>
      <c r="T2278">
        <f>YEAR(V2278)</f>
        <v>2013</v>
      </c>
      <c r="U2278" s="13">
        <f t="shared" si="179"/>
        <v>30</v>
      </c>
      <c r="V2278" s="10">
        <f>(((J2278/60)/60)/24)+DATE(1970,1,1)</f>
        <v>41614.651493055557</v>
      </c>
      <c r="W2278" s="10">
        <f>(((I2278/60)/60)/24)+DATE(1970,1,1)</f>
        <v>41644.651493055557</v>
      </c>
    </row>
    <row r="2279" spans="1:23"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175"/>
        <v>1.4108235294117648</v>
      </c>
      <c r="P2279" s="6">
        <f t="shared" si="176"/>
        <v>57.932367149758456</v>
      </c>
      <c r="Q2279" t="s">
        <v>8313</v>
      </c>
      <c r="R2279" t="str">
        <f t="shared" si="177"/>
        <v>games</v>
      </c>
      <c r="S2279" t="str">
        <f t="shared" si="178"/>
        <v>tabletop games</v>
      </c>
      <c r="T2279">
        <f>YEAR(V2279)</f>
        <v>2012</v>
      </c>
      <c r="U2279" s="13">
        <f t="shared" si="179"/>
        <v>30</v>
      </c>
      <c r="V2279" s="10">
        <f>(((J2279/60)/60)/24)+DATE(1970,1,1)</f>
        <v>40936.678506944445</v>
      </c>
      <c r="W2279" s="10">
        <f>(((I2279/60)/60)/24)+DATE(1970,1,1)</f>
        <v>40966.678506944445</v>
      </c>
    </row>
    <row r="2280" spans="1:23"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175"/>
        <v>2.7069999999999999</v>
      </c>
      <c r="P2280" s="6">
        <f t="shared" si="176"/>
        <v>53.078431372549019</v>
      </c>
      <c r="Q2280" t="s">
        <v>8313</v>
      </c>
      <c r="R2280" t="str">
        <f t="shared" si="177"/>
        <v>games</v>
      </c>
      <c r="S2280" t="str">
        <f t="shared" si="178"/>
        <v>tabletop games</v>
      </c>
      <c r="T2280">
        <f>YEAR(V2280)</f>
        <v>2015</v>
      </c>
      <c r="U2280" s="13">
        <f t="shared" si="179"/>
        <v>34</v>
      </c>
      <c r="V2280" s="10">
        <f>(((J2280/60)/60)/24)+DATE(1970,1,1)</f>
        <v>42338.709108796291</v>
      </c>
      <c r="W2280" s="10">
        <f>(((I2280/60)/60)/24)+DATE(1970,1,1)</f>
        <v>42372.957638888889</v>
      </c>
    </row>
    <row r="2281" spans="1:23"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175"/>
        <v>1.538</v>
      </c>
      <c r="P2281" s="6">
        <f t="shared" si="176"/>
        <v>48.0625</v>
      </c>
      <c r="Q2281" t="s">
        <v>8313</v>
      </c>
      <c r="R2281" t="str">
        <f t="shared" si="177"/>
        <v>games</v>
      </c>
      <c r="S2281" t="str">
        <f t="shared" si="178"/>
        <v>tabletop games</v>
      </c>
      <c r="T2281">
        <f>YEAR(V2281)</f>
        <v>2015</v>
      </c>
      <c r="U2281" s="13">
        <f t="shared" si="179"/>
        <v>18</v>
      </c>
      <c r="V2281" s="10">
        <f>(((J2281/60)/60)/24)+DATE(1970,1,1)</f>
        <v>42020.806701388887</v>
      </c>
      <c r="W2281" s="10">
        <f>(((I2281/60)/60)/24)+DATE(1970,1,1)</f>
        <v>42039.166666666672</v>
      </c>
    </row>
    <row r="2282" spans="1:23"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175"/>
        <v>4.0357653061224488</v>
      </c>
      <c r="P2282" s="6">
        <f t="shared" si="176"/>
        <v>82.396874999999994</v>
      </c>
      <c r="Q2282" t="s">
        <v>8313</v>
      </c>
      <c r="R2282" t="str">
        <f t="shared" si="177"/>
        <v>games</v>
      </c>
      <c r="S2282" t="str">
        <f t="shared" si="178"/>
        <v>tabletop games</v>
      </c>
      <c r="T2282">
        <f>YEAR(V2282)</f>
        <v>2015</v>
      </c>
      <c r="U2282" s="13">
        <f t="shared" si="179"/>
        <v>30</v>
      </c>
      <c r="V2282" s="10">
        <f>(((J2282/60)/60)/24)+DATE(1970,1,1)</f>
        <v>42234.624895833331</v>
      </c>
      <c r="W2282" s="10">
        <f>(((I2282/60)/60)/24)+DATE(1970,1,1)</f>
        <v>42264.624895833331</v>
      </c>
    </row>
    <row r="2283" spans="1:23"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175"/>
        <v>1.85</v>
      </c>
      <c r="P2283" s="6">
        <f t="shared" si="176"/>
        <v>50.454545454545453</v>
      </c>
      <c r="Q2283" t="s">
        <v>8315</v>
      </c>
      <c r="R2283" t="str">
        <f t="shared" si="177"/>
        <v>music</v>
      </c>
      <c r="S2283" t="str">
        <f t="shared" si="178"/>
        <v>rock</v>
      </c>
      <c r="T2283">
        <f>YEAR(V2283)</f>
        <v>2011</v>
      </c>
      <c r="U2283" s="13">
        <f t="shared" si="179"/>
        <v>62</v>
      </c>
      <c r="V2283" s="10">
        <f>(((J2283/60)/60)/24)+DATE(1970,1,1)</f>
        <v>40687.285844907405</v>
      </c>
      <c r="W2283" s="10">
        <f>(((I2283/60)/60)/24)+DATE(1970,1,1)</f>
        <v>40749.284722222219</v>
      </c>
    </row>
    <row r="2284" spans="1:23"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175"/>
        <v>1.8533333333333333</v>
      </c>
      <c r="P2284" s="6">
        <f t="shared" si="176"/>
        <v>115.83333333333333</v>
      </c>
      <c r="Q2284" t="s">
        <v>8315</v>
      </c>
      <c r="R2284" t="str">
        <f t="shared" si="177"/>
        <v>music</v>
      </c>
      <c r="S2284" t="str">
        <f t="shared" si="178"/>
        <v>rock</v>
      </c>
      <c r="T2284">
        <f>YEAR(V2284)</f>
        <v>2015</v>
      </c>
      <c r="U2284" s="13">
        <f t="shared" si="179"/>
        <v>60</v>
      </c>
      <c r="V2284" s="10">
        <f>(((J2284/60)/60)/24)+DATE(1970,1,1)</f>
        <v>42323.17460648148</v>
      </c>
      <c r="W2284" s="10">
        <f>(((I2284/60)/60)/24)+DATE(1970,1,1)</f>
        <v>42383.17460648148</v>
      </c>
    </row>
    <row r="2285" spans="1:23"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175"/>
        <v>1.0085533333333332</v>
      </c>
      <c r="P2285" s="6">
        <f t="shared" si="176"/>
        <v>63.03458333333333</v>
      </c>
      <c r="Q2285" t="s">
        <v>8315</v>
      </c>
      <c r="R2285" t="str">
        <f t="shared" si="177"/>
        <v>music</v>
      </c>
      <c r="S2285" t="str">
        <f t="shared" si="178"/>
        <v>rock</v>
      </c>
      <c r="T2285">
        <f>YEAR(V2285)</f>
        <v>2012</v>
      </c>
      <c r="U2285" s="13">
        <f t="shared" si="179"/>
        <v>60</v>
      </c>
      <c r="V2285" s="10">
        <f>(((J2285/60)/60)/24)+DATE(1970,1,1)</f>
        <v>40978.125046296293</v>
      </c>
      <c r="W2285" s="10">
        <f>(((I2285/60)/60)/24)+DATE(1970,1,1)</f>
        <v>41038.083379629628</v>
      </c>
    </row>
    <row r="2286" spans="1:23"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175"/>
        <v>1.0622116666666668</v>
      </c>
      <c r="P2286" s="6">
        <f t="shared" si="176"/>
        <v>108.02152542372882</v>
      </c>
      <c r="Q2286" t="s">
        <v>8315</v>
      </c>
      <c r="R2286" t="str">
        <f t="shared" si="177"/>
        <v>music</v>
      </c>
      <c r="S2286" t="str">
        <f t="shared" si="178"/>
        <v>rock</v>
      </c>
      <c r="T2286">
        <f>YEAR(V2286)</f>
        <v>2011</v>
      </c>
      <c r="U2286" s="13">
        <f t="shared" si="179"/>
        <v>28</v>
      </c>
      <c r="V2286" s="10">
        <f>(((J2286/60)/60)/24)+DATE(1970,1,1)</f>
        <v>40585.796817129631</v>
      </c>
      <c r="W2286" s="10">
        <f>(((I2286/60)/60)/24)+DATE(1970,1,1)</f>
        <v>40614.166666666664</v>
      </c>
    </row>
    <row r="2287" spans="1:23"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175"/>
        <v>1.2136666666666667</v>
      </c>
      <c r="P2287" s="6">
        <f t="shared" si="176"/>
        <v>46.088607594936711</v>
      </c>
      <c r="Q2287" t="s">
        <v>8315</v>
      </c>
      <c r="R2287" t="str">
        <f t="shared" si="177"/>
        <v>music</v>
      </c>
      <c r="S2287" t="str">
        <f t="shared" si="178"/>
        <v>rock</v>
      </c>
      <c r="T2287">
        <f>YEAR(V2287)</f>
        <v>2012</v>
      </c>
      <c r="U2287" s="13">
        <f t="shared" si="179"/>
        <v>30</v>
      </c>
      <c r="V2287" s="10">
        <f>(((J2287/60)/60)/24)+DATE(1970,1,1)</f>
        <v>41059.185682870368</v>
      </c>
      <c r="W2287" s="10">
        <f>(((I2287/60)/60)/24)+DATE(1970,1,1)</f>
        <v>41089.185682870368</v>
      </c>
    </row>
    <row r="2288" spans="1:23"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175"/>
        <v>1.0006666666666666</v>
      </c>
      <c r="P2288" s="6">
        <f t="shared" si="176"/>
        <v>107.21428571428571</v>
      </c>
      <c r="Q2288" t="s">
        <v>8315</v>
      </c>
      <c r="R2288" t="str">
        <f t="shared" si="177"/>
        <v>music</v>
      </c>
      <c r="S2288" t="str">
        <f t="shared" si="178"/>
        <v>rock</v>
      </c>
      <c r="T2288">
        <f>YEAR(V2288)</f>
        <v>2013</v>
      </c>
      <c r="U2288" s="13">
        <f t="shared" si="179"/>
        <v>28</v>
      </c>
      <c r="V2288" s="10">
        <f>(((J2288/60)/60)/24)+DATE(1970,1,1)</f>
        <v>41494.963587962964</v>
      </c>
      <c r="W2288" s="10">
        <f>(((I2288/60)/60)/24)+DATE(1970,1,1)</f>
        <v>41523.165972222225</v>
      </c>
    </row>
    <row r="2289" spans="1:23"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175"/>
        <v>1.1997755555555556</v>
      </c>
      <c r="P2289" s="6">
        <f t="shared" si="176"/>
        <v>50.9338679245283</v>
      </c>
      <c r="Q2289" t="s">
        <v>8315</v>
      </c>
      <c r="R2289" t="str">
        <f t="shared" si="177"/>
        <v>music</v>
      </c>
      <c r="S2289" t="str">
        <f t="shared" si="178"/>
        <v>rock</v>
      </c>
      <c r="T2289">
        <f>YEAR(V2289)</f>
        <v>2014</v>
      </c>
      <c r="U2289" s="13">
        <f t="shared" si="179"/>
        <v>21</v>
      </c>
      <c r="V2289" s="10">
        <f>(((J2289/60)/60)/24)+DATE(1970,1,1)</f>
        <v>41792.667361111111</v>
      </c>
      <c r="W2289" s="10">
        <f>(((I2289/60)/60)/24)+DATE(1970,1,1)</f>
        <v>41813.667361111111</v>
      </c>
    </row>
    <row r="2290" spans="1:23"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175"/>
        <v>1.0009999999999999</v>
      </c>
      <c r="P2290" s="6">
        <f t="shared" si="176"/>
        <v>40.04</v>
      </c>
      <c r="Q2290" t="s">
        <v>8315</v>
      </c>
      <c r="R2290" t="str">
        <f t="shared" si="177"/>
        <v>music</v>
      </c>
      <c r="S2290" t="str">
        <f t="shared" si="178"/>
        <v>rock</v>
      </c>
      <c r="T2290">
        <f>YEAR(V2290)</f>
        <v>2012</v>
      </c>
      <c r="U2290" s="13">
        <f t="shared" si="179"/>
        <v>19</v>
      </c>
      <c r="V2290" s="10">
        <f>(((J2290/60)/60)/24)+DATE(1970,1,1)</f>
        <v>41067.827418981484</v>
      </c>
      <c r="W2290" s="10">
        <f>(((I2290/60)/60)/24)+DATE(1970,1,1)</f>
        <v>41086.75</v>
      </c>
    </row>
    <row r="2291" spans="1:23"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175"/>
        <v>1.0740000000000001</v>
      </c>
      <c r="P2291" s="6">
        <f t="shared" si="176"/>
        <v>64.44</v>
      </c>
      <c r="Q2291" t="s">
        <v>8315</v>
      </c>
      <c r="R2291" t="str">
        <f t="shared" si="177"/>
        <v>music</v>
      </c>
      <c r="S2291" t="str">
        <f t="shared" si="178"/>
        <v>rock</v>
      </c>
      <c r="T2291">
        <f>YEAR(V2291)</f>
        <v>2013</v>
      </c>
      <c r="U2291" s="13">
        <f t="shared" si="179"/>
        <v>43</v>
      </c>
      <c r="V2291" s="10">
        <f>(((J2291/60)/60)/24)+DATE(1970,1,1)</f>
        <v>41571.998379629629</v>
      </c>
      <c r="W2291" s="10">
        <f>(((I2291/60)/60)/24)+DATE(1970,1,1)</f>
        <v>41614.973611111112</v>
      </c>
    </row>
    <row r="2292" spans="1:23"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175"/>
        <v>1.0406666666666666</v>
      </c>
      <c r="P2292" s="6">
        <f t="shared" si="176"/>
        <v>53.827586206896555</v>
      </c>
      <c r="Q2292" t="s">
        <v>8315</v>
      </c>
      <c r="R2292" t="str">
        <f t="shared" si="177"/>
        <v>music</v>
      </c>
      <c r="S2292" t="str">
        <f t="shared" si="178"/>
        <v>rock</v>
      </c>
      <c r="T2292">
        <f>YEAR(V2292)</f>
        <v>2009</v>
      </c>
      <c r="U2292" s="13">
        <f t="shared" si="179"/>
        <v>78</v>
      </c>
      <c r="V2292" s="10">
        <f>(((J2292/60)/60)/24)+DATE(1970,1,1)</f>
        <v>40070.253819444442</v>
      </c>
      <c r="W2292" s="10">
        <f>(((I2292/60)/60)/24)+DATE(1970,1,1)</f>
        <v>40148.708333333336</v>
      </c>
    </row>
    <row r="2293" spans="1:23"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175"/>
        <v>1.728</v>
      </c>
      <c r="P2293" s="6">
        <f t="shared" si="176"/>
        <v>100.46511627906976</v>
      </c>
      <c r="Q2293" t="s">
        <v>8315</v>
      </c>
      <c r="R2293" t="str">
        <f t="shared" si="177"/>
        <v>music</v>
      </c>
      <c r="S2293" t="str">
        <f t="shared" si="178"/>
        <v>rock</v>
      </c>
      <c r="T2293">
        <f>YEAR(V2293)</f>
        <v>2012</v>
      </c>
      <c r="U2293" s="13">
        <f t="shared" si="179"/>
        <v>34</v>
      </c>
      <c r="V2293" s="10">
        <f>(((J2293/60)/60)/24)+DATE(1970,1,1)</f>
        <v>40987.977060185185</v>
      </c>
      <c r="W2293" s="10">
        <f>(((I2293/60)/60)/24)+DATE(1970,1,1)</f>
        <v>41022.166666666664</v>
      </c>
    </row>
    <row r="2294" spans="1:23"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175"/>
        <v>1.072505</v>
      </c>
      <c r="P2294" s="6">
        <f t="shared" si="176"/>
        <v>46.630652173913049</v>
      </c>
      <c r="Q2294" t="s">
        <v>8315</v>
      </c>
      <c r="R2294" t="str">
        <f t="shared" si="177"/>
        <v>music</v>
      </c>
      <c r="S2294" t="str">
        <f t="shared" si="178"/>
        <v>rock</v>
      </c>
      <c r="T2294">
        <f>YEAR(V2294)</f>
        <v>2012</v>
      </c>
      <c r="U2294" s="13">
        <f t="shared" si="179"/>
        <v>30</v>
      </c>
      <c r="V2294" s="10">
        <f>(((J2294/60)/60)/24)+DATE(1970,1,1)</f>
        <v>40987.697638888887</v>
      </c>
      <c r="W2294" s="10">
        <f>(((I2294/60)/60)/24)+DATE(1970,1,1)</f>
        <v>41017.697638888887</v>
      </c>
    </row>
    <row r="2295" spans="1:23"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175"/>
        <v>1.0823529411764705</v>
      </c>
      <c r="P2295" s="6">
        <f t="shared" si="176"/>
        <v>34.074074074074076</v>
      </c>
      <c r="Q2295" t="s">
        <v>8315</v>
      </c>
      <c r="R2295" t="str">
        <f t="shared" si="177"/>
        <v>music</v>
      </c>
      <c r="S2295" t="str">
        <f t="shared" si="178"/>
        <v>rock</v>
      </c>
      <c r="T2295">
        <f>YEAR(V2295)</f>
        <v>2012</v>
      </c>
      <c r="U2295" s="13">
        <f t="shared" si="179"/>
        <v>25</v>
      </c>
      <c r="V2295" s="10">
        <f>(((J2295/60)/60)/24)+DATE(1970,1,1)</f>
        <v>41151.708321759259</v>
      </c>
      <c r="W2295" s="10">
        <f>(((I2295/60)/60)/24)+DATE(1970,1,1)</f>
        <v>41177.165972222225</v>
      </c>
    </row>
    <row r="2296" spans="1:23"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175"/>
        <v>1.4608079999999999</v>
      </c>
      <c r="P2296" s="6">
        <f t="shared" si="176"/>
        <v>65.214642857142863</v>
      </c>
      <c r="Q2296" t="s">
        <v>8315</v>
      </c>
      <c r="R2296" t="str">
        <f t="shared" si="177"/>
        <v>music</v>
      </c>
      <c r="S2296" t="str">
        <f t="shared" si="178"/>
        <v>rock</v>
      </c>
      <c r="T2296">
        <f>YEAR(V2296)</f>
        <v>2012</v>
      </c>
      <c r="U2296" s="13">
        <f t="shared" si="179"/>
        <v>30</v>
      </c>
      <c r="V2296" s="10">
        <f>(((J2296/60)/60)/24)+DATE(1970,1,1)</f>
        <v>41264.72314814815</v>
      </c>
      <c r="W2296" s="10">
        <f>(((I2296/60)/60)/24)+DATE(1970,1,1)</f>
        <v>41294.72314814815</v>
      </c>
    </row>
    <row r="2297" spans="1:23"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175"/>
        <v>1.2524999999999999</v>
      </c>
      <c r="P2297" s="6">
        <f t="shared" si="176"/>
        <v>44.205882352941174</v>
      </c>
      <c r="Q2297" t="s">
        <v>8315</v>
      </c>
      <c r="R2297" t="str">
        <f t="shared" si="177"/>
        <v>music</v>
      </c>
      <c r="S2297" t="str">
        <f t="shared" si="178"/>
        <v>rock</v>
      </c>
      <c r="T2297">
        <f>YEAR(V2297)</f>
        <v>2012</v>
      </c>
      <c r="U2297" s="13">
        <f t="shared" si="179"/>
        <v>30</v>
      </c>
      <c r="V2297" s="10">
        <f>(((J2297/60)/60)/24)+DATE(1970,1,1)</f>
        <v>41270.954351851848</v>
      </c>
      <c r="W2297" s="10">
        <f>(((I2297/60)/60)/24)+DATE(1970,1,1)</f>
        <v>41300.954351851848</v>
      </c>
    </row>
    <row r="2298" spans="1:23"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175"/>
        <v>1.4907142857142857</v>
      </c>
      <c r="P2298" s="6">
        <f t="shared" si="176"/>
        <v>71.965517241379317</v>
      </c>
      <c r="Q2298" t="s">
        <v>8315</v>
      </c>
      <c r="R2298" t="str">
        <f t="shared" si="177"/>
        <v>music</v>
      </c>
      <c r="S2298" t="str">
        <f t="shared" si="178"/>
        <v>rock</v>
      </c>
      <c r="T2298">
        <f>YEAR(V2298)</f>
        <v>2012</v>
      </c>
      <c r="U2298" s="13">
        <f t="shared" si="179"/>
        <v>35</v>
      </c>
      <c r="V2298" s="10">
        <f>(((J2298/60)/60)/24)+DATE(1970,1,1)</f>
        <v>40927.731782407405</v>
      </c>
      <c r="W2298" s="10">
        <f>(((I2298/60)/60)/24)+DATE(1970,1,1)</f>
        <v>40962.731782407405</v>
      </c>
    </row>
    <row r="2299" spans="1:23"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175"/>
        <v>1.006</v>
      </c>
      <c r="P2299" s="6">
        <f t="shared" si="176"/>
        <v>52.94736842105263</v>
      </c>
      <c r="Q2299" t="s">
        <v>8315</v>
      </c>
      <c r="R2299" t="str">
        <f t="shared" si="177"/>
        <v>music</v>
      </c>
      <c r="S2299" t="str">
        <f t="shared" si="178"/>
        <v>rock</v>
      </c>
      <c r="T2299">
        <f>YEAR(V2299)</f>
        <v>2012</v>
      </c>
      <c r="U2299" s="13">
        <f t="shared" si="179"/>
        <v>34</v>
      </c>
      <c r="V2299" s="10">
        <f>(((J2299/60)/60)/24)+DATE(1970,1,1)</f>
        <v>40948.042233796295</v>
      </c>
      <c r="W2299" s="10">
        <f>(((I2299/60)/60)/24)+DATE(1970,1,1)</f>
        <v>40982.165972222225</v>
      </c>
    </row>
    <row r="2300" spans="1:23"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175"/>
        <v>1.0507333333333333</v>
      </c>
      <c r="P2300" s="6">
        <f t="shared" si="176"/>
        <v>109.45138888888889</v>
      </c>
      <c r="Q2300" t="s">
        <v>8315</v>
      </c>
      <c r="R2300" t="str">
        <f t="shared" si="177"/>
        <v>music</v>
      </c>
      <c r="S2300" t="str">
        <f t="shared" si="178"/>
        <v>rock</v>
      </c>
      <c r="T2300">
        <f>YEAR(V2300)</f>
        <v>2014</v>
      </c>
      <c r="U2300" s="13">
        <f t="shared" si="179"/>
        <v>30</v>
      </c>
      <c r="V2300" s="10">
        <f>(((J2300/60)/60)/24)+DATE(1970,1,1)</f>
        <v>41694.84065972222</v>
      </c>
      <c r="W2300" s="10">
        <f>(((I2300/60)/60)/24)+DATE(1970,1,1)</f>
        <v>41724.798993055556</v>
      </c>
    </row>
    <row r="2301" spans="1:23"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175"/>
        <v>3.5016666666666665</v>
      </c>
      <c r="P2301" s="6">
        <f t="shared" si="176"/>
        <v>75.035714285714292</v>
      </c>
      <c r="Q2301" t="s">
        <v>8315</v>
      </c>
      <c r="R2301" t="str">
        <f t="shared" si="177"/>
        <v>music</v>
      </c>
      <c r="S2301" t="str">
        <f t="shared" si="178"/>
        <v>rock</v>
      </c>
      <c r="T2301">
        <f>YEAR(V2301)</f>
        <v>2011</v>
      </c>
      <c r="U2301" s="13">
        <f t="shared" si="179"/>
        <v>15</v>
      </c>
      <c r="V2301" s="10">
        <f>(((J2301/60)/60)/24)+DATE(1970,1,1)</f>
        <v>40565.032511574071</v>
      </c>
      <c r="W2301" s="10">
        <f>(((I2301/60)/60)/24)+DATE(1970,1,1)</f>
        <v>40580.032511574071</v>
      </c>
    </row>
    <row r="2302" spans="1:23"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175"/>
        <v>1.0125</v>
      </c>
      <c r="P2302" s="6">
        <f t="shared" si="176"/>
        <v>115.71428571428571</v>
      </c>
      <c r="Q2302" t="s">
        <v>8315</v>
      </c>
      <c r="R2302" t="str">
        <f t="shared" si="177"/>
        <v>music</v>
      </c>
      <c r="S2302" t="str">
        <f t="shared" si="178"/>
        <v>rock</v>
      </c>
      <c r="T2302">
        <f>YEAR(V2302)</f>
        <v>2012</v>
      </c>
      <c r="U2302" s="13">
        <f t="shared" si="179"/>
        <v>14</v>
      </c>
      <c r="V2302" s="10">
        <f>(((J2302/60)/60)/24)+DATE(1970,1,1)</f>
        <v>41074.727037037039</v>
      </c>
      <c r="W2302" s="10">
        <f>(((I2302/60)/60)/24)+DATE(1970,1,1)</f>
        <v>41088.727037037039</v>
      </c>
    </row>
    <row r="2303" spans="1:23"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175"/>
        <v>1.336044</v>
      </c>
      <c r="P2303" s="6">
        <f t="shared" si="176"/>
        <v>31.659810426540286</v>
      </c>
      <c r="Q2303" t="s">
        <v>8315</v>
      </c>
      <c r="R2303" t="str">
        <f t="shared" si="177"/>
        <v>music</v>
      </c>
      <c r="S2303" t="str">
        <f t="shared" si="178"/>
        <v>indie rock</v>
      </c>
      <c r="T2303">
        <f>YEAR(V2303)</f>
        <v>2013</v>
      </c>
      <c r="U2303" s="13">
        <f t="shared" si="179"/>
        <v>30</v>
      </c>
      <c r="V2303" s="10">
        <f>(((J2303/60)/60)/24)+DATE(1970,1,1)</f>
        <v>41416.146944444445</v>
      </c>
      <c r="W2303" s="10">
        <f>(((I2303/60)/60)/24)+DATE(1970,1,1)</f>
        <v>41446.146944444445</v>
      </c>
    </row>
    <row r="2304" spans="1:23"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175"/>
        <v>1.7065217391304348</v>
      </c>
      <c r="P2304" s="6">
        <f t="shared" si="176"/>
        <v>46.176470588235297</v>
      </c>
      <c r="Q2304" t="s">
        <v>8315</v>
      </c>
      <c r="R2304" t="str">
        <f t="shared" si="177"/>
        <v>music</v>
      </c>
      <c r="S2304" t="str">
        <f t="shared" si="178"/>
        <v>indie rock</v>
      </c>
      <c r="T2304">
        <f>YEAR(V2304)</f>
        <v>2013</v>
      </c>
      <c r="U2304" s="13">
        <f t="shared" si="179"/>
        <v>33</v>
      </c>
      <c r="V2304" s="10">
        <f>(((J2304/60)/60)/24)+DATE(1970,1,1)</f>
        <v>41605.868449074071</v>
      </c>
      <c r="W2304" s="10">
        <f>(((I2304/60)/60)/24)+DATE(1970,1,1)</f>
        <v>41639.291666666664</v>
      </c>
    </row>
    <row r="2305" spans="1:23"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175"/>
        <v>1.0935829457364341</v>
      </c>
      <c r="P2305" s="6">
        <f t="shared" si="176"/>
        <v>68.481650485436887</v>
      </c>
      <c r="Q2305" t="s">
        <v>8315</v>
      </c>
      <c r="R2305" t="str">
        <f t="shared" si="177"/>
        <v>music</v>
      </c>
      <c r="S2305" t="str">
        <f t="shared" si="178"/>
        <v>indie rock</v>
      </c>
      <c r="T2305">
        <f>YEAR(V2305)</f>
        <v>2011</v>
      </c>
      <c r="U2305" s="13">
        <f t="shared" si="179"/>
        <v>40</v>
      </c>
      <c r="V2305" s="10">
        <f>(((J2305/60)/60)/24)+DATE(1970,1,1)</f>
        <v>40850.111064814817</v>
      </c>
      <c r="W2305" s="10">
        <f>(((I2305/60)/60)/24)+DATE(1970,1,1)</f>
        <v>40890.152731481481</v>
      </c>
    </row>
    <row r="2306" spans="1:23"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175"/>
        <v>1.0070033333333335</v>
      </c>
      <c r="P2306" s="6">
        <f t="shared" si="176"/>
        <v>53.469203539823013</v>
      </c>
      <c r="Q2306" t="s">
        <v>8315</v>
      </c>
      <c r="R2306" t="str">
        <f t="shared" si="177"/>
        <v>music</v>
      </c>
      <c r="S2306" t="str">
        <f t="shared" si="178"/>
        <v>indie rock</v>
      </c>
      <c r="T2306">
        <f>YEAR(V2306)</f>
        <v>2010</v>
      </c>
      <c r="U2306" s="13">
        <f t="shared" si="179"/>
        <v>41</v>
      </c>
      <c r="V2306" s="10">
        <f>(((J2306/60)/60)/24)+DATE(1970,1,1)</f>
        <v>40502.815868055557</v>
      </c>
      <c r="W2306" s="10">
        <f>(((I2306/60)/60)/24)+DATE(1970,1,1)</f>
        <v>40544.207638888889</v>
      </c>
    </row>
    <row r="2307" spans="1:23"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180">E2307/D2307</f>
        <v>1.0122777777777778</v>
      </c>
      <c r="P2307" s="6">
        <f t="shared" ref="P2307:P2370" si="181">E2307/L2307</f>
        <v>109.10778443113773</v>
      </c>
      <c r="Q2307" t="s">
        <v>8315</v>
      </c>
      <c r="R2307" t="str">
        <f t="shared" ref="R2307:R2370" si="182">LEFT(N2307,SEARCH("/",N2307,1)-1)</f>
        <v>music</v>
      </c>
      <c r="S2307" t="str">
        <f t="shared" ref="S2307:S2370" si="183">RIGHT(N2307,LEN(N2307)-FIND("/",N2307,1))</f>
        <v>indie rock</v>
      </c>
      <c r="T2307">
        <f>YEAR(V2307)</f>
        <v>2014</v>
      </c>
      <c r="U2307" s="13">
        <f t="shared" ref="U2307:U2370" si="184">ROUND(W2307-V2307,0)</f>
        <v>25</v>
      </c>
      <c r="V2307" s="10">
        <f>(((J2307/60)/60)/24)+DATE(1970,1,1)</f>
        <v>41834.695277777777</v>
      </c>
      <c r="W2307" s="10">
        <f>(((I2307/60)/60)/24)+DATE(1970,1,1)</f>
        <v>41859.75</v>
      </c>
    </row>
    <row r="2308" spans="1:23"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180"/>
        <v>1.0675857142857144</v>
      </c>
      <c r="P2308" s="6">
        <f t="shared" si="181"/>
        <v>51.185616438356163</v>
      </c>
      <c r="Q2308" t="s">
        <v>8315</v>
      </c>
      <c r="R2308" t="str">
        <f t="shared" si="182"/>
        <v>music</v>
      </c>
      <c r="S2308" t="str">
        <f t="shared" si="183"/>
        <v>indie rock</v>
      </c>
      <c r="T2308">
        <f>YEAR(V2308)</f>
        <v>2012</v>
      </c>
      <c r="U2308" s="13">
        <f t="shared" si="184"/>
        <v>30</v>
      </c>
      <c r="V2308" s="10">
        <f>(((J2308/60)/60)/24)+DATE(1970,1,1)</f>
        <v>40948.16815972222</v>
      </c>
      <c r="W2308" s="10">
        <f>(((I2308/60)/60)/24)+DATE(1970,1,1)</f>
        <v>40978.16815972222</v>
      </c>
    </row>
    <row r="2309" spans="1:23"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180"/>
        <v>1.0665777537961894</v>
      </c>
      <c r="P2309" s="6">
        <f t="shared" si="181"/>
        <v>27.936800000000002</v>
      </c>
      <c r="Q2309" t="s">
        <v>8315</v>
      </c>
      <c r="R2309" t="str">
        <f t="shared" si="182"/>
        <v>music</v>
      </c>
      <c r="S2309" t="str">
        <f t="shared" si="183"/>
        <v>indie rock</v>
      </c>
      <c r="T2309">
        <f>YEAR(V2309)</f>
        <v>2012</v>
      </c>
      <c r="U2309" s="13">
        <f t="shared" si="184"/>
        <v>30</v>
      </c>
      <c r="V2309" s="10">
        <f>(((J2309/60)/60)/24)+DATE(1970,1,1)</f>
        <v>41004.802465277775</v>
      </c>
      <c r="W2309" s="10">
        <f>(((I2309/60)/60)/24)+DATE(1970,1,1)</f>
        <v>41034.802407407406</v>
      </c>
    </row>
    <row r="2310" spans="1:23"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180"/>
        <v>1.0130622</v>
      </c>
      <c r="P2310" s="6">
        <f t="shared" si="181"/>
        <v>82.496921824104234</v>
      </c>
      <c r="Q2310" t="s">
        <v>8315</v>
      </c>
      <c r="R2310" t="str">
        <f t="shared" si="182"/>
        <v>music</v>
      </c>
      <c r="S2310" t="str">
        <f t="shared" si="183"/>
        <v>indie rock</v>
      </c>
      <c r="T2310">
        <f>YEAR(V2310)</f>
        <v>2014</v>
      </c>
      <c r="U2310" s="13">
        <f t="shared" si="184"/>
        <v>28</v>
      </c>
      <c r="V2310" s="10">
        <f>(((J2310/60)/60)/24)+DATE(1970,1,1)</f>
        <v>41851.962916666671</v>
      </c>
      <c r="W2310" s="10">
        <f>(((I2310/60)/60)/24)+DATE(1970,1,1)</f>
        <v>41880.041666666664</v>
      </c>
    </row>
    <row r="2311" spans="1:23"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180"/>
        <v>1.0667450000000001</v>
      </c>
      <c r="P2311" s="6">
        <f t="shared" si="181"/>
        <v>59.817476635514019</v>
      </c>
      <c r="Q2311" t="s">
        <v>8315</v>
      </c>
      <c r="R2311" t="str">
        <f t="shared" si="182"/>
        <v>music</v>
      </c>
      <c r="S2311" t="str">
        <f t="shared" si="183"/>
        <v>indie rock</v>
      </c>
      <c r="T2311">
        <f>YEAR(V2311)</f>
        <v>2013</v>
      </c>
      <c r="U2311" s="13">
        <f t="shared" si="184"/>
        <v>35</v>
      </c>
      <c r="V2311" s="10">
        <f>(((J2311/60)/60)/24)+DATE(1970,1,1)</f>
        <v>41307.987696759257</v>
      </c>
      <c r="W2311" s="10">
        <f>(((I2311/60)/60)/24)+DATE(1970,1,1)</f>
        <v>41342.987696759257</v>
      </c>
    </row>
    <row r="2312" spans="1:23"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180"/>
        <v>4.288397837837838</v>
      </c>
      <c r="P2312" s="6">
        <f t="shared" si="181"/>
        <v>64.816470588235291</v>
      </c>
      <c r="Q2312" t="s">
        <v>8315</v>
      </c>
      <c r="R2312" t="str">
        <f t="shared" si="182"/>
        <v>music</v>
      </c>
      <c r="S2312" t="str">
        <f t="shared" si="183"/>
        <v>indie rock</v>
      </c>
      <c r="T2312">
        <f>YEAR(V2312)</f>
        <v>2013</v>
      </c>
      <c r="U2312" s="13">
        <f t="shared" si="184"/>
        <v>30</v>
      </c>
      <c r="V2312" s="10">
        <f>(((J2312/60)/60)/24)+DATE(1970,1,1)</f>
        <v>41324.79415509259</v>
      </c>
      <c r="W2312" s="10">
        <f>(((I2312/60)/60)/24)+DATE(1970,1,1)</f>
        <v>41354.752488425926</v>
      </c>
    </row>
    <row r="2313" spans="1:23"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180"/>
        <v>1.0411111111111111</v>
      </c>
      <c r="P2313" s="6">
        <f t="shared" si="181"/>
        <v>90.09615384615384</v>
      </c>
      <c r="Q2313" t="s">
        <v>8315</v>
      </c>
      <c r="R2313" t="str">
        <f t="shared" si="182"/>
        <v>music</v>
      </c>
      <c r="S2313" t="str">
        <f t="shared" si="183"/>
        <v>indie rock</v>
      </c>
      <c r="T2313">
        <f>YEAR(V2313)</f>
        <v>2014</v>
      </c>
      <c r="U2313" s="13">
        <f t="shared" si="184"/>
        <v>30</v>
      </c>
      <c r="V2313" s="10">
        <f>(((J2313/60)/60)/24)+DATE(1970,1,1)</f>
        <v>41736.004502314812</v>
      </c>
      <c r="W2313" s="10">
        <f>(((I2313/60)/60)/24)+DATE(1970,1,1)</f>
        <v>41766.004502314812</v>
      </c>
    </row>
    <row r="2314" spans="1:23"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180"/>
        <v>1.0786666666666667</v>
      </c>
      <c r="P2314" s="6">
        <f t="shared" si="181"/>
        <v>40.962025316455694</v>
      </c>
      <c r="Q2314" t="s">
        <v>8315</v>
      </c>
      <c r="R2314" t="str">
        <f t="shared" si="182"/>
        <v>music</v>
      </c>
      <c r="S2314" t="str">
        <f t="shared" si="183"/>
        <v>indie rock</v>
      </c>
      <c r="T2314">
        <f>YEAR(V2314)</f>
        <v>2014</v>
      </c>
      <c r="U2314" s="13">
        <f t="shared" si="184"/>
        <v>31</v>
      </c>
      <c r="V2314" s="10">
        <f>(((J2314/60)/60)/24)+DATE(1970,1,1)</f>
        <v>41716.632847222223</v>
      </c>
      <c r="W2314" s="10">
        <f>(((I2314/60)/60)/24)+DATE(1970,1,1)</f>
        <v>41747.958333333336</v>
      </c>
    </row>
    <row r="2315" spans="1:23"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180"/>
        <v>1.7584040000000001</v>
      </c>
      <c r="P2315" s="6">
        <f t="shared" si="181"/>
        <v>56.000127388535034</v>
      </c>
      <c r="Q2315" t="s">
        <v>8315</v>
      </c>
      <c r="R2315" t="str">
        <f t="shared" si="182"/>
        <v>music</v>
      </c>
      <c r="S2315" t="str">
        <f t="shared" si="183"/>
        <v>indie rock</v>
      </c>
      <c r="T2315">
        <f>YEAR(V2315)</f>
        <v>2012</v>
      </c>
      <c r="U2315" s="13">
        <f t="shared" si="184"/>
        <v>30</v>
      </c>
      <c r="V2315" s="10">
        <f>(((J2315/60)/60)/24)+DATE(1970,1,1)</f>
        <v>41002.958634259259</v>
      </c>
      <c r="W2315" s="10">
        <f>(((I2315/60)/60)/24)+DATE(1970,1,1)</f>
        <v>41032.958634259259</v>
      </c>
    </row>
    <row r="2316" spans="1:23"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180"/>
        <v>1.5697000000000001</v>
      </c>
      <c r="P2316" s="6">
        <f t="shared" si="181"/>
        <v>37.672800000000002</v>
      </c>
      <c r="Q2316" t="s">
        <v>8315</v>
      </c>
      <c r="R2316" t="str">
        <f t="shared" si="182"/>
        <v>music</v>
      </c>
      <c r="S2316" t="str">
        <f t="shared" si="183"/>
        <v>indie rock</v>
      </c>
      <c r="T2316">
        <f>YEAR(V2316)</f>
        <v>2012</v>
      </c>
      <c r="U2316" s="13">
        <f t="shared" si="184"/>
        <v>30</v>
      </c>
      <c r="V2316" s="10">
        <f>(((J2316/60)/60)/24)+DATE(1970,1,1)</f>
        <v>41037.551585648151</v>
      </c>
      <c r="W2316" s="10">
        <f>(((I2316/60)/60)/24)+DATE(1970,1,1)</f>
        <v>41067.551585648151</v>
      </c>
    </row>
    <row r="2317" spans="1:23"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180"/>
        <v>1.026</v>
      </c>
      <c r="P2317" s="6">
        <f t="shared" si="181"/>
        <v>40.078125</v>
      </c>
      <c r="Q2317" t="s">
        <v>8315</v>
      </c>
      <c r="R2317" t="str">
        <f t="shared" si="182"/>
        <v>music</v>
      </c>
      <c r="S2317" t="str">
        <f t="shared" si="183"/>
        <v>indie rock</v>
      </c>
      <c r="T2317">
        <f>YEAR(V2317)</f>
        <v>2012</v>
      </c>
      <c r="U2317" s="13">
        <f t="shared" si="184"/>
        <v>30</v>
      </c>
      <c r="V2317" s="10">
        <f>(((J2317/60)/60)/24)+DATE(1970,1,1)</f>
        <v>41004.72619212963</v>
      </c>
      <c r="W2317" s="10">
        <f>(((I2317/60)/60)/24)+DATE(1970,1,1)</f>
        <v>41034.72619212963</v>
      </c>
    </row>
    <row r="2318" spans="1:23"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180"/>
        <v>1.0404266666666666</v>
      </c>
      <c r="P2318" s="6">
        <f t="shared" si="181"/>
        <v>78.031999999999996</v>
      </c>
      <c r="Q2318" t="s">
        <v>8315</v>
      </c>
      <c r="R2318" t="str">
        <f t="shared" si="182"/>
        <v>music</v>
      </c>
      <c r="S2318" t="str">
        <f t="shared" si="183"/>
        <v>indie rock</v>
      </c>
      <c r="T2318">
        <f>YEAR(V2318)</f>
        <v>2009</v>
      </c>
      <c r="U2318" s="13">
        <f t="shared" si="184"/>
        <v>77</v>
      </c>
      <c r="V2318" s="10">
        <f>(((J2318/60)/60)/24)+DATE(1970,1,1)</f>
        <v>40079.725115740745</v>
      </c>
      <c r="W2318" s="10">
        <f>(((I2318/60)/60)/24)+DATE(1970,1,1)</f>
        <v>40156.76666666667</v>
      </c>
    </row>
    <row r="2319" spans="1:23"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180"/>
        <v>1.04</v>
      </c>
      <c r="P2319" s="6">
        <f t="shared" si="181"/>
        <v>18.90909090909091</v>
      </c>
      <c r="Q2319" t="s">
        <v>8315</v>
      </c>
      <c r="R2319" t="str">
        <f t="shared" si="182"/>
        <v>music</v>
      </c>
      <c r="S2319" t="str">
        <f t="shared" si="183"/>
        <v>indie rock</v>
      </c>
      <c r="T2319">
        <f>YEAR(V2319)</f>
        <v>2010</v>
      </c>
      <c r="U2319" s="13">
        <f t="shared" si="184"/>
        <v>32</v>
      </c>
      <c r="V2319" s="10">
        <f>(((J2319/60)/60)/24)+DATE(1970,1,1)</f>
        <v>40192.542233796295</v>
      </c>
      <c r="W2319" s="10">
        <f>(((I2319/60)/60)/24)+DATE(1970,1,1)</f>
        <v>40224.208333333336</v>
      </c>
    </row>
    <row r="2320" spans="1:23"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180"/>
        <v>1.2105999999999999</v>
      </c>
      <c r="P2320" s="6">
        <f t="shared" si="181"/>
        <v>37.134969325153371</v>
      </c>
      <c r="Q2320" t="s">
        <v>8315</v>
      </c>
      <c r="R2320" t="str">
        <f t="shared" si="182"/>
        <v>music</v>
      </c>
      <c r="S2320" t="str">
        <f t="shared" si="183"/>
        <v>indie rock</v>
      </c>
      <c r="T2320">
        <f>YEAR(V2320)</f>
        <v>2009</v>
      </c>
      <c r="U2320" s="13">
        <f t="shared" si="184"/>
        <v>32</v>
      </c>
      <c r="V2320" s="10">
        <f>(((J2320/60)/60)/24)+DATE(1970,1,1)</f>
        <v>40050.643680555557</v>
      </c>
      <c r="W2320" s="10">
        <f>(((I2320/60)/60)/24)+DATE(1970,1,1)</f>
        <v>40082.165972222225</v>
      </c>
    </row>
    <row r="2321" spans="1:23"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180"/>
        <v>1.077</v>
      </c>
      <c r="P2321" s="6">
        <f t="shared" si="181"/>
        <v>41.961038961038959</v>
      </c>
      <c r="Q2321" t="s">
        <v>8315</v>
      </c>
      <c r="R2321" t="str">
        <f t="shared" si="182"/>
        <v>music</v>
      </c>
      <c r="S2321" t="str">
        <f t="shared" si="183"/>
        <v>indie rock</v>
      </c>
      <c r="T2321">
        <f>YEAR(V2321)</f>
        <v>2013</v>
      </c>
      <c r="U2321" s="13">
        <f t="shared" si="184"/>
        <v>30</v>
      </c>
      <c r="V2321" s="10">
        <f>(((J2321/60)/60)/24)+DATE(1970,1,1)</f>
        <v>41593.082002314812</v>
      </c>
      <c r="W2321" s="10">
        <f>(((I2321/60)/60)/24)+DATE(1970,1,1)</f>
        <v>41623.082002314812</v>
      </c>
    </row>
    <row r="2322" spans="1:23"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180"/>
        <v>1.0866</v>
      </c>
      <c r="P2322" s="6">
        <f t="shared" si="181"/>
        <v>61.044943820224717</v>
      </c>
      <c r="Q2322" t="s">
        <v>8315</v>
      </c>
      <c r="R2322" t="str">
        <f t="shared" si="182"/>
        <v>music</v>
      </c>
      <c r="S2322" t="str">
        <f t="shared" si="183"/>
        <v>indie rock</v>
      </c>
      <c r="T2322">
        <f>YEAR(V2322)</f>
        <v>2014</v>
      </c>
      <c r="U2322" s="13">
        <f t="shared" si="184"/>
        <v>35</v>
      </c>
      <c r="V2322" s="10">
        <f>(((J2322/60)/60)/24)+DATE(1970,1,1)</f>
        <v>41696.817129629628</v>
      </c>
      <c r="W2322" s="10">
        <f>(((I2322/60)/60)/24)+DATE(1970,1,1)</f>
        <v>41731.775462962964</v>
      </c>
    </row>
    <row r="2323" spans="1:23"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180"/>
        <v>0.39120962394619685</v>
      </c>
      <c r="P2323" s="6">
        <f t="shared" si="181"/>
        <v>64.53125</v>
      </c>
      <c r="Q2323" t="s">
        <v>8312</v>
      </c>
      <c r="R2323" t="str">
        <f t="shared" si="182"/>
        <v>food</v>
      </c>
      <c r="S2323" t="str">
        <f t="shared" si="183"/>
        <v>small batch</v>
      </c>
      <c r="T2323">
        <f>YEAR(V2323)</f>
        <v>2017</v>
      </c>
      <c r="U2323" s="13">
        <f t="shared" si="184"/>
        <v>30</v>
      </c>
      <c r="V2323" s="10">
        <f>(((J2323/60)/60)/24)+DATE(1970,1,1)</f>
        <v>42799.260428240741</v>
      </c>
      <c r="W2323" s="10">
        <f>(((I2323/60)/60)/24)+DATE(1970,1,1)</f>
        <v>42829.21876157407</v>
      </c>
    </row>
    <row r="2324" spans="1:23"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180"/>
        <v>3.1481481481481478E-2</v>
      </c>
      <c r="P2324" s="6">
        <f t="shared" si="181"/>
        <v>21.25</v>
      </c>
      <c r="Q2324" t="s">
        <v>8312</v>
      </c>
      <c r="R2324" t="str">
        <f t="shared" si="182"/>
        <v>food</v>
      </c>
      <c r="S2324" t="str">
        <f t="shared" si="183"/>
        <v>small batch</v>
      </c>
      <c r="T2324">
        <f>YEAR(V2324)</f>
        <v>2017</v>
      </c>
      <c r="U2324" s="13">
        <f t="shared" si="184"/>
        <v>30</v>
      </c>
      <c r="V2324" s="10">
        <f>(((J2324/60)/60)/24)+DATE(1970,1,1)</f>
        <v>42804.895474537043</v>
      </c>
      <c r="W2324" s="10">
        <f>(((I2324/60)/60)/24)+DATE(1970,1,1)</f>
        <v>42834.853807870371</v>
      </c>
    </row>
    <row r="2325" spans="1:23"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180"/>
        <v>0.48</v>
      </c>
      <c r="P2325" s="6">
        <f t="shared" si="181"/>
        <v>30</v>
      </c>
      <c r="Q2325" t="s">
        <v>8312</v>
      </c>
      <c r="R2325" t="str">
        <f t="shared" si="182"/>
        <v>food</v>
      </c>
      <c r="S2325" t="str">
        <f t="shared" si="183"/>
        <v>small batch</v>
      </c>
      <c r="T2325">
        <f>YEAR(V2325)</f>
        <v>2017</v>
      </c>
      <c r="U2325" s="13">
        <f t="shared" si="184"/>
        <v>7</v>
      </c>
      <c r="V2325" s="10">
        <f>(((J2325/60)/60)/24)+DATE(1970,1,1)</f>
        <v>42807.755173611105</v>
      </c>
      <c r="W2325" s="10">
        <f>(((I2325/60)/60)/24)+DATE(1970,1,1)</f>
        <v>42814.755173611105</v>
      </c>
    </row>
    <row r="2326" spans="1:23"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180"/>
        <v>0.20733333333333334</v>
      </c>
      <c r="P2326" s="6">
        <f t="shared" si="181"/>
        <v>25.491803278688526</v>
      </c>
      <c r="Q2326" t="s">
        <v>8312</v>
      </c>
      <c r="R2326" t="str">
        <f t="shared" si="182"/>
        <v>food</v>
      </c>
      <c r="S2326" t="str">
        <f t="shared" si="183"/>
        <v>small batch</v>
      </c>
      <c r="T2326">
        <f>YEAR(V2326)</f>
        <v>2017</v>
      </c>
      <c r="U2326" s="13">
        <f t="shared" si="184"/>
        <v>30</v>
      </c>
      <c r="V2326" s="10">
        <f>(((J2326/60)/60)/24)+DATE(1970,1,1)</f>
        <v>42790.885243055556</v>
      </c>
      <c r="W2326" s="10">
        <f>(((I2326/60)/60)/24)+DATE(1970,1,1)</f>
        <v>42820.843576388885</v>
      </c>
    </row>
    <row r="2327" spans="1:23"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180"/>
        <v>0.08</v>
      </c>
      <c r="P2327" s="6">
        <f t="shared" si="181"/>
        <v>11.428571428571429</v>
      </c>
      <c r="Q2327" t="s">
        <v>8312</v>
      </c>
      <c r="R2327" t="str">
        <f t="shared" si="182"/>
        <v>food</v>
      </c>
      <c r="S2327" t="str">
        <f t="shared" si="183"/>
        <v>small batch</v>
      </c>
      <c r="T2327">
        <f>YEAR(V2327)</f>
        <v>2017</v>
      </c>
      <c r="U2327" s="13">
        <f t="shared" si="184"/>
        <v>30</v>
      </c>
      <c r="V2327" s="10">
        <f>(((J2327/60)/60)/24)+DATE(1970,1,1)</f>
        <v>42794.022349537037</v>
      </c>
      <c r="W2327" s="10">
        <f>(((I2327/60)/60)/24)+DATE(1970,1,1)</f>
        <v>42823.980682870373</v>
      </c>
    </row>
    <row r="2328" spans="1:23"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180"/>
        <v>7.1999999999999998E-3</v>
      </c>
      <c r="P2328" s="6">
        <f t="shared" si="181"/>
        <v>108</v>
      </c>
      <c r="Q2328" t="s">
        <v>8312</v>
      </c>
      <c r="R2328" t="str">
        <f t="shared" si="182"/>
        <v>food</v>
      </c>
      <c r="S2328" t="str">
        <f t="shared" si="183"/>
        <v>small batch</v>
      </c>
      <c r="T2328">
        <f>YEAR(V2328)</f>
        <v>2017</v>
      </c>
      <c r="U2328" s="13">
        <f t="shared" si="184"/>
        <v>52</v>
      </c>
      <c r="V2328" s="10">
        <f>(((J2328/60)/60)/24)+DATE(1970,1,1)</f>
        <v>42804.034120370372</v>
      </c>
      <c r="W2328" s="10">
        <f>(((I2328/60)/60)/24)+DATE(1970,1,1)</f>
        <v>42855.708333333328</v>
      </c>
    </row>
    <row r="2329" spans="1:23"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180"/>
        <v>5.2609431428571432</v>
      </c>
      <c r="P2329" s="6">
        <f t="shared" si="181"/>
        <v>54.883162444113267</v>
      </c>
      <c r="Q2329" t="s">
        <v>8312</v>
      </c>
      <c r="R2329" t="str">
        <f t="shared" si="182"/>
        <v>food</v>
      </c>
      <c r="S2329" t="str">
        <f t="shared" si="183"/>
        <v>small batch</v>
      </c>
      <c r="T2329">
        <f>YEAR(V2329)</f>
        <v>2014</v>
      </c>
      <c r="U2329" s="13">
        <f t="shared" si="184"/>
        <v>35</v>
      </c>
      <c r="V2329" s="10">
        <f>(((J2329/60)/60)/24)+DATE(1970,1,1)</f>
        <v>41842.917129629634</v>
      </c>
      <c r="W2329" s="10">
        <f>(((I2329/60)/60)/24)+DATE(1970,1,1)</f>
        <v>41877.917129629634</v>
      </c>
    </row>
    <row r="2330" spans="1:23"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180"/>
        <v>2.5445000000000002</v>
      </c>
      <c r="P2330" s="6">
        <f t="shared" si="181"/>
        <v>47.383612662942269</v>
      </c>
      <c r="Q2330" t="s">
        <v>8312</v>
      </c>
      <c r="R2330" t="str">
        <f t="shared" si="182"/>
        <v>food</v>
      </c>
      <c r="S2330" t="str">
        <f t="shared" si="183"/>
        <v>small batch</v>
      </c>
      <c r="T2330">
        <f>YEAR(V2330)</f>
        <v>2015</v>
      </c>
      <c r="U2330" s="13">
        <f t="shared" si="184"/>
        <v>30</v>
      </c>
      <c r="V2330" s="10">
        <f>(((J2330/60)/60)/24)+DATE(1970,1,1)</f>
        <v>42139.781678240746</v>
      </c>
      <c r="W2330" s="10">
        <f>(((I2330/60)/60)/24)+DATE(1970,1,1)</f>
        <v>42169.781678240746</v>
      </c>
    </row>
    <row r="2331" spans="1:23"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180"/>
        <v>1.0591999999999999</v>
      </c>
      <c r="P2331" s="6">
        <f t="shared" si="181"/>
        <v>211.84</v>
      </c>
      <c r="Q2331" t="s">
        <v>8312</v>
      </c>
      <c r="R2331" t="str">
        <f t="shared" si="182"/>
        <v>food</v>
      </c>
      <c r="S2331" t="str">
        <f t="shared" si="183"/>
        <v>small batch</v>
      </c>
      <c r="T2331">
        <f>YEAR(V2331)</f>
        <v>2014</v>
      </c>
      <c r="U2331" s="13">
        <f t="shared" si="184"/>
        <v>30</v>
      </c>
      <c r="V2331" s="10">
        <f>(((J2331/60)/60)/24)+DATE(1970,1,1)</f>
        <v>41807.624374999999</v>
      </c>
      <c r="W2331" s="10">
        <f>(((I2331/60)/60)/24)+DATE(1970,1,1)</f>
        <v>41837.624374999999</v>
      </c>
    </row>
    <row r="2332" spans="1:23"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180"/>
        <v>1.0242285714285715</v>
      </c>
      <c r="P2332" s="6">
        <f t="shared" si="181"/>
        <v>219.92638036809817</v>
      </c>
      <c r="Q2332" t="s">
        <v>8312</v>
      </c>
      <c r="R2332" t="str">
        <f t="shared" si="182"/>
        <v>food</v>
      </c>
      <c r="S2332" t="str">
        <f t="shared" si="183"/>
        <v>small batch</v>
      </c>
      <c r="T2332">
        <f>YEAR(V2332)</f>
        <v>2015</v>
      </c>
      <c r="U2332" s="13">
        <f t="shared" si="184"/>
        <v>30</v>
      </c>
      <c r="V2332" s="10">
        <f>(((J2332/60)/60)/24)+DATE(1970,1,1)</f>
        <v>42332.89980324074</v>
      </c>
      <c r="W2332" s="10">
        <f>(((I2332/60)/60)/24)+DATE(1970,1,1)</f>
        <v>42363</v>
      </c>
    </row>
    <row r="2333" spans="1:23"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180"/>
        <v>1.4431375</v>
      </c>
      <c r="P2333" s="6">
        <f t="shared" si="181"/>
        <v>40.795406360424032</v>
      </c>
      <c r="Q2333" t="s">
        <v>8312</v>
      </c>
      <c r="R2333" t="str">
        <f t="shared" si="182"/>
        <v>food</v>
      </c>
      <c r="S2333" t="str">
        <f t="shared" si="183"/>
        <v>small batch</v>
      </c>
      <c r="T2333">
        <f>YEAR(V2333)</f>
        <v>2014</v>
      </c>
      <c r="U2333" s="13">
        <f t="shared" si="184"/>
        <v>30</v>
      </c>
      <c r="V2333" s="10">
        <f>(((J2333/60)/60)/24)+DATE(1970,1,1)</f>
        <v>41839.005671296298</v>
      </c>
      <c r="W2333" s="10">
        <f>(((I2333/60)/60)/24)+DATE(1970,1,1)</f>
        <v>41869.005671296298</v>
      </c>
    </row>
    <row r="2334" spans="1:23"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180"/>
        <v>1.06308</v>
      </c>
      <c r="P2334" s="6">
        <f t="shared" si="181"/>
        <v>75.502840909090907</v>
      </c>
      <c r="Q2334" t="s">
        <v>8312</v>
      </c>
      <c r="R2334" t="str">
        <f t="shared" si="182"/>
        <v>food</v>
      </c>
      <c r="S2334" t="str">
        <f t="shared" si="183"/>
        <v>small batch</v>
      </c>
      <c r="T2334">
        <f>YEAR(V2334)</f>
        <v>2015</v>
      </c>
      <c r="U2334" s="13">
        <f t="shared" si="184"/>
        <v>30</v>
      </c>
      <c r="V2334" s="10">
        <f>(((J2334/60)/60)/24)+DATE(1970,1,1)</f>
        <v>42011.628136574072</v>
      </c>
      <c r="W2334" s="10">
        <f>(((I2334/60)/60)/24)+DATE(1970,1,1)</f>
        <v>42041.628136574072</v>
      </c>
    </row>
    <row r="2335" spans="1:23"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180"/>
        <v>2.1216666666666666</v>
      </c>
      <c r="P2335" s="6">
        <f t="shared" si="181"/>
        <v>13.542553191489361</v>
      </c>
      <c r="Q2335" t="s">
        <v>8312</v>
      </c>
      <c r="R2335" t="str">
        <f t="shared" si="182"/>
        <v>food</v>
      </c>
      <c r="S2335" t="str">
        <f t="shared" si="183"/>
        <v>small batch</v>
      </c>
      <c r="T2335">
        <f>YEAR(V2335)</f>
        <v>2014</v>
      </c>
      <c r="U2335" s="13">
        <f t="shared" si="184"/>
        <v>21</v>
      </c>
      <c r="V2335" s="10">
        <f>(((J2335/60)/60)/24)+DATE(1970,1,1)</f>
        <v>41767.650347222225</v>
      </c>
      <c r="W2335" s="10">
        <f>(((I2335/60)/60)/24)+DATE(1970,1,1)</f>
        <v>41788.743055555555</v>
      </c>
    </row>
    <row r="2336" spans="1:23"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180"/>
        <v>1.0195000000000001</v>
      </c>
      <c r="P2336" s="6">
        <f t="shared" si="181"/>
        <v>60.865671641791046</v>
      </c>
      <c r="Q2336" t="s">
        <v>8312</v>
      </c>
      <c r="R2336" t="str">
        <f t="shared" si="182"/>
        <v>food</v>
      </c>
      <c r="S2336" t="str">
        <f t="shared" si="183"/>
        <v>small batch</v>
      </c>
      <c r="T2336">
        <f>YEAR(V2336)</f>
        <v>2014</v>
      </c>
      <c r="U2336" s="13">
        <f t="shared" si="184"/>
        <v>30</v>
      </c>
      <c r="V2336" s="10">
        <f>(((J2336/60)/60)/24)+DATE(1970,1,1)</f>
        <v>41918.670115740737</v>
      </c>
      <c r="W2336" s="10">
        <f>(((I2336/60)/60)/24)+DATE(1970,1,1)</f>
        <v>41948.731944444444</v>
      </c>
    </row>
    <row r="2337" spans="1:23"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180"/>
        <v>1.0227200000000001</v>
      </c>
      <c r="P2337" s="6">
        <f t="shared" si="181"/>
        <v>115.69230769230769</v>
      </c>
      <c r="Q2337" t="s">
        <v>8312</v>
      </c>
      <c r="R2337" t="str">
        <f t="shared" si="182"/>
        <v>food</v>
      </c>
      <c r="S2337" t="str">
        <f t="shared" si="183"/>
        <v>small batch</v>
      </c>
      <c r="T2337">
        <f>YEAR(V2337)</f>
        <v>2014</v>
      </c>
      <c r="U2337" s="13">
        <f t="shared" si="184"/>
        <v>30</v>
      </c>
      <c r="V2337" s="10">
        <f>(((J2337/60)/60)/24)+DATE(1970,1,1)</f>
        <v>41771.572256944448</v>
      </c>
      <c r="W2337" s="10">
        <f>(((I2337/60)/60)/24)+DATE(1970,1,1)</f>
        <v>41801.572256944448</v>
      </c>
    </row>
    <row r="2338" spans="1:23"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180"/>
        <v>5.2073254999999996</v>
      </c>
      <c r="P2338" s="6">
        <f t="shared" si="181"/>
        <v>48.104623556581984</v>
      </c>
      <c r="Q2338" t="s">
        <v>8312</v>
      </c>
      <c r="R2338" t="str">
        <f t="shared" si="182"/>
        <v>food</v>
      </c>
      <c r="S2338" t="str">
        <f t="shared" si="183"/>
        <v>small batch</v>
      </c>
      <c r="T2338">
        <f>YEAR(V2338)</f>
        <v>2014</v>
      </c>
      <c r="U2338" s="13">
        <f t="shared" si="184"/>
        <v>40</v>
      </c>
      <c r="V2338" s="10">
        <f>(((J2338/60)/60)/24)+DATE(1970,1,1)</f>
        <v>41666.924710648149</v>
      </c>
      <c r="W2338" s="10">
        <f>(((I2338/60)/60)/24)+DATE(1970,1,1)</f>
        <v>41706.924710648149</v>
      </c>
    </row>
    <row r="2339" spans="1:23"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180"/>
        <v>1.1065833333333333</v>
      </c>
      <c r="P2339" s="6">
        <f t="shared" si="181"/>
        <v>74.184357541899445</v>
      </c>
      <c r="Q2339" t="s">
        <v>8312</v>
      </c>
      <c r="R2339" t="str">
        <f t="shared" si="182"/>
        <v>food</v>
      </c>
      <c r="S2339" t="str">
        <f t="shared" si="183"/>
        <v>small batch</v>
      </c>
      <c r="T2339">
        <f>YEAR(V2339)</f>
        <v>2014</v>
      </c>
      <c r="U2339" s="13">
        <f t="shared" si="184"/>
        <v>30</v>
      </c>
      <c r="V2339" s="10">
        <f>(((J2339/60)/60)/24)+DATE(1970,1,1)</f>
        <v>41786.640543981484</v>
      </c>
      <c r="W2339" s="10">
        <f>(((I2339/60)/60)/24)+DATE(1970,1,1)</f>
        <v>41816.640543981484</v>
      </c>
    </row>
    <row r="2340" spans="1:23"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180"/>
        <v>1.0114333333333334</v>
      </c>
      <c r="P2340" s="6">
        <f t="shared" si="181"/>
        <v>123.34552845528455</v>
      </c>
      <c r="Q2340" t="s">
        <v>8312</v>
      </c>
      <c r="R2340" t="str">
        <f t="shared" si="182"/>
        <v>food</v>
      </c>
      <c r="S2340" t="str">
        <f t="shared" si="183"/>
        <v>small batch</v>
      </c>
      <c r="T2340">
        <f>YEAR(V2340)</f>
        <v>2014</v>
      </c>
      <c r="U2340" s="13">
        <f t="shared" si="184"/>
        <v>30</v>
      </c>
      <c r="V2340" s="10">
        <f>(((J2340/60)/60)/24)+DATE(1970,1,1)</f>
        <v>41789.896805555552</v>
      </c>
      <c r="W2340" s="10">
        <f>(((I2340/60)/60)/24)+DATE(1970,1,1)</f>
        <v>41819.896805555552</v>
      </c>
    </row>
    <row r="2341" spans="1:23"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180"/>
        <v>2.9420799999999998</v>
      </c>
      <c r="P2341" s="6">
        <f t="shared" si="181"/>
        <v>66.623188405797094</v>
      </c>
      <c r="Q2341" t="s">
        <v>8312</v>
      </c>
      <c r="R2341" t="str">
        <f t="shared" si="182"/>
        <v>food</v>
      </c>
      <c r="S2341" t="str">
        <f t="shared" si="183"/>
        <v>small batch</v>
      </c>
      <c r="T2341">
        <f>YEAR(V2341)</f>
        <v>2016</v>
      </c>
      <c r="U2341" s="13">
        <f t="shared" si="184"/>
        <v>31</v>
      </c>
      <c r="V2341" s="10">
        <f>(((J2341/60)/60)/24)+DATE(1970,1,1)</f>
        <v>42692.79987268518</v>
      </c>
      <c r="W2341" s="10">
        <f>(((I2341/60)/60)/24)+DATE(1970,1,1)</f>
        <v>42723.332638888889</v>
      </c>
    </row>
    <row r="2342" spans="1:23"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180"/>
        <v>1.0577749999999999</v>
      </c>
      <c r="P2342" s="6">
        <f t="shared" si="181"/>
        <v>104.99007444168734</v>
      </c>
      <c r="Q2342" t="s">
        <v>8312</v>
      </c>
      <c r="R2342" t="str">
        <f t="shared" si="182"/>
        <v>food</v>
      </c>
      <c r="S2342" t="str">
        <f t="shared" si="183"/>
        <v>small batch</v>
      </c>
      <c r="T2342">
        <f>YEAR(V2342)</f>
        <v>2016</v>
      </c>
      <c r="U2342" s="13">
        <f t="shared" si="184"/>
        <v>30</v>
      </c>
      <c r="V2342" s="10">
        <f>(((J2342/60)/60)/24)+DATE(1970,1,1)</f>
        <v>42643.642800925925</v>
      </c>
      <c r="W2342" s="10">
        <f>(((I2342/60)/60)/24)+DATE(1970,1,1)</f>
        <v>42673.642800925925</v>
      </c>
    </row>
    <row r="2343" spans="1:23"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180"/>
        <v>0</v>
      </c>
      <c r="P2343" s="6" t="e">
        <f t="shared" si="181"/>
        <v>#DIV/0!</v>
      </c>
      <c r="Q2343" t="s">
        <v>8318</v>
      </c>
      <c r="R2343" t="str">
        <f t="shared" si="182"/>
        <v>technology</v>
      </c>
      <c r="S2343" t="str">
        <f t="shared" si="183"/>
        <v>web</v>
      </c>
      <c r="T2343">
        <f>YEAR(V2343)</f>
        <v>2015</v>
      </c>
      <c r="U2343" s="13">
        <f t="shared" si="184"/>
        <v>30</v>
      </c>
      <c r="V2343" s="10">
        <f>(((J2343/60)/60)/24)+DATE(1970,1,1)</f>
        <v>42167.813703703709</v>
      </c>
      <c r="W2343" s="10">
        <f>(((I2343/60)/60)/24)+DATE(1970,1,1)</f>
        <v>42197.813703703709</v>
      </c>
    </row>
    <row r="2344" spans="1:23"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180"/>
        <v>0</v>
      </c>
      <c r="P2344" s="6" t="e">
        <f t="shared" si="181"/>
        <v>#DIV/0!</v>
      </c>
      <c r="Q2344" t="s">
        <v>8318</v>
      </c>
      <c r="R2344" t="str">
        <f t="shared" si="182"/>
        <v>technology</v>
      </c>
      <c r="S2344" t="str">
        <f t="shared" si="183"/>
        <v>web</v>
      </c>
      <c r="T2344">
        <f>YEAR(V2344)</f>
        <v>2014</v>
      </c>
      <c r="U2344" s="13">
        <f t="shared" si="184"/>
        <v>21</v>
      </c>
      <c r="V2344" s="10">
        <f>(((J2344/60)/60)/24)+DATE(1970,1,1)</f>
        <v>41897.702199074076</v>
      </c>
      <c r="W2344" s="10">
        <f>(((I2344/60)/60)/24)+DATE(1970,1,1)</f>
        <v>41918.208333333336</v>
      </c>
    </row>
    <row r="2345" spans="1:23"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180"/>
        <v>0.03</v>
      </c>
      <c r="P2345" s="6">
        <f t="shared" si="181"/>
        <v>300</v>
      </c>
      <c r="Q2345" t="s">
        <v>8318</v>
      </c>
      <c r="R2345" t="str">
        <f t="shared" si="182"/>
        <v>technology</v>
      </c>
      <c r="S2345" t="str">
        <f t="shared" si="183"/>
        <v>web</v>
      </c>
      <c r="T2345">
        <f>YEAR(V2345)</f>
        <v>2015</v>
      </c>
      <c r="U2345" s="13">
        <f t="shared" si="184"/>
        <v>50</v>
      </c>
      <c r="V2345" s="10">
        <f>(((J2345/60)/60)/24)+DATE(1970,1,1)</f>
        <v>42327.825289351851</v>
      </c>
      <c r="W2345" s="10">
        <f>(((I2345/60)/60)/24)+DATE(1970,1,1)</f>
        <v>42377.82430555555</v>
      </c>
    </row>
    <row r="2346" spans="1:23"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180"/>
        <v>1E-3</v>
      </c>
      <c r="P2346" s="6">
        <f t="shared" si="181"/>
        <v>1</v>
      </c>
      <c r="Q2346" t="s">
        <v>8318</v>
      </c>
      <c r="R2346" t="str">
        <f t="shared" si="182"/>
        <v>technology</v>
      </c>
      <c r="S2346" t="str">
        <f t="shared" si="183"/>
        <v>web</v>
      </c>
      <c r="T2346">
        <f>YEAR(V2346)</f>
        <v>2016</v>
      </c>
      <c r="U2346" s="13">
        <f t="shared" si="184"/>
        <v>30</v>
      </c>
      <c r="V2346" s="10">
        <f>(((J2346/60)/60)/24)+DATE(1970,1,1)</f>
        <v>42515.727650462963</v>
      </c>
      <c r="W2346" s="10">
        <f>(((I2346/60)/60)/24)+DATE(1970,1,1)</f>
        <v>42545.727650462963</v>
      </c>
    </row>
    <row r="2347" spans="1:23"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180"/>
        <v>0</v>
      </c>
      <c r="P2347" s="6" t="e">
        <f t="shared" si="181"/>
        <v>#DIV/0!</v>
      </c>
      <c r="Q2347" t="s">
        <v>8318</v>
      </c>
      <c r="R2347" t="str">
        <f t="shared" si="182"/>
        <v>technology</v>
      </c>
      <c r="S2347" t="str">
        <f t="shared" si="183"/>
        <v>web</v>
      </c>
      <c r="T2347">
        <f>YEAR(V2347)</f>
        <v>2015</v>
      </c>
      <c r="U2347" s="13">
        <f t="shared" si="184"/>
        <v>35</v>
      </c>
      <c r="V2347" s="10">
        <f>(((J2347/60)/60)/24)+DATE(1970,1,1)</f>
        <v>42060.001805555556</v>
      </c>
      <c r="W2347" s="10">
        <f>(((I2347/60)/60)/24)+DATE(1970,1,1)</f>
        <v>42094.985416666663</v>
      </c>
    </row>
    <row r="2348" spans="1:23"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180"/>
        <v>6.4999999999999997E-4</v>
      </c>
      <c r="P2348" s="6">
        <f t="shared" si="181"/>
        <v>13</v>
      </c>
      <c r="Q2348" t="s">
        <v>8318</v>
      </c>
      <c r="R2348" t="str">
        <f t="shared" si="182"/>
        <v>technology</v>
      </c>
      <c r="S2348" t="str">
        <f t="shared" si="183"/>
        <v>web</v>
      </c>
      <c r="T2348">
        <f>YEAR(V2348)</f>
        <v>2016</v>
      </c>
      <c r="U2348" s="13">
        <f t="shared" si="184"/>
        <v>45</v>
      </c>
      <c r="V2348" s="10">
        <f>(((J2348/60)/60)/24)+DATE(1970,1,1)</f>
        <v>42615.79896990741</v>
      </c>
      <c r="W2348" s="10">
        <f>(((I2348/60)/60)/24)+DATE(1970,1,1)</f>
        <v>42660.79896990741</v>
      </c>
    </row>
    <row r="2349" spans="1:23"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180"/>
        <v>1.4999999999999999E-2</v>
      </c>
      <c r="P2349" s="6">
        <f t="shared" si="181"/>
        <v>15</v>
      </c>
      <c r="Q2349" t="s">
        <v>8318</v>
      </c>
      <c r="R2349" t="str">
        <f t="shared" si="182"/>
        <v>technology</v>
      </c>
      <c r="S2349" t="str">
        <f t="shared" si="183"/>
        <v>web</v>
      </c>
      <c r="T2349">
        <f>YEAR(V2349)</f>
        <v>2016</v>
      </c>
      <c r="U2349" s="13">
        <f t="shared" si="184"/>
        <v>30</v>
      </c>
      <c r="V2349" s="10">
        <f>(((J2349/60)/60)/24)+DATE(1970,1,1)</f>
        <v>42577.607361111113</v>
      </c>
      <c r="W2349" s="10">
        <f>(((I2349/60)/60)/24)+DATE(1970,1,1)</f>
        <v>42607.607361111113</v>
      </c>
    </row>
    <row r="2350" spans="1:23"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180"/>
        <v>3.8571428571428572E-3</v>
      </c>
      <c r="P2350" s="6">
        <f t="shared" si="181"/>
        <v>54</v>
      </c>
      <c r="Q2350" t="s">
        <v>8318</v>
      </c>
      <c r="R2350" t="str">
        <f t="shared" si="182"/>
        <v>technology</v>
      </c>
      <c r="S2350" t="str">
        <f t="shared" si="183"/>
        <v>web</v>
      </c>
      <c r="T2350">
        <f>YEAR(V2350)</f>
        <v>2015</v>
      </c>
      <c r="U2350" s="13">
        <f t="shared" si="184"/>
        <v>60</v>
      </c>
      <c r="V2350" s="10">
        <f>(((J2350/60)/60)/24)+DATE(1970,1,1)</f>
        <v>42360.932152777779</v>
      </c>
      <c r="W2350" s="10">
        <f>(((I2350/60)/60)/24)+DATE(1970,1,1)</f>
        <v>42420.932152777779</v>
      </c>
    </row>
    <row r="2351" spans="1:23"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180"/>
        <v>0</v>
      </c>
      <c r="P2351" s="6" t="e">
        <f t="shared" si="181"/>
        <v>#DIV/0!</v>
      </c>
      <c r="Q2351" t="s">
        <v>8318</v>
      </c>
      <c r="R2351" t="str">
        <f t="shared" si="182"/>
        <v>technology</v>
      </c>
      <c r="S2351" t="str">
        <f t="shared" si="183"/>
        <v>web</v>
      </c>
      <c r="T2351">
        <f>YEAR(V2351)</f>
        <v>2015</v>
      </c>
      <c r="U2351" s="13">
        <f t="shared" si="184"/>
        <v>29</v>
      </c>
      <c r="V2351" s="10">
        <f>(((J2351/60)/60)/24)+DATE(1970,1,1)</f>
        <v>42198.775787037041</v>
      </c>
      <c r="W2351" s="10">
        <f>(((I2351/60)/60)/24)+DATE(1970,1,1)</f>
        <v>42227.775787037041</v>
      </c>
    </row>
    <row r="2352" spans="1:23"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180"/>
        <v>0</v>
      </c>
      <c r="P2352" s="6" t="e">
        <f t="shared" si="181"/>
        <v>#DIV/0!</v>
      </c>
      <c r="Q2352" t="s">
        <v>8318</v>
      </c>
      <c r="R2352" t="str">
        <f t="shared" si="182"/>
        <v>technology</v>
      </c>
      <c r="S2352" t="str">
        <f t="shared" si="183"/>
        <v>web</v>
      </c>
      <c r="T2352">
        <f>YEAR(V2352)</f>
        <v>2016</v>
      </c>
      <c r="U2352" s="13">
        <f t="shared" si="184"/>
        <v>30</v>
      </c>
      <c r="V2352" s="10">
        <f>(((J2352/60)/60)/24)+DATE(1970,1,1)</f>
        <v>42708.842245370368</v>
      </c>
      <c r="W2352" s="10">
        <f>(((I2352/60)/60)/24)+DATE(1970,1,1)</f>
        <v>42738.842245370368</v>
      </c>
    </row>
    <row r="2353" spans="1:23"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180"/>
        <v>5.7142857142857143E-3</v>
      </c>
      <c r="P2353" s="6">
        <f t="shared" si="181"/>
        <v>15.428571428571429</v>
      </c>
      <c r="Q2353" t="s">
        <v>8318</v>
      </c>
      <c r="R2353" t="str">
        <f t="shared" si="182"/>
        <v>technology</v>
      </c>
      <c r="S2353" t="str">
        <f t="shared" si="183"/>
        <v>web</v>
      </c>
      <c r="T2353">
        <f>YEAR(V2353)</f>
        <v>2015</v>
      </c>
      <c r="U2353" s="13">
        <f t="shared" si="184"/>
        <v>30</v>
      </c>
      <c r="V2353" s="10">
        <f>(((J2353/60)/60)/24)+DATE(1970,1,1)</f>
        <v>42094.101145833338</v>
      </c>
      <c r="W2353" s="10">
        <f>(((I2353/60)/60)/24)+DATE(1970,1,1)</f>
        <v>42124.101145833338</v>
      </c>
    </row>
    <row r="2354" spans="1:23"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180"/>
        <v>0</v>
      </c>
      <c r="P2354" s="6" t="e">
        <f t="shared" si="181"/>
        <v>#DIV/0!</v>
      </c>
      <c r="Q2354" t="s">
        <v>8318</v>
      </c>
      <c r="R2354" t="str">
        <f t="shared" si="182"/>
        <v>technology</v>
      </c>
      <c r="S2354" t="str">
        <f t="shared" si="183"/>
        <v>web</v>
      </c>
      <c r="T2354">
        <f>YEAR(V2354)</f>
        <v>2015</v>
      </c>
      <c r="U2354" s="13">
        <f t="shared" si="184"/>
        <v>60</v>
      </c>
      <c r="V2354" s="10">
        <f>(((J2354/60)/60)/24)+DATE(1970,1,1)</f>
        <v>42101.633703703701</v>
      </c>
      <c r="W2354" s="10">
        <f>(((I2354/60)/60)/24)+DATE(1970,1,1)</f>
        <v>42161.633703703701</v>
      </c>
    </row>
    <row r="2355" spans="1:23"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180"/>
        <v>0</v>
      </c>
      <c r="P2355" s="6" t="e">
        <f t="shared" si="181"/>
        <v>#DIV/0!</v>
      </c>
      <c r="Q2355" t="s">
        <v>8318</v>
      </c>
      <c r="R2355" t="str">
        <f t="shared" si="182"/>
        <v>technology</v>
      </c>
      <c r="S2355" t="str">
        <f t="shared" si="183"/>
        <v>web</v>
      </c>
      <c r="T2355">
        <f>YEAR(V2355)</f>
        <v>2015</v>
      </c>
      <c r="U2355" s="13">
        <f t="shared" si="184"/>
        <v>12</v>
      </c>
      <c r="V2355" s="10">
        <f>(((J2355/60)/60)/24)+DATE(1970,1,1)</f>
        <v>42103.676180555558</v>
      </c>
      <c r="W2355" s="10">
        <f>(((I2355/60)/60)/24)+DATE(1970,1,1)</f>
        <v>42115.676180555558</v>
      </c>
    </row>
    <row r="2356" spans="1:23"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180"/>
        <v>7.1428571428571429E-4</v>
      </c>
      <c r="P2356" s="6">
        <f t="shared" si="181"/>
        <v>25</v>
      </c>
      <c r="Q2356" t="s">
        <v>8318</v>
      </c>
      <c r="R2356" t="str">
        <f t="shared" si="182"/>
        <v>technology</v>
      </c>
      <c r="S2356" t="str">
        <f t="shared" si="183"/>
        <v>web</v>
      </c>
      <c r="T2356">
        <f>YEAR(V2356)</f>
        <v>2014</v>
      </c>
      <c r="U2356" s="13">
        <f t="shared" si="184"/>
        <v>60</v>
      </c>
      <c r="V2356" s="10">
        <f>(((J2356/60)/60)/24)+DATE(1970,1,1)</f>
        <v>41954.722916666666</v>
      </c>
      <c r="W2356" s="10">
        <f>(((I2356/60)/60)/24)+DATE(1970,1,1)</f>
        <v>42014.722916666666</v>
      </c>
    </row>
    <row r="2357" spans="1:23"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180"/>
        <v>6.875E-3</v>
      </c>
      <c r="P2357" s="6">
        <f t="shared" si="181"/>
        <v>27.5</v>
      </c>
      <c r="Q2357" t="s">
        <v>8318</v>
      </c>
      <c r="R2357" t="str">
        <f t="shared" si="182"/>
        <v>technology</v>
      </c>
      <c r="S2357" t="str">
        <f t="shared" si="183"/>
        <v>web</v>
      </c>
      <c r="T2357">
        <f>YEAR(V2357)</f>
        <v>2015</v>
      </c>
      <c r="U2357" s="13">
        <f t="shared" si="184"/>
        <v>30</v>
      </c>
      <c r="V2357" s="10">
        <f>(((J2357/60)/60)/24)+DATE(1970,1,1)</f>
        <v>42096.918240740735</v>
      </c>
      <c r="W2357" s="10">
        <f>(((I2357/60)/60)/24)+DATE(1970,1,1)</f>
        <v>42126.918240740735</v>
      </c>
    </row>
    <row r="2358" spans="1:23"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180"/>
        <v>0</v>
      </c>
      <c r="P2358" s="6" t="e">
        <f t="shared" si="181"/>
        <v>#DIV/0!</v>
      </c>
      <c r="Q2358" t="s">
        <v>8318</v>
      </c>
      <c r="R2358" t="str">
        <f t="shared" si="182"/>
        <v>technology</v>
      </c>
      <c r="S2358" t="str">
        <f t="shared" si="183"/>
        <v>web</v>
      </c>
      <c r="T2358">
        <f>YEAR(V2358)</f>
        <v>2015</v>
      </c>
      <c r="U2358" s="13">
        <f t="shared" si="184"/>
        <v>30</v>
      </c>
      <c r="V2358" s="10">
        <f>(((J2358/60)/60)/24)+DATE(1970,1,1)</f>
        <v>42130.78361111111</v>
      </c>
      <c r="W2358" s="10">
        <f>(((I2358/60)/60)/24)+DATE(1970,1,1)</f>
        <v>42160.78361111111</v>
      </c>
    </row>
    <row r="2359" spans="1:23"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180"/>
        <v>0</v>
      </c>
      <c r="P2359" s="6" t="e">
        <f t="shared" si="181"/>
        <v>#DIV/0!</v>
      </c>
      <c r="Q2359" t="s">
        <v>8318</v>
      </c>
      <c r="R2359" t="str">
        <f t="shared" si="182"/>
        <v>technology</v>
      </c>
      <c r="S2359" t="str">
        <f t="shared" si="183"/>
        <v>web</v>
      </c>
      <c r="T2359">
        <f>YEAR(V2359)</f>
        <v>2015</v>
      </c>
      <c r="U2359" s="13">
        <f t="shared" si="184"/>
        <v>30</v>
      </c>
      <c r="V2359" s="10">
        <f>(((J2359/60)/60)/24)+DATE(1970,1,1)</f>
        <v>42264.620115740734</v>
      </c>
      <c r="W2359" s="10">
        <f>(((I2359/60)/60)/24)+DATE(1970,1,1)</f>
        <v>42294.620115740734</v>
      </c>
    </row>
    <row r="2360" spans="1:23"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180"/>
        <v>0</v>
      </c>
      <c r="P2360" s="6" t="e">
        <f t="shared" si="181"/>
        <v>#DIV/0!</v>
      </c>
      <c r="Q2360" t="s">
        <v>8318</v>
      </c>
      <c r="R2360" t="str">
        <f t="shared" si="182"/>
        <v>technology</v>
      </c>
      <c r="S2360" t="str">
        <f t="shared" si="183"/>
        <v>web</v>
      </c>
      <c r="T2360">
        <f>YEAR(V2360)</f>
        <v>2014</v>
      </c>
      <c r="U2360" s="13">
        <f t="shared" si="184"/>
        <v>56</v>
      </c>
      <c r="V2360" s="10">
        <f>(((J2360/60)/60)/24)+DATE(1970,1,1)</f>
        <v>41978.930972222224</v>
      </c>
      <c r="W2360" s="10">
        <f>(((I2360/60)/60)/24)+DATE(1970,1,1)</f>
        <v>42035.027083333334</v>
      </c>
    </row>
    <row r="2361" spans="1:23"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180"/>
        <v>0.14680000000000001</v>
      </c>
      <c r="P2361" s="6">
        <f t="shared" si="181"/>
        <v>367</v>
      </c>
      <c r="Q2361" t="s">
        <v>8318</v>
      </c>
      <c r="R2361" t="str">
        <f t="shared" si="182"/>
        <v>technology</v>
      </c>
      <c r="S2361" t="str">
        <f t="shared" si="183"/>
        <v>web</v>
      </c>
      <c r="T2361">
        <f>YEAR(V2361)</f>
        <v>2015</v>
      </c>
      <c r="U2361" s="13">
        <f t="shared" si="184"/>
        <v>60</v>
      </c>
      <c r="V2361" s="10">
        <f>(((J2361/60)/60)/24)+DATE(1970,1,1)</f>
        <v>42159.649583333332</v>
      </c>
      <c r="W2361" s="10">
        <f>(((I2361/60)/60)/24)+DATE(1970,1,1)</f>
        <v>42219.649583333332</v>
      </c>
    </row>
    <row r="2362" spans="1:23"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180"/>
        <v>4.0000000000000002E-4</v>
      </c>
      <c r="P2362" s="6">
        <f t="shared" si="181"/>
        <v>2</v>
      </c>
      <c r="Q2362" t="s">
        <v>8318</v>
      </c>
      <c r="R2362" t="str">
        <f t="shared" si="182"/>
        <v>technology</v>
      </c>
      <c r="S2362" t="str">
        <f t="shared" si="183"/>
        <v>web</v>
      </c>
      <c r="T2362">
        <f>YEAR(V2362)</f>
        <v>2016</v>
      </c>
      <c r="U2362" s="13">
        <f t="shared" si="184"/>
        <v>30</v>
      </c>
      <c r="V2362" s="10">
        <f>(((J2362/60)/60)/24)+DATE(1970,1,1)</f>
        <v>42377.70694444445</v>
      </c>
      <c r="W2362" s="10">
        <f>(((I2362/60)/60)/24)+DATE(1970,1,1)</f>
        <v>42407.70694444445</v>
      </c>
    </row>
    <row r="2363" spans="1:23"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180"/>
        <v>0</v>
      </c>
      <c r="P2363" s="6" t="e">
        <f t="shared" si="181"/>
        <v>#DIV/0!</v>
      </c>
      <c r="Q2363" t="s">
        <v>8318</v>
      </c>
      <c r="R2363" t="str">
        <f t="shared" si="182"/>
        <v>technology</v>
      </c>
      <c r="S2363" t="str">
        <f t="shared" si="183"/>
        <v>web</v>
      </c>
      <c r="T2363">
        <f>YEAR(V2363)</f>
        <v>2016</v>
      </c>
      <c r="U2363" s="13">
        <f t="shared" si="184"/>
        <v>24</v>
      </c>
      <c r="V2363" s="10">
        <f>(((J2363/60)/60)/24)+DATE(1970,1,1)</f>
        <v>42466.858888888892</v>
      </c>
      <c r="W2363" s="10">
        <f>(((I2363/60)/60)/24)+DATE(1970,1,1)</f>
        <v>42490.916666666672</v>
      </c>
    </row>
    <row r="2364" spans="1:23"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180"/>
        <v>0.2857142857142857</v>
      </c>
      <c r="P2364" s="6">
        <f t="shared" si="181"/>
        <v>60</v>
      </c>
      <c r="Q2364" t="s">
        <v>8318</v>
      </c>
      <c r="R2364" t="str">
        <f t="shared" si="182"/>
        <v>technology</v>
      </c>
      <c r="S2364" t="str">
        <f t="shared" si="183"/>
        <v>web</v>
      </c>
      <c r="T2364">
        <f>YEAR(V2364)</f>
        <v>2014</v>
      </c>
      <c r="U2364" s="13">
        <f t="shared" si="184"/>
        <v>30</v>
      </c>
      <c r="V2364" s="10">
        <f>(((J2364/60)/60)/24)+DATE(1970,1,1)</f>
        <v>41954.688310185185</v>
      </c>
      <c r="W2364" s="10">
        <f>(((I2364/60)/60)/24)+DATE(1970,1,1)</f>
        <v>41984.688310185185</v>
      </c>
    </row>
    <row r="2365" spans="1:23"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180"/>
        <v>0</v>
      </c>
      <c r="P2365" s="6" t="e">
        <f t="shared" si="181"/>
        <v>#DIV/0!</v>
      </c>
      <c r="Q2365" t="s">
        <v>8318</v>
      </c>
      <c r="R2365" t="str">
        <f t="shared" si="182"/>
        <v>technology</v>
      </c>
      <c r="S2365" t="str">
        <f t="shared" si="183"/>
        <v>web</v>
      </c>
      <c r="T2365">
        <f>YEAR(V2365)</f>
        <v>2015</v>
      </c>
      <c r="U2365" s="13">
        <f t="shared" si="184"/>
        <v>45</v>
      </c>
      <c r="V2365" s="10">
        <f>(((J2365/60)/60)/24)+DATE(1970,1,1)</f>
        <v>42322.011574074073</v>
      </c>
      <c r="W2365" s="10">
        <f>(((I2365/60)/60)/24)+DATE(1970,1,1)</f>
        <v>42367.011574074073</v>
      </c>
    </row>
    <row r="2366" spans="1:23"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180"/>
        <v>0</v>
      </c>
      <c r="P2366" s="6" t="e">
        <f t="shared" si="181"/>
        <v>#DIV/0!</v>
      </c>
      <c r="Q2366" t="s">
        <v>8318</v>
      </c>
      <c r="R2366" t="str">
        <f t="shared" si="182"/>
        <v>technology</v>
      </c>
      <c r="S2366" t="str">
        <f t="shared" si="183"/>
        <v>web</v>
      </c>
      <c r="T2366">
        <f>YEAR(V2366)</f>
        <v>2015</v>
      </c>
      <c r="U2366" s="13">
        <f t="shared" si="184"/>
        <v>55</v>
      </c>
      <c r="V2366" s="10">
        <f>(((J2366/60)/60)/24)+DATE(1970,1,1)</f>
        <v>42248.934675925921</v>
      </c>
      <c r="W2366" s="10">
        <f>(((I2366/60)/60)/24)+DATE(1970,1,1)</f>
        <v>42303.934675925921</v>
      </c>
    </row>
    <row r="2367" spans="1:23"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180"/>
        <v>0</v>
      </c>
      <c r="P2367" s="6" t="e">
        <f t="shared" si="181"/>
        <v>#DIV/0!</v>
      </c>
      <c r="Q2367" t="s">
        <v>8318</v>
      </c>
      <c r="R2367" t="str">
        <f t="shared" si="182"/>
        <v>technology</v>
      </c>
      <c r="S2367" t="str">
        <f t="shared" si="183"/>
        <v>web</v>
      </c>
      <c r="T2367">
        <f>YEAR(V2367)</f>
        <v>2015</v>
      </c>
      <c r="U2367" s="13">
        <f t="shared" si="184"/>
        <v>40</v>
      </c>
      <c r="V2367" s="10">
        <f>(((J2367/60)/60)/24)+DATE(1970,1,1)</f>
        <v>42346.736400462964</v>
      </c>
      <c r="W2367" s="10">
        <f>(((I2367/60)/60)/24)+DATE(1970,1,1)</f>
        <v>42386.958333333328</v>
      </c>
    </row>
    <row r="2368" spans="1:23"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180"/>
        <v>0.1052</v>
      </c>
      <c r="P2368" s="6">
        <f t="shared" si="181"/>
        <v>97.407407407407405</v>
      </c>
      <c r="Q2368" t="s">
        <v>8318</v>
      </c>
      <c r="R2368" t="str">
        <f t="shared" si="182"/>
        <v>technology</v>
      </c>
      <c r="S2368" t="str">
        <f t="shared" si="183"/>
        <v>web</v>
      </c>
      <c r="T2368">
        <f>YEAR(V2368)</f>
        <v>2015</v>
      </c>
      <c r="U2368" s="13">
        <f t="shared" si="184"/>
        <v>30</v>
      </c>
      <c r="V2368" s="10">
        <f>(((J2368/60)/60)/24)+DATE(1970,1,1)</f>
        <v>42268.531631944439</v>
      </c>
      <c r="W2368" s="10">
        <f>(((I2368/60)/60)/24)+DATE(1970,1,1)</f>
        <v>42298.531631944439</v>
      </c>
    </row>
    <row r="2369" spans="1:23"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180"/>
        <v>1.34E-2</v>
      </c>
      <c r="P2369" s="6">
        <f t="shared" si="181"/>
        <v>47.857142857142854</v>
      </c>
      <c r="Q2369" t="s">
        <v>8318</v>
      </c>
      <c r="R2369" t="str">
        <f t="shared" si="182"/>
        <v>technology</v>
      </c>
      <c r="S2369" t="str">
        <f t="shared" si="183"/>
        <v>web</v>
      </c>
      <c r="T2369">
        <f>YEAR(V2369)</f>
        <v>2016</v>
      </c>
      <c r="U2369" s="13">
        <f t="shared" si="184"/>
        <v>60</v>
      </c>
      <c r="V2369" s="10">
        <f>(((J2369/60)/60)/24)+DATE(1970,1,1)</f>
        <v>42425.970092592594</v>
      </c>
      <c r="W2369" s="10">
        <f>(((I2369/60)/60)/24)+DATE(1970,1,1)</f>
        <v>42485.928425925929</v>
      </c>
    </row>
    <row r="2370" spans="1:23"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180"/>
        <v>2.5000000000000001E-3</v>
      </c>
      <c r="P2370" s="6">
        <f t="shared" si="181"/>
        <v>50</v>
      </c>
      <c r="Q2370" t="s">
        <v>8318</v>
      </c>
      <c r="R2370" t="str">
        <f t="shared" si="182"/>
        <v>technology</v>
      </c>
      <c r="S2370" t="str">
        <f t="shared" si="183"/>
        <v>web</v>
      </c>
      <c r="T2370">
        <f>YEAR(V2370)</f>
        <v>2015</v>
      </c>
      <c r="U2370" s="13">
        <f t="shared" si="184"/>
        <v>45</v>
      </c>
      <c r="V2370" s="10">
        <f>(((J2370/60)/60)/24)+DATE(1970,1,1)</f>
        <v>42063.721817129626</v>
      </c>
      <c r="W2370" s="10">
        <f>(((I2370/60)/60)/24)+DATE(1970,1,1)</f>
        <v>42108.680150462969</v>
      </c>
    </row>
    <row r="2371" spans="1:23"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185">E2371/D2371</f>
        <v>0</v>
      </c>
      <c r="P2371" s="6" t="e">
        <f t="shared" ref="P2371:P2434" si="186">E2371/L2371</f>
        <v>#DIV/0!</v>
      </c>
      <c r="Q2371" t="s">
        <v>8318</v>
      </c>
      <c r="R2371" t="str">
        <f t="shared" ref="R2371:R2434" si="187">LEFT(N2371,SEARCH("/",N2371,1)-1)</f>
        <v>technology</v>
      </c>
      <c r="S2371" t="str">
        <f t="shared" ref="S2371:S2434" si="188">RIGHT(N2371,LEN(N2371)-FIND("/",N2371,1))</f>
        <v>web</v>
      </c>
      <c r="T2371">
        <f>YEAR(V2371)</f>
        <v>2016</v>
      </c>
      <c r="U2371" s="13">
        <f t="shared" ref="U2371:U2434" si="189">ROUND(W2371-V2371,0)</f>
        <v>30</v>
      </c>
      <c r="V2371" s="10">
        <f>(((J2371/60)/60)/24)+DATE(1970,1,1)</f>
        <v>42380.812627314815</v>
      </c>
      <c r="W2371" s="10">
        <f>(((I2371/60)/60)/24)+DATE(1970,1,1)</f>
        <v>42410.812627314815</v>
      </c>
    </row>
    <row r="2372" spans="1:23"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185"/>
        <v>3.2799999999999999E-3</v>
      </c>
      <c r="P2372" s="6">
        <f t="shared" si="186"/>
        <v>20.5</v>
      </c>
      <c r="Q2372" t="s">
        <v>8318</v>
      </c>
      <c r="R2372" t="str">
        <f t="shared" si="187"/>
        <v>technology</v>
      </c>
      <c r="S2372" t="str">
        <f t="shared" si="188"/>
        <v>web</v>
      </c>
      <c r="T2372">
        <f>YEAR(V2372)</f>
        <v>2014</v>
      </c>
      <c r="U2372" s="13">
        <f t="shared" si="189"/>
        <v>30</v>
      </c>
      <c r="V2372" s="10">
        <f>(((J2372/60)/60)/24)+DATE(1970,1,1)</f>
        <v>41961.18913194444</v>
      </c>
      <c r="W2372" s="10">
        <f>(((I2372/60)/60)/24)+DATE(1970,1,1)</f>
        <v>41991.18913194444</v>
      </c>
    </row>
    <row r="2373" spans="1:23"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185"/>
        <v>0</v>
      </c>
      <c r="P2373" s="6" t="e">
        <f t="shared" si="186"/>
        <v>#DIV/0!</v>
      </c>
      <c r="Q2373" t="s">
        <v>8318</v>
      </c>
      <c r="R2373" t="str">
        <f t="shared" si="187"/>
        <v>technology</v>
      </c>
      <c r="S2373" t="str">
        <f t="shared" si="188"/>
        <v>web</v>
      </c>
      <c r="T2373">
        <f>YEAR(V2373)</f>
        <v>2015</v>
      </c>
      <c r="U2373" s="13">
        <f t="shared" si="189"/>
        <v>30</v>
      </c>
      <c r="V2373" s="10">
        <f>(((J2373/60)/60)/24)+DATE(1970,1,1)</f>
        <v>42150.777731481481</v>
      </c>
      <c r="W2373" s="10">
        <f>(((I2373/60)/60)/24)+DATE(1970,1,1)</f>
        <v>42180.777731481481</v>
      </c>
    </row>
    <row r="2374" spans="1:23"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185"/>
        <v>3.272727272727273E-2</v>
      </c>
      <c r="P2374" s="6">
        <f t="shared" si="186"/>
        <v>30</v>
      </c>
      <c r="Q2374" t="s">
        <v>8318</v>
      </c>
      <c r="R2374" t="str">
        <f t="shared" si="187"/>
        <v>technology</v>
      </c>
      <c r="S2374" t="str">
        <f t="shared" si="188"/>
        <v>web</v>
      </c>
      <c r="T2374">
        <f>YEAR(V2374)</f>
        <v>2015</v>
      </c>
      <c r="U2374" s="13">
        <f t="shared" si="189"/>
        <v>30</v>
      </c>
      <c r="V2374" s="10">
        <f>(((J2374/60)/60)/24)+DATE(1970,1,1)</f>
        <v>42088.069108796291</v>
      </c>
      <c r="W2374" s="10">
        <f>(((I2374/60)/60)/24)+DATE(1970,1,1)</f>
        <v>42118.069108796291</v>
      </c>
    </row>
    <row r="2375" spans="1:23"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185"/>
        <v>5.8823529411764708E-5</v>
      </c>
      <c r="P2375" s="6">
        <f t="shared" si="186"/>
        <v>50</v>
      </c>
      <c r="Q2375" t="s">
        <v>8318</v>
      </c>
      <c r="R2375" t="str">
        <f t="shared" si="187"/>
        <v>technology</v>
      </c>
      <c r="S2375" t="str">
        <f t="shared" si="188"/>
        <v>web</v>
      </c>
      <c r="T2375">
        <f>YEAR(V2375)</f>
        <v>2015</v>
      </c>
      <c r="U2375" s="13">
        <f t="shared" si="189"/>
        <v>30</v>
      </c>
      <c r="V2375" s="10">
        <f>(((J2375/60)/60)/24)+DATE(1970,1,1)</f>
        <v>42215.662314814821</v>
      </c>
      <c r="W2375" s="10">
        <f>(((I2375/60)/60)/24)+DATE(1970,1,1)</f>
        <v>42245.662314814821</v>
      </c>
    </row>
    <row r="2376" spans="1:23"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185"/>
        <v>4.5454545454545455E-4</v>
      </c>
      <c r="P2376" s="6">
        <f t="shared" si="186"/>
        <v>10</v>
      </c>
      <c r="Q2376" t="s">
        <v>8318</v>
      </c>
      <c r="R2376" t="str">
        <f t="shared" si="187"/>
        <v>technology</v>
      </c>
      <c r="S2376" t="str">
        <f t="shared" si="188"/>
        <v>web</v>
      </c>
      <c r="T2376">
        <f>YEAR(V2376)</f>
        <v>2015</v>
      </c>
      <c r="U2376" s="13">
        <f t="shared" si="189"/>
        <v>30</v>
      </c>
      <c r="V2376" s="10">
        <f>(((J2376/60)/60)/24)+DATE(1970,1,1)</f>
        <v>42017.843287037031</v>
      </c>
      <c r="W2376" s="10">
        <f>(((I2376/60)/60)/24)+DATE(1970,1,1)</f>
        <v>42047.843287037031</v>
      </c>
    </row>
    <row r="2377" spans="1:23"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185"/>
        <v>0</v>
      </c>
      <c r="P2377" s="6" t="e">
        <f t="shared" si="186"/>
        <v>#DIV/0!</v>
      </c>
      <c r="Q2377" t="s">
        <v>8318</v>
      </c>
      <c r="R2377" t="str">
        <f t="shared" si="187"/>
        <v>technology</v>
      </c>
      <c r="S2377" t="str">
        <f t="shared" si="188"/>
        <v>web</v>
      </c>
      <c r="T2377">
        <f>YEAR(V2377)</f>
        <v>2016</v>
      </c>
      <c r="U2377" s="13">
        <f t="shared" si="189"/>
        <v>30</v>
      </c>
      <c r="V2377" s="10">
        <f>(((J2377/60)/60)/24)+DATE(1970,1,1)</f>
        <v>42592.836076388892</v>
      </c>
      <c r="W2377" s="10">
        <f>(((I2377/60)/60)/24)+DATE(1970,1,1)</f>
        <v>42622.836076388892</v>
      </c>
    </row>
    <row r="2378" spans="1:23"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185"/>
        <v>0.10877666666666666</v>
      </c>
      <c r="P2378" s="6">
        <f t="shared" si="186"/>
        <v>81.582499999999996</v>
      </c>
      <c r="Q2378" t="s">
        <v>8318</v>
      </c>
      <c r="R2378" t="str">
        <f t="shared" si="187"/>
        <v>technology</v>
      </c>
      <c r="S2378" t="str">
        <f t="shared" si="188"/>
        <v>web</v>
      </c>
      <c r="T2378">
        <f>YEAR(V2378)</f>
        <v>2015</v>
      </c>
      <c r="U2378" s="13">
        <f t="shared" si="189"/>
        <v>30</v>
      </c>
      <c r="V2378" s="10">
        <f>(((J2378/60)/60)/24)+DATE(1970,1,1)</f>
        <v>42318.925532407404</v>
      </c>
      <c r="W2378" s="10">
        <f>(((I2378/60)/60)/24)+DATE(1970,1,1)</f>
        <v>42348.925532407404</v>
      </c>
    </row>
    <row r="2379" spans="1:23"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185"/>
        <v>0</v>
      </c>
      <c r="P2379" s="6" t="e">
        <f t="shared" si="186"/>
        <v>#DIV/0!</v>
      </c>
      <c r="Q2379" t="s">
        <v>8318</v>
      </c>
      <c r="R2379" t="str">
        <f t="shared" si="187"/>
        <v>technology</v>
      </c>
      <c r="S2379" t="str">
        <f t="shared" si="188"/>
        <v>web</v>
      </c>
      <c r="T2379">
        <f>YEAR(V2379)</f>
        <v>2016</v>
      </c>
      <c r="U2379" s="13">
        <f t="shared" si="189"/>
        <v>30</v>
      </c>
      <c r="V2379" s="10">
        <f>(((J2379/60)/60)/24)+DATE(1970,1,1)</f>
        <v>42669.870173611111</v>
      </c>
      <c r="W2379" s="10">
        <f>(((I2379/60)/60)/24)+DATE(1970,1,1)</f>
        <v>42699.911840277782</v>
      </c>
    </row>
    <row r="2380" spans="1:23"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185"/>
        <v>0</v>
      </c>
      <c r="P2380" s="6" t="e">
        <f t="shared" si="186"/>
        <v>#DIV/0!</v>
      </c>
      <c r="Q2380" t="s">
        <v>8318</v>
      </c>
      <c r="R2380" t="str">
        <f t="shared" si="187"/>
        <v>technology</v>
      </c>
      <c r="S2380" t="str">
        <f t="shared" si="188"/>
        <v>web</v>
      </c>
      <c r="T2380">
        <f>YEAR(V2380)</f>
        <v>2015</v>
      </c>
      <c r="U2380" s="13">
        <f t="shared" si="189"/>
        <v>29</v>
      </c>
      <c r="V2380" s="10">
        <f>(((J2380/60)/60)/24)+DATE(1970,1,1)</f>
        <v>42213.013078703705</v>
      </c>
      <c r="W2380" s="10">
        <f>(((I2380/60)/60)/24)+DATE(1970,1,1)</f>
        <v>42242.013078703705</v>
      </c>
    </row>
    <row r="2381" spans="1:23"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185"/>
        <v>0</v>
      </c>
      <c r="P2381" s="6" t="e">
        <f t="shared" si="186"/>
        <v>#DIV/0!</v>
      </c>
      <c r="Q2381" t="s">
        <v>8318</v>
      </c>
      <c r="R2381" t="str">
        <f t="shared" si="187"/>
        <v>technology</v>
      </c>
      <c r="S2381" t="str">
        <f t="shared" si="188"/>
        <v>web</v>
      </c>
      <c r="T2381">
        <f>YEAR(V2381)</f>
        <v>2015</v>
      </c>
      <c r="U2381" s="13">
        <f t="shared" si="189"/>
        <v>45</v>
      </c>
      <c r="V2381" s="10">
        <f>(((J2381/60)/60)/24)+DATE(1970,1,1)</f>
        <v>42237.016388888893</v>
      </c>
      <c r="W2381" s="10">
        <f>(((I2381/60)/60)/24)+DATE(1970,1,1)</f>
        <v>42282.016388888893</v>
      </c>
    </row>
    <row r="2382" spans="1:23"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185"/>
        <v>3.6666666666666666E-3</v>
      </c>
      <c r="P2382" s="6">
        <f t="shared" si="186"/>
        <v>18.333333333333332</v>
      </c>
      <c r="Q2382" t="s">
        <v>8318</v>
      </c>
      <c r="R2382" t="str">
        <f t="shared" si="187"/>
        <v>technology</v>
      </c>
      <c r="S2382" t="str">
        <f t="shared" si="188"/>
        <v>web</v>
      </c>
      <c r="T2382">
        <f>YEAR(V2382)</f>
        <v>2015</v>
      </c>
      <c r="U2382" s="13">
        <f t="shared" si="189"/>
        <v>30</v>
      </c>
      <c r="V2382" s="10">
        <f>(((J2382/60)/60)/24)+DATE(1970,1,1)</f>
        <v>42248.793310185181</v>
      </c>
      <c r="W2382" s="10">
        <f>(((I2382/60)/60)/24)+DATE(1970,1,1)</f>
        <v>42278.793310185181</v>
      </c>
    </row>
    <row r="2383" spans="1:23"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185"/>
        <v>1.8193398957730169E-2</v>
      </c>
      <c r="P2383" s="6">
        <f t="shared" si="186"/>
        <v>224.42857142857142</v>
      </c>
      <c r="Q2383" t="s">
        <v>8318</v>
      </c>
      <c r="R2383" t="str">
        <f t="shared" si="187"/>
        <v>technology</v>
      </c>
      <c r="S2383" t="str">
        <f t="shared" si="188"/>
        <v>web</v>
      </c>
      <c r="T2383">
        <f>YEAR(V2383)</f>
        <v>2015</v>
      </c>
      <c r="U2383" s="13">
        <f t="shared" si="189"/>
        <v>30</v>
      </c>
      <c r="V2383" s="10">
        <f>(((J2383/60)/60)/24)+DATE(1970,1,1)</f>
        <v>42074.935740740737</v>
      </c>
      <c r="W2383" s="10">
        <f>(((I2383/60)/60)/24)+DATE(1970,1,1)</f>
        <v>42104.935740740737</v>
      </c>
    </row>
    <row r="2384" spans="1:23"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185"/>
        <v>2.5000000000000001E-2</v>
      </c>
      <c r="P2384" s="6">
        <f t="shared" si="186"/>
        <v>37.5</v>
      </c>
      <c r="Q2384" t="s">
        <v>8318</v>
      </c>
      <c r="R2384" t="str">
        <f t="shared" si="187"/>
        <v>technology</v>
      </c>
      <c r="S2384" t="str">
        <f t="shared" si="188"/>
        <v>web</v>
      </c>
      <c r="T2384">
        <f>YEAR(V2384)</f>
        <v>2015</v>
      </c>
      <c r="U2384" s="13">
        <f t="shared" si="189"/>
        <v>25</v>
      </c>
      <c r="V2384" s="10">
        <f>(((J2384/60)/60)/24)+DATE(1970,1,1)</f>
        <v>42195.187534722223</v>
      </c>
      <c r="W2384" s="10">
        <f>(((I2384/60)/60)/24)+DATE(1970,1,1)</f>
        <v>42220.187534722223</v>
      </c>
    </row>
    <row r="2385" spans="1:23"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185"/>
        <v>4.3499999999999997E-2</v>
      </c>
      <c r="P2385" s="6">
        <f t="shared" si="186"/>
        <v>145</v>
      </c>
      <c r="Q2385" t="s">
        <v>8318</v>
      </c>
      <c r="R2385" t="str">
        <f t="shared" si="187"/>
        <v>technology</v>
      </c>
      <c r="S2385" t="str">
        <f t="shared" si="188"/>
        <v>web</v>
      </c>
      <c r="T2385">
        <f>YEAR(V2385)</f>
        <v>2015</v>
      </c>
      <c r="U2385" s="13">
        <f t="shared" si="189"/>
        <v>30</v>
      </c>
      <c r="V2385" s="10">
        <f>(((J2385/60)/60)/24)+DATE(1970,1,1)</f>
        <v>42027.056793981479</v>
      </c>
      <c r="W2385" s="10">
        <f>(((I2385/60)/60)/24)+DATE(1970,1,1)</f>
        <v>42057.056793981479</v>
      </c>
    </row>
    <row r="2386" spans="1:23"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185"/>
        <v>8.0000000000000002E-3</v>
      </c>
      <c r="P2386" s="6">
        <f t="shared" si="186"/>
        <v>1</v>
      </c>
      <c r="Q2386" t="s">
        <v>8318</v>
      </c>
      <c r="R2386" t="str">
        <f t="shared" si="187"/>
        <v>technology</v>
      </c>
      <c r="S2386" t="str">
        <f t="shared" si="188"/>
        <v>web</v>
      </c>
      <c r="T2386">
        <f>YEAR(V2386)</f>
        <v>2014</v>
      </c>
      <c r="U2386" s="13">
        <f t="shared" si="189"/>
        <v>30</v>
      </c>
      <c r="V2386" s="10">
        <f>(((J2386/60)/60)/24)+DATE(1970,1,1)</f>
        <v>41927.067627314813</v>
      </c>
      <c r="W2386" s="10">
        <f>(((I2386/60)/60)/24)+DATE(1970,1,1)</f>
        <v>41957.109293981484</v>
      </c>
    </row>
    <row r="2387" spans="1:23"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185"/>
        <v>1.2123076923076924E-2</v>
      </c>
      <c r="P2387" s="6">
        <f t="shared" si="186"/>
        <v>112.57142857142857</v>
      </c>
      <c r="Q2387" t="s">
        <v>8318</v>
      </c>
      <c r="R2387" t="str">
        <f t="shared" si="187"/>
        <v>technology</v>
      </c>
      <c r="S2387" t="str">
        <f t="shared" si="188"/>
        <v>web</v>
      </c>
      <c r="T2387">
        <f>YEAR(V2387)</f>
        <v>2015</v>
      </c>
      <c r="U2387" s="13">
        <f t="shared" si="189"/>
        <v>30</v>
      </c>
      <c r="V2387" s="10">
        <f>(((J2387/60)/60)/24)+DATE(1970,1,1)</f>
        <v>42191.70175925926</v>
      </c>
      <c r="W2387" s="10">
        <f>(((I2387/60)/60)/24)+DATE(1970,1,1)</f>
        <v>42221.70175925926</v>
      </c>
    </row>
    <row r="2388" spans="1:23"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185"/>
        <v>0</v>
      </c>
      <c r="P2388" s="6" t="e">
        <f t="shared" si="186"/>
        <v>#DIV/0!</v>
      </c>
      <c r="Q2388" t="s">
        <v>8318</v>
      </c>
      <c r="R2388" t="str">
        <f t="shared" si="187"/>
        <v>technology</v>
      </c>
      <c r="S2388" t="str">
        <f t="shared" si="188"/>
        <v>web</v>
      </c>
      <c r="T2388">
        <f>YEAR(V2388)</f>
        <v>2014</v>
      </c>
      <c r="U2388" s="13">
        <f t="shared" si="189"/>
        <v>60</v>
      </c>
      <c r="V2388" s="10">
        <f>(((J2388/60)/60)/24)+DATE(1970,1,1)</f>
        <v>41954.838240740741</v>
      </c>
      <c r="W2388" s="10">
        <f>(((I2388/60)/60)/24)+DATE(1970,1,1)</f>
        <v>42014.838240740741</v>
      </c>
    </row>
    <row r="2389" spans="1:23"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185"/>
        <v>6.8399999999999997E-3</v>
      </c>
      <c r="P2389" s="6">
        <f t="shared" si="186"/>
        <v>342</v>
      </c>
      <c r="Q2389" t="s">
        <v>8318</v>
      </c>
      <c r="R2389" t="str">
        <f t="shared" si="187"/>
        <v>technology</v>
      </c>
      <c r="S2389" t="str">
        <f t="shared" si="188"/>
        <v>web</v>
      </c>
      <c r="T2389">
        <f>YEAR(V2389)</f>
        <v>2016</v>
      </c>
      <c r="U2389" s="13">
        <f t="shared" si="189"/>
        <v>45</v>
      </c>
      <c r="V2389" s="10">
        <f>(((J2389/60)/60)/24)+DATE(1970,1,1)</f>
        <v>42528.626620370371</v>
      </c>
      <c r="W2389" s="10">
        <f>(((I2389/60)/60)/24)+DATE(1970,1,1)</f>
        <v>42573.626620370371</v>
      </c>
    </row>
    <row r="2390" spans="1:23"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185"/>
        <v>1.2513513513513513E-2</v>
      </c>
      <c r="P2390" s="6">
        <f t="shared" si="186"/>
        <v>57.875</v>
      </c>
      <c r="Q2390" t="s">
        <v>8318</v>
      </c>
      <c r="R2390" t="str">
        <f t="shared" si="187"/>
        <v>technology</v>
      </c>
      <c r="S2390" t="str">
        <f t="shared" si="188"/>
        <v>web</v>
      </c>
      <c r="T2390">
        <f>YEAR(V2390)</f>
        <v>2014</v>
      </c>
      <c r="U2390" s="13">
        <f t="shared" si="189"/>
        <v>30</v>
      </c>
      <c r="V2390" s="10">
        <f>(((J2390/60)/60)/24)+DATE(1970,1,1)</f>
        <v>41989.853692129633</v>
      </c>
      <c r="W2390" s="10">
        <f>(((I2390/60)/60)/24)+DATE(1970,1,1)</f>
        <v>42019.811805555553</v>
      </c>
    </row>
    <row r="2391" spans="1:23"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185"/>
        <v>1.8749999999999999E-3</v>
      </c>
      <c r="P2391" s="6">
        <f t="shared" si="186"/>
        <v>30</v>
      </c>
      <c r="Q2391" t="s">
        <v>8318</v>
      </c>
      <c r="R2391" t="str">
        <f t="shared" si="187"/>
        <v>technology</v>
      </c>
      <c r="S2391" t="str">
        <f t="shared" si="188"/>
        <v>web</v>
      </c>
      <c r="T2391">
        <f>YEAR(V2391)</f>
        <v>2015</v>
      </c>
      <c r="U2391" s="13">
        <f t="shared" si="189"/>
        <v>31</v>
      </c>
      <c r="V2391" s="10">
        <f>(((J2391/60)/60)/24)+DATE(1970,1,1)</f>
        <v>42179.653379629628</v>
      </c>
      <c r="W2391" s="10">
        <f>(((I2391/60)/60)/24)+DATE(1970,1,1)</f>
        <v>42210.915972222225</v>
      </c>
    </row>
    <row r="2392" spans="1:23"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185"/>
        <v>0</v>
      </c>
      <c r="P2392" s="6" t="e">
        <f t="shared" si="186"/>
        <v>#DIV/0!</v>
      </c>
      <c r="Q2392" t="s">
        <v>8318</v>
      </c>
      <c r="R2392" t="str">
        <f t="shared" si="187"/>
        <v>technology</v>
      </c>
      <c r="S2392" t="str">
        <f t="shared" si="188"/>
        <v>web</v>
      </c>
      <c r="T2392">
        <f>YEAR(V2392)</f>
        <v>2014</v>
      </c>
      <c r="U2392" s="13">
        <f t="shared" si="189"/>
        <v>40</v>
      </c>
      <c r="V2392" s="10">
        <f>(((J2392/60)/60)/24)+DATE(1970,1,1)</f>
        <v>41968.262314814812</v>
      </c>
      <c r="W2392" s="10">
        <f>(((I2392/60)/60)/24)+DATE(1970,1,1)</f>
        <v>42008.262314814812</v>
      </c>
    </row>
    <row r="2393" spans="1:23"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185"/>
        <v>1.25E-3</v>
      </c>
      <c r="P2393" s="6">
        <f t="shared" si="186"/>
        <v>25</v>
      </c>
      <c r="Q2393" t="s">
        <v>8318</v>
      </c>
      <c r="R2393" t="str">
        <f t="shared" si="187"/>
        <v>technology</v>
      </c>
      <c r="S2393" t="str">
        <f t="shared" si="188"/>
        <v>web</v>
      </c>
      <c r="T2393">
        <f>YEAR(V2393)</f>
        <v>2015</v>
      </c>
      <c r="U2393" s="13">
        <f t="shared" si="189"/>
        <v>30</v>
      </c>
      <c r="V2393" s="10">
        <f>(((J2393/60)/60)/24)+DATE(1970,1,1)</f>
        <v>42064.794490740736</v>
      </c>
      <c r="W2393" s="10">
        <f>(((I2393/60)/60)/24)+DATE(1970,1,1)</f>
        <v>42094.752824074079</v>
      </c>
    </row>
    <row r="2394" spans="1:23"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185"/>
        <v>0</v>
      </c>
      <c r="P2394" s="6" t="e">
        <f t="shared" si="186"/>
        <v>#DIV/0!</v>
      </c>
      <c r="Q2394" t="s">
        <v>8318</v>
      </c>
      <c r="R2394" t="str">
        <f t="shared" si="187"/>
        <v>technology</v>
      </c>
      <c r="S2394" t="str">
        <f t="shared" si="188"/>
        <v>web</v>
      </c>
      <c r="T2394">
        <f>YEAR(V2394)</f>
        <v>2015</v>
      </c>
      <c r="U2394" s="13">
        <f t="shared" si="189"/>
        <v>30</v>
      </c>
      <c r="V2394" s="10">
        <f>(((J2394/60)/60)/24)+DATE(1970,1,1)</f>
        <v>42276.120636574073</v>
      </c>
      <c r="W2394" s="10">
        <f>(((I2394/60)/60)/24)+DATE(1970,1,1)</f>
        <v>42306.120636574073</v>
      </c>
    </row>
    <row r="2395" spans="1:23"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185"/>
        <v>5.0000000000000001E-4</v>
      </c>
      <c r="P2395" s="6">
        <f t="shared" si="186"/>
        <v>50</v>
      </c>
      <c r="Q2395" t="s">
        <v>8318</v>
      </c>
      <c r="R2395" t="str">
        <f t="shared" si="187"/>
        <v>technology</v>
      </c>
      <c r="S2395" t="str">
        <f t="shared" si="188"/>
        <v>web</v>
      </c>
      <c r="T2395">
        <f>YEAR(V2395)</f>
        <v>2015</v>
      </c>
      <c r="U2395" s="13">
        <f t="shared" si="189"/>
        <v>30</v>
      </c>
      <c r="V2395" s="10">
        <f>(((J2395/60)/60)/24)+DATE(1970,1,1)</f>
        <v>42194.648344907408</v>
      </c>
      <c r="W2395" s="10">
        <f>(((I2395/60)/60)/24)+DATE(1970,1,1)</f>
        <v>42224.648344907408</v>
      </c>
    </row>
    <row r="2396" spans="1:23"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185"/>
        <v>5.9999999999999995E-4</v>
      </c>
      <c r="P2396" s="6">
        <f t="shared" si="186"/>
        <v>1.5</v>
      </c>
      <c r="Q2396" t="s">
        <v>8318</v>
      </c>
      <c r="R2396" t="str">
        <f t="shared" si="187"/>
        <v>technology</v>
      </c>
      <c r="S2396" t="str">
        <f t="shared" si="188"/>
        <v>web</v>
      </c>
      <c r="T2396">
        <f>YEAR(V2396)</f>
        <v>2015</v>
      </c>
      <c r="U2396" s="13">
        <f t="shared" si="189"/>
        <v>30</v>
      </c>
      <c r="V2396" s="10">
        <f>(((J2396/60)/60)/24)+DATE(1970,1,1)</f>
        <v>42031.362187499995</v>
      </c>
      <c r="W2396" s="10">
        <f>(((I2396/60)/60)/24)+DATE(1970,1,1)</f>
        <v>42061.362187499995</v>
      </c>
    </row>
    <row r="2397" spans="1:23"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185"/>
        <v>0</v>
      </c>
      <c r="P2397" s="6" t="e">
        <f t="shared" si="186"/>
        <v>#DIV/0!</v>
      </c>
      <c r="Q2397" t="s">
        <v>8318</v>
      </c>
      <c r="R2397" t="str">
        <f t="shared" si="187"/>
        <v>technology</v>
      </c>
      <c r="S2397" t="str">
        <f t="shared" si="188"/>
        <v>web</v>
      </c>
      <c r="T2397">
        <f>YEAR(V2397)</f>
        <v>2016</v>
      </c>
      <c r="U2397" s="13">
        <f t="shared" si="189"/>
        <v>28</v>
      </c>
      <c r="V2397" s="10">
        <f>(((J2397/60)/60)/24)+DATE(1970,1,1)</f>
        <v>42717.121377314819</v>
      </c>
      <c r="W2397" s="10">
        <f>(((I2397/60)/60)/24)+DATE(1970,1,1)</f>
        <v>42745.372916666667</v>
      </c>
    </row>
    <row r="2398" spans="1:23"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185"/>
        <v>2E-3</v>
      </c>
      <c r="P2398" s="6">
        <f t="shared" si="186"/>
        <v>10</v>
      </c>
      <c r="Q2398" t="s">
        <v>8318</v>
      </c>
      <c r="R2398" t="str">
        <f t="shared" si="187"/>
        <v>technology</v>
      </c>
      <c r="S2398" t="str">
        <f t="shared" si="188"/>
        <v>web</v>
      </c>
      <c r="T2398">
        <f>YEAR(V2398)</f>
        <v>2015</v>
      </c>
      <c r="U2398" s="13">
        <f t="shared" si="189"/>
        <v>30</v>
      </c>
      <c r="V2398" s="10">
        <f>(((J2398/60)/60)/24)+DATE(1970,1,1)</f>
        <v>42262.849050925928</v>
      </c>
      <c r="W2398" s="10">
        <f>(((I2398/60)/60)/24)+DATE(1970,1,1)</f>
        <v>42292.849050925928</v>
      </c>
    </row>
    <row r="2399" spans="1:23"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185"/>
        <v>0</v>
      </c>
      <c r="P2399" s="6" t="e">
        <f t="shared" si="186"/>
        <v>#DIV/0!</v>
      </c>
      <c r="Q2399" t="s">
        <v>8318</v>
      </c>
      <c r="R2399" t="str">
        <f t="shared" si="187"/>
        <v>technology</v>
      </c>
      <c r="S2399" t="str">
        <f t="shared" si="188"/>
        <v>web</v>
      </c>
      <c r="T2399">
        <f>YEAR(V2399)</f>
        <v>2014</v>
      </c>
      <c r="U2399" s="13">
        <f t="shared" si="189"/>
        <v>30</v>
      </c>
      <c r="V2399" s="10">
        <f>(((J2399/60)/60)/24)+DATE(1970,1,1)</f>
        <v>41976.88490740741</v>
      </c>
      <c r="W2399" s="10">
        <f>(((I2399/60)/60)/24)+DATE(1970,1,1)</f>
        <v>42006.88490740741</v>
      </c>
    </row>
    <row r="2400" spans="1:23"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185"/>
        <v>0</v>
      </c>
      <c r="P2400" s="6" t="e">
        <f t="shared" si="186"/>
        <v>#DIV/0!</v>
      </c>
      <c r="Q2400" t="s">
        <v>8318</v>
      </c>
      <c r="R2400" t="str">
        <f t="shared" si="187"/>
        <v>technology</v>
      </c>
      <c r="S2400" t="str">
        <f t="shared" si="188"/>
        <v>web</v>
      </c>
      <c r="T2400">
        <f>YEAR(V2400)</f>
        <v>2015</v>
      </c>
      <c r="U2400" s="13">
        <f t="shared" si="189"/>
        <v>30</v>
      </c>
      <c r="V2400" s="10">
        <f>(((J2400/60)/60)/24)+DATE(1970,1,1)</f>
        <v>42157.916481481487</v>
      </c>
      <c r="W2400" s="10">
        <f>(((I2400/60)/60)/24)+DATE(1970,1,1)</f>
        <v>42187.916481481487</v>
      </c>
    </row>
    <row r="2401" spans="1:23"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185"/>
        <v>0</v>
      </c>
      <c r="P2401" s="6" t="e">
        <f t="shared" si="186"/>
        <v>#DIV/0!</v>
      </c>
      <c r="Q2401" t="s">
        <v>8318</v>
      </c>
      <c r="R2401" t="str">
        <f t="shared" si="187"/>
        <v>technology</v>
      </c>
      <c r="S2401" t="str">
        <f t="shared" si="188"/>
        <v>web</v>
      </c>
      <c r="T2401">
        <f>YEAR(V2401)</f>
        <v>2014</v>
      </c>
      <c r="U2401" s="13">
        <f t="shared" si="189"/>
        <v>35</v>
      </c>
      <c r="V2401" s="10">
        <f>(((J2401/60)/60)/24)+DATE(1970,1,1)</f>
        <v>41956.853078703702</v>
      </c>
      <c r="W2401" s="10">
        <f>(((I2401/60)/60)/24)+DATE(1970,1,1)</f>
        <v>41991.853078703702</v>
      </c>
    </row>
    <row r="2402" spans="1:23"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185"/>
        <v>0</v>
      </c>
      <c r="P2402" s="6" t="e">
        <f t="shared" si="186"/>
        <v>#DIV/0!</v>
      </c>
      <c r="Q2402" t="s">
        <v>8318</v>
      </c>
      <c r="R2402" t="str">
        <f t="shared" si="187"/>
        <v>technology</v>
      </c>
      <c r="S2402" t="str">
        <f t="shared" si="188"/>
        <v>web</v>
      </c>
      <c r="T2402">
        <f>YEAR(V2402)</f>
        <v>2016</v>
      </c>
      <c r="U2402" s="13">
        <f t="shared" si="189"/>
        <v>30</v>
      </c>
      <c r="V2402" s="10">
        <f>(((J2402/60)/60)/24)+DATE(1970,1,1)</f>
        <v>42444.268101851849</v>
      </c>
      <c r="W2402" s="10">
        <f>(((I2402/60)/60)/24)+DATE(1970,1,1)</f>
        <v>42474.268101851849</v>
      </c>
    </row>
    <row r="2403" spans="1:23"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185"/>
        <v>7.1785714285714283E-3</v>
      </c>
      <c r="P2403" s="6">
        <f t="shared" si="186"/>
        <v>22.333333333333332</v>
      </c>
      <c r="Q2403" t="s">
        <v>8312</v>
      </c>
      <c r="R2403" t="str">
        <f t="shared" si="187"/>
        <v>food</v>
      </c>
      <c r="S2403" t="str">
        <f t="shared" si="188"/>
        <v>food trucks</v>
      </c>
      <c r="T2403">
        <f>YEAR(V2403)</f>
        <v>2016</v>
      </c>
      <c r="U2403" s="13">
        <f t="shared" si="189"/>
        <v>60</v>
      </c>
      <c r="V2403" s="10">
        <f>(((J2403/60)/60)/24)+DATE(1970,1,1)</f>
        <v>42374.822870370372</v>
      </c>
      <c r="W2403" s="10">
        <f>(((I2403/60)/60)/24)+DATE(1970,1,1)</f>
        <v>42434.822870370372</v>
      </c>
    </row>
    <row r="2404" spans="1:23"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185"/>
        <v>4.3333333333333331E-3</v>
      </c>
      <c r="P2404" s="6">
        <f t="shared" si="186"/>
        <v>52</v>
      </c>
      <c r="Q2404" t="s">
        <v>8312</v>
      </c>
      <c r="R2404" t="str">
        <f t="shared" si="187"/>
        <v>food</v>
      </c>
      <c r="S2404" t="str">
        <f t="shared" si="188"/>
        <v>food trucks</v>
      </c>
      <c r="T2404">
        <f>YEAR(V2404)</f>
        <v>2015</v>
      </c>
      <c r="U2404" s="13">
        <f t="shared" si="189"/>
        <v>30</v>
      </c>
      <c r="V2404" s="10">
        <f>(((J2404/60)/60)/24)+DATE(1970,1,1)</f>
        <v>42107.679756944446</v>
      </c>
      <c r="W2404" s="10">
        <f>(((I2404/60)/60)/24)+DATE(1970,1,1)</f>
        <v>42137.679756944446</v>
      </c>
    </row>
    <row r="2405" spans="1:23"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185"/>
        <v>0.16833333333333333</v>
      </c>
      <c r="P2405" s="6">
        <f t="shared" si="186"/>
        <v>16.833333333333332</v>
      </c>
      <c r="Q2405" t="s">
        <v>8312</v>
      </c>
      <c r="R2405" t="str">
        <f t="shared" si="187"/>
        <v>food</v>
      </c>
      <c r="S2405" t="str">
        <f t="shared" si="188"/>
        <v>food trucks</v>
      </c>
      <c r="T2405">
        <f>YEAR(V2405)</f>
        <v>2016</v>
      </c>
      <c r="U2405" s="13">
        <f t="shared" si="189"/>
        <v>60</v>
      </c>
      <c r="V2405" s="10">
        <f>(((J2405/60)/60)/24)+DATE(1970,1,1)</f>
        <v>42399.882615740738</v>
      </c>
      <c r="W2405" s="10">
        <f>(((I2405/60)/60)/24)+DATE(1970,1,1)</f>
        <v>42459.840949074074</v>
      </c>
    </row>
    <row r="2406" spans="1:23"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185"/>
        <v>0</v>
      </c>
      <c r="P2406" s="6" t="e">
        <f t="shared" si="186"/>
        <v>#DIV/0!</v>
      </c>
      <c r="Q2406" t="s">
        <v>8312</v>
      </c>
      <c r="R2406" t="str">
        <f t="shared" si="187"/>
        <v>food</v>
      </c>
      <c r="S2406" t="str">
        <f t="shared" si="188"/>
        <v>food trucks</v>
      </c>
      <c r="T2406">
        <f>YEAR(V2406)</f>
        <v>2015</v>
      </c>
      <c r="U2406" s="13">
        <f t="shared" si="189"/>
        <v>30</v>
      </c>
      <c r="V2406" s="10">
        <f>(((J2406/60)/60)/24)+DATE(1970,1,1)</f>
        <v>42342.03943287037</v>
      </c>
      <c r="W2406" s="10">
        <f>(((I2406/60)/60)/24)+DATE(1970,1,1)</f>
        <v>42372.03943287037</v>
      </c>
    </row>
    <row r="2407" spans="1:23"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185"/>
        <v>0.22520000000000001</v>
      </c>
      <c r="P2407" s="6">
        <f t="shared" si="186"/>
        <v>56.3</v>
      </c>
      <c r="Q2407" t="s">
        <v>8312</v>
      </c>
      <c r="R2407" t="str">
        <f t="shared" si="187"/>
        <v>food</v>
      </c>
      <c r="S2407" t="str">
        <f t="shared" si="188"/>
        <v>food trucks</v>
      </c>
      <c r="T2407">
        <f>YEAR(V2407)</f>
        <v>2016</v>
      </c>
      <c r="U2407" s="13">
        <f t="shared" si="189"/>
        <v>21</v>
      </c>
      <c r="V2407" s="10">
        <f>(((J2407/60)/60)/24)+DATE(1970,1,1)</f>
        <v>42595.585358796292</v>
      </c>
      <c r="W2407" s="10">
        <f>(((I2407/60)/60)/24)+DATE(1970,1,1)</f>
        <v>42616.585358796292</v>
      </c>
    </row>
    <row r="2408" spans="1:23"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185"/>
        <v>0.41384615384615386</v>
      </c>
      <c r="P2408" s="6">
        <f t="shared" si="186"/>
        <v>84.0625</v>
      </c>
      <c r="Q2408" t="s">
        <v>8312</v>
      </c>
      <c r="R2408" t="str">
        <f t="shared" si="187"/>
        <v>food</v>
      </c>
      <c r="S2408" t="str">
        <f t="shared" si="188"/>
        <v>food trucks</v>
      </c>
      <c r="T2408">
        <f>YEAR(V2408)</f>
        <v>2014</v>
      </c>
      <c r="U2408" s="13">
        <f t="shared" si="189"/>
        <v>40</v>
      </c>
      <c r="V2408" s="10">
        <f>(((J2408/60)/60)/24)+DATE(1970,1,1)</f>
        <v>41983.110995370371</v>
      </c>
      <c r="W2408" s="10">
        <f>(((I2408/60)/60)/24)+DATE(1970,1,1)</f>
        <v>42023.110995370371</v>
      </c>
    </row>
    <row r="2409" spans="1:23"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185"/>
        <v>0.25259090909090909</v>
      </c>
      <c r="P2409" s="6">
        <f t="shared" si="186"/>
        <v>168.39393939393941</v>
      </c>
      <c r="Q2409" t="s">
        <v>8312</v>
      </c>
      <c r="R2409" t="str">
        <f t="shared" si="187"/>
        <v>food</v>
      </c>
      <c r="S2409" t="str">
        <f t="shared" si="188"/>
        <v>food trucks</v>
      </c>
      <c r="T2409">
        <f>YEAR(V2409)</f>
        <v>2015</v>
      </c>
      <c r="U2409" s="13">
        <f t="shared" si="189"/>
        <v>23</v>
      </c>
      <c r="V2409" s="10">
        <f>(((J2409/60)/60)/24)+DATE(1970,1,1)</f>
        <v>42082.575555555552</v>
      </c>
      <c r="W2409" s="10">
        <f>(((I2409/60)/60)/24)+DATE(1970,1,1)</f>
        <v>42105.25</v>
      </c>
    </row>
    <row r="2410" spans="1:23"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185"/>
        <v>2E-3</v>
      </c>
      <c r="P2410" s="6">
        <f t="shared" si="186"/>
        <v>15</v>
      </c>
      <c r="Q2410" t="s">
        <v>8312</v>
      </c>
      <c r="R2410" t="str">
        <f t="shared" si="187"/>
        <v>food</v>
      </c>
      <c r="S2410" t="str">
        <f t="shared" si="188"/>
        <v>food trucks</v>
      </c>
      <c r="T2410">
        <f>YEAR(V2410)</f>
        <v>2014</v>
      </c>
      <c r="U2410" s="13">
        <f t="shared" si="189"/>
        <v>30</v>
      </c>
      <c r="V2410" s="10">
        <f>(((J2410/60)/60)/24)+DATE(1970,1,1)</f>
        <v>41919.140706018516</v>
      </c>
      <c r="W2410" s="10">
        <f>(((I2410/60)/60)/24)+DATE(1970,1,1)</f>
        <v>41949.182372685187</v>
      </c>
    </row>
    <row r="2411" spans="1:23"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185"/>
        <v>1.84E-2</v>
      </c>
      <c r="P2411" s="6">
        <f t="shared" si="186"/>
        <v>76.666666666666671</v>
      </c>
      <c r="Q2411" t="s">
        <v>8312</v>
      </c>
      <c r="R2411" t="str">
        <f t="shared" si="187"/>
        <v>food</v>
      </c>
      <c r="S2411" t="str">
        <f t="shared" si="188"/>
        <v>food trucks</v>
      </c>
      <c r="T2411">
        <f>YEAR(V2411)</f>
        <v>2015</v>
      </c>
      <c r="U2411" s="13">
        <f t="shared" si="189"/>
        <v>30</v>
      </c>
      <c r="V2411" s="10">
        <f>(((J2411/60)/60)/24)+DATE(1970,1,1)</f>
        <v>42204.875868055555</v>
      </c>
      <c r="W2411" s="10">
        <f>(((I2411/60)/60)/24)+DATE(1970,1,1)</f>
        <v>42234.875868055555</v>
      </c>
    </row>
    <row r="2412" spans="1:23"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185"/>
        <v>0</v>
      </c>
      <c r="P2412" s="6" t="e">
        <f t="shared" si="186"/>
        <v>#DIV/0!</v>
      </c>
      <c r="Q2412" t="s">
        <v>8312</v>
      </c>
      <c r="R2412" t="str">
        <f t="shared" si="187"/>
        <v>food</v>
      </c>
      <c r="S2412" t="str">
        <f t="shared" si="188"/>
        <v>food trucks</v>
      </c>
      <c r="T2412">
        <f>YEAR(V2412)</f>
        <v>2015</v>
      </c>
      <c r="U2412" s="13">
        <f t="shared" si="189"/>
        <v>30</v>
      </c>
      <c r="V2412" s="10">
        <f>(((J2412/60)/60)/24)+DATE(1970,1,1)</f>
        <v>42224.408275462964</v>
      </c>
      <c r="W2412" s="10">
        <f>(((I2412/60)/60)/24)+DATE(1970,1,1)</f>
        <v>42254.408275462964</v>
      </c>
    </row>
    <row r="2413" spans="1:23"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185"/>
        <v>6.0400000000000002E-3</v>
      </c>
      <c r="P2413" s="6">
        <f t="shared" si="186"/>
        <v>50.333333333333336</v>
      </c>
      <c r="Q2413" t="s">
        <v>8312</v>
      </c>
      <c r="R2413" t="str">
        <f t="shared" si="187"/>
        <v>food</v>
      </c>
      <c r="S2413" t="str">
        <f t="shared" si="188"/>
        <v>food trucks</v>
      </c>
      <c r="T2413">
        <f>YEAR(V2413)</f>
        <v>2015</v>
      </c>
      <c r="U2413" s="13">
        <f t="shared" si="189"/>
        <v>30</v>
      </c>
      <c r="V2413" s="10">
        <f>(((J2413/60)/60)/24)+DATE(1970,1,1)</f>
        <v>42211.732430555552</v>
      </c>
      <c r="W2413" s="10">
        <f>(((I2413/60)/60)/24)+DATE(1970,1,1)</f>
        <v>42241.732430555552</v>
      </c>
    </row>
    <row r="2414" spans="1:23"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185"/>
        <v>0</v>
      </c>
      <c r="P2414" s="6" t="e">
        <f t="shared" si="186"/>
        <v>#DIV/0!</v>
      </c>
      <c r="Q2414" t="s">
        <v>8312</v>
      </c>
      <c r="R2414" t="str">
        <f t="shared" si="187"/>
        <v>food</v>
      </c>
      <c r="S2414" t="str">
        <f t="shared" si="188"/>
        <v>food trucks</v>
      </c>
      <c r="T2414">
        <f>YEAR(V2414)</f>
        <v>2016</v>
      </c>
      <c r="U2414" s="13">
        <f t="shared" si="189"/>
        <v>45</v>
      </c>
      <c r="V2414" s="10">
        <f>(((J2414/60)/60)/24)+DATE(1970,1,1)</f>
        <v>42655.736956018518</v>
      </c>
      <c r="W2414" s="10">
        <f>(((I2414/60)/60)/24)+DATE(1970,1,1)</f>
        <v>42700.778622685189</v>
      </c>
    </row>
    <row r="2415" spans="1:23"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185"/>
        <v>8.3333333333333332E-3</v>
      </c>
      <c r="P2415" s="6">
        <f t="shared" si="186"/>
        <v>8.3333333333333339</v>
      </c>
      <c r="Q2415" t="s">
        <v>8312</v>
      </c>
      <c r="R2415" t="str">
        <f t="shared" si="187"/>
        <v>food</v>
      </c>
      <c r="S2415" t="str">
        <f t="shared" si="188"/>
        <v>food trucks</v>
      </c>
      <c r="T2415">
        <f>YEAR(V2415)</f>
        <v>2014</v>
      </c>
      <c r="U2415" s="13">
        <f t="shared" si="189"/>
        <v>31</v>
      </c>
      <c r="V2415" s="10">
        <f>(((J2415/60)/60)/24)+DATE(1970,1,1)</f>
        <v>41760.10974537037</v>
      </c>
      <c r="W2415" s="10">
        <f>(((I2415/60)/60)/24)+DATE(1970,1,1)</f>
        <v>41790.979166666664</v>
      </c>
    </row>
    <row r="2416" spans="1:23"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185"/>
        <v>3.0666666666666665E-2</v>
      </c>
      <c r="P2416" s="6">
        <f t="shared" si="186"/>
        <v>35.384615384615387</v>
      </c>
      <c r="Q2416" t="s">
        <v>8312</v>
      </c>
      <c r="R2416" t="str">
        <f t="shared" si="187"/>
        <v>food</v>
      </c>
      <c r="S2416" t="str">
        <f t="shared" si="188"/>
        <v>food trucks</v>
      </c>
      <c r="T2416">
        <f>YEAR(V2416)</f>
        <v>2015</v>
      </c>
      <c r="U2416" s="13">
        <f t="shared" si="189"/>
        <v>39</v>
      </c>
      <c r="V2416" s="10">
        <f>(((J2416/60)/60)/24)+DATE(1970,1,1)</f>
        <v>42198.695138888885</v>
      </c>
      <c r="W2416" s="10">
        <f>(((I2416/60)/60)/24)+DATE(1970,1,1)</f>
        <v>42238.165972222225</v>
      </c>
    </row>
    <row r="2417" spans="1:23"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185"/>
        <v>5.5833333333333334E-3</v>
      </c>
      <c r="P2417" s="6">
        <f t="shared" si="186"/>
        <v>55.833333333333336</v>
      </c>
      <c r="Q2417" t="s">
        <v>8312</v>
      </c>
      <c r="R2417" t="str">
        <f t="shared" si="187"/>
        <v>food</v>
      </c>
      <c r="S2417" t="str">
        <f t="shared" si="188"/>
        <v>food trucks</v>
      </c>
      <c r="T2417">
        <f>YEAR(V2417)</f>
        <v>2016</v>
      </c>
      <c r="U2417" s="13">
        <f t="shared" si="189"/>
        <v>30</v>
      </c>
      <c r="V2417" s="10">
        <f>(((J2417/60)/60)/24)+DATE(1970,1,1)</f>
        <v>42536.862800925926</v>
      </c>
      <c r="W2417" s="10">
        <f>(((I2417/60)/60)/24)+DATE(1970,1,1)</f>
        <v>42566.862800925926</v>
      </c>
    </row>
    <row r="2418" spans="1:23"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185"/>
        <v>2.5000000000000001E-4</v>
      </c>
      <c r="P2418" s="6">
        <f t="shared" si="186"/>
        <v>5</v>
      </c>
      <c r="Q2418" t="s">
        <v>8312</v>
      </c>
      <c r="R2418" t="str">
        <f t="shared" si="187"/>
        <v>food</v>
      </c>
      <c r="S2418" t="str">
        <f t="shared" si="188"/>
        <v>food trucks</v>
      </c>
      <c r="T2418">
        <f>YEAR(V2418)</f>
        <v>2015</v>
      </c>
      <c r="U2418" s="13">
        <f t="shared" si="189"/>
        <v>58</v>
      </c>
      <c r="V2418" s="10">
        <f>(((J2418/60)/60)/24)+DATE(1970,1,1)</f>
        <v>42019.737766203703</v>
      </c>
      <c r="W2418" s="10">
        <f>(((I2418/60)/60)/24)+DATE(1970,1,1)</f>
        <v>42077.625</v>
      </c>
    </row>
    <row r="2419" spans="1:23"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185"/>
        <v>0</v>
      </c>
      <c r="P2419" s="6" t="e">
        <f t="shared" si="186"/>
        <v>#DIV/0!</v>
      </c>
      <c r="Q2419" t="s">
        <v>8312</v>
      </c>
      <c r="R2419" t="str">
        <f t="shared" si="187"/>
        <v>food</v>
      </c>
      <c r="S2419" t="str">
        <f t="shared" si="188"/>
        <v>food trucks</v>
      </c>
      <c r="T2419">
        <f>YEAR(V2419)</f>
        <v>2014</v>
      </c>
      <c r="U2419" s="13">
        <f t="shared" si="189"/>
        <v>30</v>
      </c>
      <c r="V2419" s="10">
        <f>(((J2419/60)/60)/24)+DATE(1970,1,1)</f>
        <v>41831.884108796294</v>
      </c>
      <c r="W2419" s="10">
        <f>(((I2419/60)/60)/24)+DATE(1970,1,1)</f>
        <v>41861.884108796294</v>
      </c>
    </row>
    <row r="2420" spans="1:23"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185"/>
        <v>2.0000000000000001E-4</v>
      </c>
      <c r="P2420" s="6">
        <f t="shared" si="186"/>
        <v>1</v>
      </c>
      <c r="Q2420" t="s">
        <v>8312</v>
      </c>
      <c r="R2420" t="str">
        <f t="shared" si="187"/>
        <v>food</v>
      </c>
      <c r="S2420" t="str">
        <f t="shared" si="188"/>
        <v>food trucks</v>
      </c>
      <c r="T2420">
        <f>YEAR(V2420)</f>
        <v>2015</v>
      </c>
      <c r="U2420" s="13">
        <f t="shared" si="189"/>
        <v>60</v>
      </c>
      <c r="V2420" s="10">
        <f>(((J2420/60)/60)/24)+DATE(1970,1,1)</f>
        <v>42027.856990740736</v>
      </c>
      <c r="W2420" s="10">
        <f>(((I2420/60)/60)/24)+DATE(1970,1,1)</f>
        <v>42087.815324074079</v>
      </c>
    </row>
    <row r="2421" spans="1:23"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185"/>
        <v>0</v>
      </c>
      <c r="P2421" s="6" t="e">
        <f t="shared" si="186"/>
        <v>#DIV/0!</v>
      </c>
      <c r="Q2421" t="s">
        <v>8312</v>
      </c>
      <c r="R2421" t="str">
        <f t="shared" si="187"/>
        <v>food</v>
      </c>
      <c r="S2421" t="str">
        <f t="shared" si="188"/>
        <v>food trucks</v>
      </c>
      <c r="T2421">
        <f>YEAR(V2421)</f>
        <v>2014</v>
      </c>
      <c r="U2421" s="13">
        <f t="shared" si="189"/>
        <v>60</v>
      </c>
      <c r="V2421" s="10">
        <f>(((J2421/60)/60)/24)+DATE(1970,1,1)</f>
        <v>41993.738298611104</v>
      </c>
      <c r="W2421" s="10">
        <f>(((I2421/60)/60)/24)+DATE(1970,1,1)</f>
        <v>42053.738298611104</v>
      </c>
    </row>
    <row r="2422" spans="1:23"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185"/>
        <v>0.14825133372851215</v>
      </c>
      <c r="P2422" s="6">
        <f t="shared" si="186"/>
        <v>69.472222222222229</v>
      </c>
      <c r="Q2422" t="s">
        <v>8312</v>
      </c>
      <c r="R2422" t="str">
        <f t="shared" si="187"/>
        <v>food</v>
      </c>
      <c r="S2422" t="str">
        <f t="shared" si="188"/>
        <v>food trucks</v>
      </c>
      <c r="T2422">
        <f>YEAR(V2422)</f>
        <v>2014</v>
      </c>
      <c r="U2422" s="13">
        <f t="shared" si="189"/>
        <v>60</v>
      </c>
      <c r="V2422" s="10">
        <f>(((J2422/60)/60)/24)+DATE(1970,1,1)</f>
        <v>41893.028877314813</v>
      </c>
      <c r="W2422" s="10">
        <f>(((I2422/60)/60)/24)+DATE(1970,1,1)</f>
        <v>41953.070543981477</v>
      </c>
    </row>
    <row r="2423" spans="1:23"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185"/>
        <v>1.6666666666666666E-4</v>
      </c>
      <c r="P2423" s="6">
        <f t="shared" si="186"/>
        <v>1</v>
      </c>
      <c r="Q2423" t="s">
        <v>8312</v>
      </c>
      <c r="R2423" t="str">
        <f t="shared" si="187"/>
        <v>food</v>
      </c>
      <c r="S2423" t="str">
        <f t="shared" si="188"/>
        <v>food trucks</v>
      </c>
      <c r="T2423">
        <f>YEAR(V2423)</f>
        <v>2015</v>
      </c>
      <c r="U2423" s="13">
        <f t="shared" si="189"/>
        <v>30</v>
      </c>
      <c r="V2423" s="10">
        <f>(((J2423/60)/60)/24)+DATE(1970,1,1)</f>
        <v>42026.687453703707</v>
      </c>
      <c r="W2423" s="10">
        <f>(((I2423/60)/60)/24)+DATE(1970,1,1)</f>
        <v>42056.687453703707</v>
      </c>
    </row>
    <row r="2424" spans="1:23"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185"/>
        <v>2E-3</v>
      </c>
      <c r="P2424" s="6">
        <f t="shared" si="186"/>
        <v>1</v>
      </c>
      <c r="Q2424" t="s">
        <v>8312</v>
      </c>
      <c r="R2424" t="str">
        <f t="shared" si="187"/>
        <v>food</v>
      </c>
      <c r="S2424" t="str">
        <f t="shared" si="188"/>
        <v>food trucks</v>
      </c>
      <c r="T2424">
        <f>YEAR(V2424)</f>
        <v>2015</v>
      </c>
      <c r="U2424" s="13">
        <f t="shared" si="189"/>
        <v>30</v>
      </c>
      <c r="V2424" s="10">
        <f>(((J2424/60)/60)/24)+DATE(1970,1,1)</f>
        <v>42044.724953703699</v>
      </c>
      <c r="W2424" s="10">
        <f>(((I2424/60)/60)/24)+DATE(1970,1,1)</f>
        <v>42074.683287037042</v>
      </c>
    </row>
    <row r="2425" spans="1:23"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185"/>
        <v>1.3333333333333334E-4</v>
      </c>
      <c r="P2425" s="6">
        <f t="shared" si="186"/>
        <v>8</v>
      </c>
      <c r="Q2425" t="s">
        <v>8312</v>
      </c>
      <c r="R2425" t="str">
        <f t="shared" si="187"/>
        <v>food</v>
      </c>
      <c r="S2425" t="str">
        <f t="shared" si="188"/>
        <v>food trucks</v>
      </c>
      <c r="T2425">
        <f>YEAR(V2425)</f>
        <v>2014</v>
      </c>
      <c r="U2425" s="13">
        <f t="shared" si="189"/>
        <v>30</v>
      </c>
      <c r="V2425" s="10">
        <f>(((J2425/60)/60)/24)+DATE(1970,1,1)</f>
        <v>41974.704745370371</v>
      </c>
      <c r="W2425" s="10">
        <f>(((I2425/60)/60)/24)+DATE(1970,1,1)</f>
        <v>42004.704745370371</v>
      </c>
    </row>
    <row r="2426" spans="1:23"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185"/>
        <v>1.24E-2</v>
      </c>
      <c r="P2426" s="6">
        <f t="shared" si="186"/>
        <v>34.444444444444443</v>
      </c>
      <c r="Q2426" t="s">
        <v>8312</v>
      </c>
      <c r="R2426" t="str">
        <f t="shared" si="187"/>
        <v>food</v>
      </c>
      <c r="S2426" t="str">
        <f t="shared" si="188"/>
        <v>food trucks</v>
      </c>
      <c r="T2426">
        <f>YEAR(V2426)</f>
        <v>2014</v>
      </c>
      <c r="U2426" s="13">
        <f t="shared" si="189"/>
        <v>30</v>
      </c>
      <c r="V2426" s="10">
        <f>(((J2426/60)/60)/24)+DATE(1970,1,1)</f>
        <v>41909.892453703702</v>
      </c>
      <c r="W2426" s="10">
        <f>(((I2426/60)/60)/24)+DATE(1970,1,1)</f>
        <v>41939.892453703702</v>
      </c>
    </row>
    <row r="2427" spans="1:23"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185"/>
        <v>2.8571428571428574E-4</v>
      </c>
      <c r="P2427" s="6">
        <f t="shared" si="186"/>
        <v>1</v>
      </c>
      <c r="Q2427" t="s">
        <v>8312</v>
      </c>
      <c r="R2427" t="str">
        <f t="shared" si="187"/>
        <v>food</v>
      </c>
      <c r="S2427" t="str">
        <f t="shared" si="188"/>
        <v>food trucks</v>
      </c>
      <c r="T2427">
        <f>YEAR(V2427)</f>
        <v>2016</v>
      </c>
      <c r="U2427" s="13">
        <f t="shared" si="189"/>
        <v>15</v>
      </c>
      <c r="V2427" s="10">
        <f>(((J2427/60)/60)/24)+DATE(1970,1,1)</f>
        <v>42502.913761574076</v>
      </c>
      <c r="W2427" s="10">
        <f>(((I2427/60)/60)/24)+DATE(1970,1,1)</f>
        <v>42517.919444444444</v>
      </c>
    </row>
    <row r="2428" spans="1:23"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185"/>
        <v>0</v>
      </c>
      <c r="P2428" s="6" t="e">
        <f t="shared" si="186"/>
        <v>#DIV/0!</v>
      </c>
      <c r="Q2428" t="s">
        <v>8312</v>
      </c>
      <c r="R2428" t="str">
        <f t="shared" si="187"/>
        <v>food</v>
      </c>
      <c r="S2428" t="str">
        <f t="shared" si="188"/>
        <v>food trucks</v>
      </c>
      <c r="T2428">
        <f>YEAR(V2428)</f>
        <v>2015</v>
      </c>
      <c r="U2428" s="13">
        <f t="shared" si="189"/>
        <v>60</v>
      </c>
      <c r="V2428" s="10">
        <f>(((J2428/60)/60)/24)+DATE(1970,1,1)</f>
        <v>42164.170046296291</v>
      </c>
      <c r="W2428" s="10">
        <f>(((I2428/60)/60)/24)+DATE(1970,1,1)</f>
        <v>42224.170046296291</v>
      </c>
    </row>
    <row r="2429" spans="1:23"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185"/>
        <v>2.0000000000000002E-5</v>
      </c>
      <c r="P2429" s="6">
        <f t="shared" si="186"/>
        <v>1</v>
      </c>
      <c r="Q2429" t="s">
        <v>8312</v>
      </c>
      <c r="R2429" t="str">
        <f t="shared" si="187"/>
        <v>food</v>
      </c>
      <c r="S2429" t="str">
        <f t="shared" si="188"/>
        <v>food trucks</v>
      </c>
      <c r="T2429">
        <f>YEAR(V2429)</f>
        <v>2016</v>
      </c>
      <c r="U2429" s="13">
        <f t="shared" si="189"/>
        <v>40</v>
      </c>
      <c r="V2429" s="10">
        <f>(((J2429/60)/60)/24)+DATE(1970,1,1)</f>
        <v>42412.318668981476</v>
      </c>
      <c r="W2429" s="10">
        <f>(((I2429/60)/60)/24)+DATE(1970,1,1)</f>
        <v>42452.277002314819</v>
      </c>
    </row>
    <row r="2430" spans="1:23"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185"/>
        <v>2.8571428571428571E-5</v>
      </c>
      <c r="P2430" s="6">
        <f t="shared" si="186"/>
        <v>1</v>
      </c>
      <c r="Q2430" t="s">
        <v>8312</v>
      </c>
      <c r="R2430" t="str">
        <f t="shared" si="187"/>
        <v>food</v>
      </c>
      <c r="S2430" t="str">
        <f t="shared" si="188"/>
        <v>food trucks</v>
      </c>
      <c r="T2430">
        <f>YEAR(V2430)</f>
        <v>2015</v>
      </c>
      <c r="U2430" s="13">
        <f t="shared" si="189"/>
        <v>30</v>
      </c>
      <c r="V2430" s="10">
        <f>(((J2430/60)/60)/24)+DATE(1970,1,1)</f>
        <v>42045.784155092595</v>
      </c>
      <c r="W2430" s="10">
        <f>(((I2430/60)/60)/24)+DATE(1970,1,1)</f>
        <v>42075.742488425924</v>
      </c>
    </row>
    <row r="2431" spans="1:23"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185"/>
        <v>1.4321428571428572E-2</v>
      </c>
      <c r="P2431" s="6">
        <f t="shared" si="186"/>
        <v>501.25</v>
      </c>
      <c r="Q2431" t="s">
        <v>8312</v>
      </c>
      <c r="R2431" t="str">
        <f t="shared" si="187"/>
        <v>food</v>
      </c>
      <c r="S2431" t="str">
        <f t="shared" si="188"/>
        <v>food trucks</v>
      </c>
      <c r="T2431">
        <f>YEAR(V2431)</f>
        <v>2016</v>
      </c>
      <c r="U2431" s="13">
        <f t="shared" si="189"/>
        <v>37</v>
      </c>
      <c r="V2431" s="10">
        <f>(((J2431/60)/60)/24)+DATE(1970,1,1)</f>
        <v>42734.879236111112</v>
      </c>
      <c r="W2431" s="10">
        <f>(((I2431/60)/60)/24)+DATE(1970,1,1)</f>
        <v>42771.697222222225</v>
      </c>
    </row>
    <row r="2432" spans="1:23"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185"/>
        <v>7.0000000000000001E-3</v>
      </c>
      <c r="P2432" s="6">
        <f t="shared" si="186"/>
        <v>10.5</v>
      </c>
      <c r="Q2432" t="s">
        <v>8312</v>
      </c>
      <c r="R2432" t="str">
        <f t="shared" si="187"/>
        <v>food</v>
      </c>
      <c r="S2432" t="str">
        <f t="shared" si="188"/>
        <v>food trucks</v>
      </c>
      <c r="T2432">
        <f>YEAR(V2432)</f>
        <v>2016</v>
      </c>
      <c r="U2432" s="13">
        <f t="shared" si="189"/>
        <v>30</v>
      </c>
      <c r="V2432" s="10">
        <f>(((J2432/60)/60)/24)+DATE(1970,1,1)</f>
        <v>42382.130833333329</v>
      </c>
      <c r="W2432" s="10">
        <f>(((I2432/60)/60)/24)+DATE(1970,1,1)</f>
        <v>42412.130833333329</v>
      </c>
    </row>
    <row r="2433" spans="1:23"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185"/>
        <v>2.0000000000000002E-5</v>
      </c>
      <c r="P2433" s="6">
        <f t="shared" si="186"/>
        <v>1</v>
      </c>
      <c r="Q2433" t="s">
        <v>8312</v>
      </c>
      <c r="R2433" t="str">
        <f t="shared" si="187"/>
        <v>food</v>
      </c>
      <c r="S2433" t="str">
        <f t="shared" si="188"/>
        <v>food trucks</v>
      </c>
      <c r="T2433">
        <f>YEAR(V2433)</f>
        <v>2016</v>
      </c>
      <c r="U2433" s="13">
        <f t="shared" si="189"/>
        <v>60</v>
      </c>
      <c r="V2433" s="10">
        <f>(((J2433/60)/60)/24)+DATE(1970,1,1)</f>
        <v>42489.099687499998</v>
      </c>
      <c r="W2433" s="10">
        <f>(((I2433/60)/60)/24)+DATE(1970,1,1)</f>
        <v>42549.099687499998</v>
      </c>
    </row>
    <row r="2434" spans="1:23"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185"/>
        <v>1.4285714285714287E-4</v>
      </c>
      <c r="P2434" s="6">
        <f t="shared" si="186"/>
        <v>1</v>
      </c>
      <c r="Q2434" t="s">
        <v>8312</v>
      </c>
      <c r="R2434" t="str">
        <f t="shared" si="187"/>
        <v>food</v>
      </c>
      <c r="S2434" t="str">
        <f t="shared" si="188"/>
        <v>food trucks</v>
      </c>
      <c r="T2434">
        <f>YEAR(V2434)</f>
        <v>2015</v>
      </c>
      <c r="U2434" s="13">
        <f t="shared" si="189"/>
        <v>30</v>
      </c>
      <c r="V2434" s="10">
        <f>(((J2434/60)/60)/24)+DATE(1970,1,1)</f>
        <v>42041.218715277777</v>
      </c>
      <c r="W2434" s="10">
        <f>(((I2434/60)/60)/24)+DATE(1970,1,1)</f>
        <v>42071.218715277777</v>
      </c>
    </row>
    <row r="2435" spans="1:23"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190">E2435/D2435</f>
        <v>0</v>
      </c>
      <c r="P2435" s="6" t="e">
        <f t="shared" ref="P2435:P2498" si="191">E2435/L2435</f>
        <v>#DIV/0!</v>
      </c>
      <c r="Q2435" t="s">
        <v>8312</v>
      </c>
      <c r="R2435" t="str">
        <f t="shared" ref="R2435:R2498" si="192">LEFT(N2435,SEARCH("/",N2435,1)-1)</f>
        <v>food</v>
      </c>
      <c r="S2435" t="str">
        <f t="shared" ref="S2435:S2498" si="193">RIGHT(N2435,LEN(N2435)-FIND("/",N2435,1))</f>
        <v>food trucks</v>
      </c>
      <c r="T2435">
        <f>YEAR(V2435)</f>
        <v>2016</v>
      </c>
      <c r="U2435" s="13">
        <f t="shared" ref="U2435:U2498" si="194">ROUND(W2435-V2435,0)</f>
        <v>30</v>
      </c>
      <c r="V2435" s="10">
        <f>(((J2435/60)/60)/24)+DATE(1970,1,1)</f>
        <v>42397.89980324074</v>
      </c>
      <c r="W2435" s="10">
        <f>(((I2435/60)/60)/24)+DATE(1970,1,1)</f>
        <v>42427.89980324074</v>
      </c>
    </row>
    <row r="2436" spans="1:23"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190"/>
        <v>1.2999999999999999E-3</v>
      </c>
      <c r="P2436" s="6">
        <f t="shared" si="191"/>
        <v>13</v>
      </c>
      <c r="Q2436" t="s">
        <v>8312</v>
      </c>
      <c r="R2436" t="str">
        <f t="shared" si="192"/>
        <v>food</v>
      </c>
      <c r="S2436" t="str">
        <f t="shared" si="193"/>
        <v>food trucks</v>
      </c>
      <c r="T2436">
        <f>YEAR(V2436)</f>
        <v>2015</v>
      </c>
      <c r="U2436" s="13">
        <f t="shared" si="194"/>
        <v>40</v>
      </c>
      <c r="V2436" s="10">
        <f>(((J2436/60)/60)/24)+DATE(1970,1,1)</f>
        <v>42180.18604166666</v>
      </c>
      <c r="W2436" s="10">
        <f>(((I2436/60)/60)/24)+DATE(1970,1,1)</f>
        <v>42220.18604166666</v>
      </c>
    </row>
    <row r="2437" spans="1:23"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190"/>
        <v>4.8960000000000002E-3</v>
      </c>
      <c r="P2437" s="6">
        <f t="shared" si="191"/>
        <v>306</v>
      </c>
      <c r="Q2437" t="s">
        <v>8312</v>
      </c>
      <c r="R2437" t="str">
        <f t="shared" si="192"/>
        <v>food</v>
      </c>
      <c r="S2437" t="str">
        <f t="shared" si="193"/>
        <v>food trucks</v>
      </c>
      <c r="T2437">
        <f>YEAR(V2437)</f>
        <v>2015</v>
      </c>
      <c r="U2437" s="13">
        <f t="shared" si="194"/>
        <v>30</v>
      </c>
      <c r="V2437" s="10">
        <f>(((J2437/60)/60)/24)+DATE(1970,1,1)</f>
        <v>42252.277615740735</v>
      </c>
      <c r="W2437" s="10">
        <f>(((I2437/60)/60)/24)+DATE(1970,1,1)</f>
        <v>42282.277615740735</v>
      </c>
    </row>
    <row r="2438" spans="1:23"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190"/>
        <v>3.8461538461538462E-4</v>
      </c>
      <c r="P2438" s="6">
        <f t="shared" si="191"/>
        <v>22.5</v>
      </c>
      <c r="Q2438" t="s">
        <v>8312</v>
      </c>
      <c r="R2438" t="str">
        <f t="shared" si="192"/>
        <v>food</v>
      </c>
      <c r="S2438" t="str">
        <f t="shared" si="193"/>
        <v>food trucks</v>
      </c>
      <c r="T2438">
        <f>YEAR(V2438)</f>
        <v>2015</v>
      </c>
      <c r="U2438" s="13">
        <f t="shared" si="194"/>
        <v>60</v>
      </c>
      <c r="V2438" s="10">
        <f>(((J2438/60)/60)/24)+DATE(1970,1,1)</f>
        <v>42338.615393518514</v>
      </c>
      <c r="W2438" s="10">
        <f>(((I2438/60)/60)/24)+DATE(1970,1,1)</f>
        <v>42398.615393518514</v>
      </c>
    </row>
    <row r="2439" spans="1:23"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190"/>
        <v>0</v>
      </c>
      <c r="P2439" s="6" t="e">
        <f t="shared" si="191"/>
        <v>#DIV/0!</v>
      </c>
      <c r="Q2439" t="s">
        <v>8312</v>
      </c>
      <c r="R2439" t="str">
        <f t="shared" si="192"/>
        <v>food</v>
      </c>
      <c r="S2439" t="str">
        <f t="shared" si="193"/>
        <v>food trucks</v>
      </c>
      <c r="T2439">
        <f>YEAR(V2439)</f>
        <v>2015</v>
      </c>
      <c r="U2439" s="13">
        <f t="shared" si="194"/>
        <v>49</v>
      </c>
      <c r="V2439" s="10">
        <f>(((J2439/60)/60)/24)+DATE(1970,1,1)</f>
        <v>42031.965138888889</v>
      </c>
      <c r="W2439" s="10">
        <f>(((I2439/60)/60)/24)+DATE(1970,1,1)</f>
        <v>42080.75</v>
      </c>
    </row>
    <row r="2440" spans="1:23"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190"/>
        <v>3.3333333333333335E-3</v>
      </c>
      <c r="P2440" s="6">
        <f t="shared" si="191"/>
        <v>50</v>
      </c>
      <c r="Q2440" t="s">
        <v>8312</v>
      </c>
      <c r="R2440" t="str">
        <f t="shared" si="192"/>
        <v>food</v>
      </c>
      <c r="S2440" t="str">
        <f t="shared" si="193"/>
        <v>food trucks</v>
      </c>
      <c r="T2440">
        <f>YEAR(V2440)</f>
        <v>2015</v>
      </c>
      <c r="U2440" s="13">
        <f t="shared" si="194"/>
        <v>60</v>
      </c>
      <c r="V2440" s="10">
        <f>(((J2440/60)/60)/24)+DATE(1970,1,1)</f>
        <v>42285.91506944444</v>
      </c>
      <c r="W2440" s="10">
        <f>(((I2440/60)/60)/24)+DATE(1970,1,1)</f>
        <v>42345.956736111111</v>
      </c>
    </row>
    <row r="2441" spans="1:23"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190"/>
        <v>0</v>
      </c>
      <c r="P2441" s="6" t="e">
        <f t="shared" si="191"/>
        <v>#DIV/0!</v>
      </c>
      <c r="Q2441" t="s">
        <v>8312</v>
      </c>
      <c r="R2441" t="str">
        <f t="shared" si="192"/>
        <v>food</v>
      </c>
      <c r="S2441" t="str">
        <f t="shared" si="193"/>
        <v>food trucks</v>
      </c>
      <c r="T2441">
        <f>YEAR(V2441)</f>
        <v>2015</v>
      </c>
      <c r="U2441" s="13">
        <f t="shared" si="194"/>
        <v>30</v>
      </c>
      <c r="V2441" s="10">
        <f>(((J2441/60)/60)/24)+DATE(1970,1,1)</f>
        <v>42265.818622685183</v>
      </c>
      <c r="W2441" s="10">
        <f>(((I2441/60)/60)/24)+DATE(1970,1,1)</f>
        <v>42295.818622685183</v>
      </c>
    </row>
    <row r="2442" spans="1:23"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190"/>
        <v>2E-3</v>
      </c>
      <c r="P2442" s="6">
        <f t="shared" si="191"/>
        <v>5</v>
      </c>
      <c r="Q2442" t="s">
        <v>8312</v>
      </c>
      <c r="R2442" t="str">
        <f t="shared" si="192"/>
        <v>food</v>
      </c>
      <c r="S2442" t="str">
        <f t="shared" si="193"/>
        <v>food trucks</v>
      </c>
      <c r="T2442">
        <f>YEAR(V2442)</f>
        <v>2016</v>
      </c>
      <c r="U2442" s="13">
        <f t="shared" si="194"/>
        <v>30</v>
      </c>
      <c r="V2442" s="10">
        <f>(((J2442/60)/60)/24)+DATE(1970,1,1)</f>
        <v>42383.899456018517</v>
      </c>
      <c r="W2442" s="10">
        <f>(((I2442/60)/60)/24)+DATE(1970,1,1)</f>
        <v>42413.899456018517</v>
      </c>
    </row>
    <row r="2443" spans="1:23"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190"/>
        <v>1.0788</v>
      </c>
      <c r="P2443" s="6">
        <f t="shared" si="191"/>
        <v>74.22935779816514</v>
      </c>
      <c r="Q2443" t="s">
        <v>8312</v>
      </c>
      <c r="R2443" t="str">
        <f t="shared" si="192"/>
        <v>food</v>
      </c>
      <c r="S2443" t="str">
        <f t="shared" si="193"/>
        <v>small batch</v>
      </c>
      <c r="T2443">
        <f>YEAR(V2443)</f>
        <v>2015</v>
      </c>
      <c r="U2443" s="13">
        <f t="shared" si="194"/>
        <v>21</v>
      </c>
      <c r="V2443" s="10">
        <f>(((J2443/60)/60)/24)+DATE(1970,1,1)</f>
        <v>42187.125625000001</v>
      </c>
      <c r="W2443" s="10">
        <f>(((I2443/60)/60)/24)+DATE(1970,1,1)</f>
        <v>42208.207638888889</v>
      </c>
    </row>
    <row r="2444" spans="1:23"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190"/>
        <v>1.2594166666666666</v>
      </c>
      <c r="P2444" s="6">
        <f t="shared" si="191"/>
        <v>81.252688172043008</v>
      </c>
      <c r="Q2444" t="s">
        <v>8312</v>
      </c>
      <c r="R2444" t="str">
        <f t="shared" si="192"/>
        <v>food</v>
      </c>
      <c r="S2444" t="str">
        <f t="shared" si="193"/>
        <v>small batch</v>
      </c>
      <c r="T2444">
        <f>YEAR(V2444)</f>
        <v>2015</v>
      </c>
      <c r="U2444" s="13">
        <f t="shared" si="194"/>
        <v>30</v>
      </c>
      <c r="V2444" s="10">
        <f>(((J2444/60)/60)/24)+DATE(1970,1,1)</f>
        <v>42052.666990740734</v>
      </c>
      <c r="W2444" s="10">
        <f>(((I2444/60)/60)/24)+DATE(1970,1,1)</f>
        <v>42082.625324074077</v>
      </c>
    </row>
    <row r="2445" spans="1:23"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190"/>
        <v>2.0251494999999999</v>
      </c>
      <c r="P2445" s="6">
        <f t="shared" si="191"/>
        <v>130.23469453376205</v>
      </c>
      <c r="Q2445" t="s">
        <v>8312</v>
      </c>
      <c r="R2445" t="str">
        <f t="shared" si="192"/>
        <v>food</v>
      </c>
      <c r="S2445" t="str">
        <f t="shared" si="193"/>
        <v>small batch</v>
      </c>
      <c r="T2445">
        <f>YEAR(V2445)</f>
        <v>2014</v>
      </c>
      <c r="U2445" s="13">
        <f t="shared" si="194"/>
        <v>30</v>
      </c>
      <c r="V2445" s="10">
        <f>(((J2445/60)/60)/24)+DATE(1970,1,1)</f>
        <v>41836.625254629631</v>
      </c>
      <c r="W2445" s="10">
        <f>(((I2445/60)/60)/24)+DATE(1970,1,1)</f>
        <v>41866.625254629631</v>
      </c>
    </row>
    <row r="2446" spans="1:23"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190"/>
        <v>1.0860000000000001</v>
      </c>
      <c r="P2446" s="6">
        <f t="shared" si="191"/>
        <v>53.409836065573771</v>
      </c>
      <c r="Q2446" t="s">
        <v>8312</v>
      </c>
      <c r="R2446" t="str">
        <f t="shared" si="192"/>
        <v>food</v>
      </c>
      <c r="S2446" t="str">
        <f t="shared" si="193"/>
        <v>small batch</v>
      </c>
      <c r="T2446">
        <f>YEAR(V2446)</f>
        <v>2016</v>
      </c>
      <c r="U2446" s="13">
        <f t="shared" si="194"/>
        <v>30</v>
      </c>
      <c r="V2446" s="10">
        <f>(((J2446/60)/60)/24)+DATE(1970,1,1)</f>
        <v>42485.754525462966</v>
      </c>
      <c r="W2446" s="10">
        <f>(((I2446/60)/60)/24)+DATE(1970,1,1)</f>
        <v>42515.754525462966</v>
      </c>
    </row>
    <row r="2447" spans="1:23"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190"/>
        <v>1.728</v>
      </c>
      <c r="P2447" s="6">
        <f t="shared" si="191"/>
        <v>75.130434782608702</v>
      </c>
      <c r="Q2447" t="s">
        <v>8312</v>
      </c>
      <c r="R2447" t="str">
        <f t="shared" si="192"/>
        <v>food</v>
      </c>
      <c r="S2447" t="str">
        <f t="shared" si="193"/>
        <v>small batch</v>
      </c>
      <c r="T2447">
        <f>YEAR(V2447)</f>
        <v>2015</v>
      </c>
      <c r="U2447" s="13">
        <f t="shared" si="194"/>
        <v>30</v>
      </c>
      <c r="V2447" s="10">
        <f>(((J2447/60)/60)/24)+DATE(1970,1,1)</f>
        <v>42243.190057870372</v>
      </c>
      <c r="W2447" s="10">
        <f>(((I2447/60)/60)/24)+DATE(1970,1,1)</f>
        <v>42273.190057870372</v>
      </c>
    </row>
    <row r="2448" spans="1:23"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190"/>
        <v>1.6798</v>
      </c>
      <c r="P2448" s="6">
        <f t="shared" si="191"/>
        <v>75.666666666666671</v>
      </c>
      <c r="Q2448" t="s">
        <v>8312</v>
      </c>
      <c r="R2448" t="str">
        <f t="shared" si="192"/>
        <v>food</v>
      </c>
      <c r="S2448" t="str">
        <f t="shared" si="193"/>
        <v>small batch</v>
      </c>
      <c r="T2448">
        <f>YEAR(V2448)</f>
        <v>2016</v>
      </c>
      <c r="U2448" s="13">
        <f t="shared" si="194"/>
        <v>30</v>
      </c>
      <c r="V2448" s="10">
        <f>(((J2448/60)/60)/24)+DATE(1970,1,1)</f>
        <v>42670.602673611109</v>
      </c>
      <c r="W2448" s="10">
        <f>(((I2448/60)/60)/24)+DATE(1970,1,1)</f>
        <v>42700.64434027778</v>
      </c>
    </row>
    <row r="2449" spans="1:23"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190"/>
        <v>4.2720000000000002</v>
      </c>
      <c r="P2449" s="6">
        <f t="shared" si="191"/>
        <v>31.691394658753708</v>
      </c>
      <c r="Q2449" t="s">
        <v>8312</v>
      </c>
      <c r="R2449" t="str">
        <f t="shared" si="192"/>
        <v>food</v>
      </c>
      <c r="S2449" t="str">
        <f t="shared" si="193"/>
        <v>small batch</v>
      </c>
      <c r="T2449">
        <f>YEAR(V2449)</f>
        <v>2016</v>
      </c>
      <c r="U2449" s="13">
        <f t="shared" si="194"/>
        <v>32</v>
      </c>
      <c r="V2449" s="10">
        <f>(((J2449/60)/60)/24)+DATE(1970,1,1)</f>
        <v>42654.469826388886</v>
      </c>
      <c r="W2449" s="10">
        <f>(((I2449/60)/60)/24)+DATE(1970,1,1)</f>
        <v>42686.166666666672</v>
      </c>
    </row>
    <row r="2450" spans="1:23"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190"/>
        <v>1.075</v>
      </c>
      <c r="P2450" s="6">
        <f t="shared" si="191"/>
        <v>47.777777777777779</v>
      </c>
      <c r="Q2450" t="s">
        <v>8312</v>
      </c>
      <c r="R2450" t="str">
        <f t="shared" si="192"/>
        <v>food</v>
      </c>
      <c r="S2450" t="str">
        <f t="shared" si="193"/>
        <v>small batch</v>
      </c>
      <c r="T2450">
        <f>YEAR(V2450)</f>
        <v>2016</v>
      </c>
      <c r="U2450" s="13">
        <f t="shared" si="194"/>
        <v>6</v>
      </c>
      <c r="V2450" s="10">
        <f>(((J2450/60)/60)/24)+DATE(1970,1,1)</f>
        <v>42607.316122685181</v>
      </c>
      <c r="W2450" s="10">
        <f>(((I2450/60)/60)/24)+DATE(1970,1,1)</f>
        <v>42613.233333333337</v>
      </c>
    </row>
    <row r="2451" spans="1:23"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190"/>
        <v>1.08</v>
      </c>
      <c r="P2451" s="6">
        <f t="shared" si="191"/>
        <v>90</v>
      </c>
      <c r="Q2451" t="s">
        <v>8312</v>
      </c>
      <c r="R2451" t="str">
        <f t="shared" si="192"/>
        <v>food</v>
      </c>
      <c r="S2451" t="str">
        <f t="shared" si="193"/>
        <v>small batch</v>
      </c>
      <c r="T2451">
        <f>YEAR(V2451)</f>
        <v>2014</v>
      </c>
      <c r="U2451" s="13">
        <f t="shared" si="194"/>
        <v>30</v>
      </c>
      <c r="V2451" s="10">
        <f>(((J2451/60)/60)/24)+DATE(1970,1,1)</f>
        <v>41943.142534722225</v>
      </c>
      <c r="W2451" s="10">
        <f>(((I2451/60)/60)/24)+DATE(1970,1,1)</f>
        <v>41973.184201388889</v>
      </c>
    </row>
    <row r="2452" spans="1:23"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190"/>
        <v>1.0153353333333335</v>
      </c>
      <c r="P2452" s="6">
        <f t="shared" si="191"/>
        <v>149.31401960784314</v>
      </c>
      <c r="Q2452" t="s">
        <v>8312</v>
      </c>
      <c r="R2452" t="str">
        <f t="shared" si="192"/>
        <v>food</v>
      </c>
      <c r="S2452" t="str">
        <f t="shared" si="193"/>
        <v>small batch</v>
      </c>
      <c r="T2452">
        <f>YEAR(V2452)</f>
        <v>2014</v>
      </c>
      <c r="U2452" s="13">
        <f t="shared" si="194"/>
        <v>38</v>
      </c>
      <c r="V2452" s="10">
        <f>(((J2452/60)/60)/24)+DATE(1970,1,1)</f>
        <v>41902.07240740741</v>
      </c>
      <c r="W2452" s="10">
        <f>(((I2452/60)/60)/24)+DATE(1970,1,1)</f>
        <v>41940.132638888892</v>
      </c>
    </row>
    <row r="2453" spans="1:23"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190"/>
        <v>1.1545000000000001</v>
      </c>
      <c r="P2453" s="6">
        <f t="shared" si="191"/>
        <v>62.06989247311828</v>
      </c>
      <c r="Q2453" t="s">
        <v>8312</v>
      </c>
      <c r="R2453" t="str">
        <f t="shared" si="192"/>
        <v>food</v>
      </c>
      <c r="S2453" t="str">
        <f t="shared" si="193"/>
        <v>small batch</v>
      </c>
      <c r="T2453">
        <f>YEAR(V2453)</f>
        <v>2017</v>
      </c>
      <c r="U2453" s="13">
        <f t="shared" si="194"/>
        <v>20</v>
      </c>
      <c r="V2453" s="10">
        <f>(((J2453/60)/60)/24)+DATE(1970,1,1)</f>
        <v>42779.908449074079</v>
      </c>
      <c r="W2453" s="10">
        <f>(((I2453/60)/60)/24)+DATE(1970,1,1)</f>
        <v>42799.908449074079</v>
      </c>
    </row>
    <row r="2454" spans="1:23"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190"/>
        <v>1.335</v>
      </c>
      <c r="P2454" s="6">
        <f t="shared" si="191"/>
        <v>53.4</v>
      </c>
      <c r="Q2454" t="s">
        <v>8312</v>
      </c>
      <c r="R2454" t="str">
        <f t="shared" si="192"/>
        <v>food</v>
      </c>
      <c r="S2454" t="str">
        <f t="shared" si="193"/>
        <v>small batch</v>
      </c>
      <c r="T2454">
        <f>YEAR(V2454)</f>
        <v>2015</v>
      </c>
      <c r="U2454" s="13">
        <f t="shared" si="194"/>
        <v>29</v>
      </c>
      <c r="V2454" s="10">
        <f>(((J2454/60)/60)/24)+DATE(1970,1,1)</f>
        <v>42338.84375</v>
      </c>
      <c r="W2454" s="10">
        <f>(((I2454/60)/60)/24)+DATE(1970,1,1)</f>
        <v>42367.958333333328</v>
      </c>
    </row>
    <row r="2455" spans="1:23"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190"/>
        <v>1.5469999999999999</v>
      </c>
      <c r="P2455" s="6">
        <f t="shared" si="191"/>
        <v>69.268656716417908</v>
      </c>
      <c r="Q2455" t="s">
        <v>8312</v>
      </c>
      <c r="R2455" t="str">
        <f t="shared" si="192"/>
        <v>food</v>
      </c>
      <c r="S2455" t="str">
        <f t="shared" si="193"/>
        <v>small batch</v>
      </c>
      <c r="T2455">
        <f>YEAR(V2455)</f>
        <v>2017</v>
      </c>
      <c r="U2455" s="13">
        <f t="shared" si="194"/>
        <v>30</v>
      </c>
      <c r="V2455" s="10">
        <f>(((J2455/60)/60)/24)+DATE(1970,1,1)</f>
        <v>42738.692233796297</v>
      </c>
      <c r="W2455" s="10">
        <f>(((I2455/60)/60)/24)+DATE(1970,1,1)</f>
        <v>42768.692233796297</v>
      </c>
    </row>
    <row r="2456" spans="1:23"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190"/>
        <v>1.0084571428571429</v>
      </c>
      <c r="P2456" s="6">
        <f t="shared" si="191"/>
        <v>271.50769230769231</v>
      </c>
      <c r="Q2456" t="s">
        <v>8312</v>
      </c>
      <c r="R2456" t="str">
        <f t="shared" si="192"/>
        <v>food</v>
      </c>
      <c r="S2456" t="str">
        <f t="shared" si="193"/>
        <v>small batch</v>
      </c>
      <c r="T2456">
        <f>YEAR(V2456)</f>
        <v>2017</v>
      </c>
      <c r="U2456" s="13">
        <f t="shared" si="194"/>
        <v>35</v>
      </c>
      <c r="V2456" s="10">
        <f>(((J2456/60)/60)/24)+DATE(1970,1,1)</f>
        <v>42770.201481481476</v>
      </c>
      <c r="W2456" s="10">
        <f>(((I2456/60)/60)/24)+DATE(1970,1,1)</f>
        <v>42805.201481481476</v>
      </c>
    </row>
    <row r="2457" spans="1:23"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190"/>
        <v>1.82</v>
      </c>
      <c r="P2457" s="6">
        <f t="shared" si="191"/>
        <v>34.125</v>
      </c>
      <c r="Q2457" t="s">
        <v>8312</v>
      </c>
      <c r="R2457" t="str">
        <f t="shared" si="192"/>
        <v>food</v>
      </c>
      <c r="S2457" t="str">
        <f t="shared" si="193"/>
        <v>small batch</v>
      </c>
      <c r="T2457">
        <f>YEAR(V2457)</f>
        <v>2016</v>
      </c>
      <c r="U2457" s="13">
        <f t="shared" si="194"/>
        <v>28</v>
      </c>
      <c r="V2457" s="10">
        <f>(((J2457/60)/60)/24)+DATE(1970,1,1)</f>
        <v>42452.781828703708</v>
      </c>
      <c r="W2457" s="10">
        <f>(((I2457/60)/60)/24)+DATE(1970,1,1)</f>
        <v>42480.781828703708</v>
      </c>
    </row>
    <row r="2458" spans="1:23"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190"/>
        <v>1.8086666666666666</v>
      </c>
      <c r="P2458" s="6">
        <f t="shared" si="191"/>
        <v>40.492537313432834</v>
      </c>
      <c r="Q2458" t="s">
        <v>8312</v>
      </c>
      <c r="R2458" t="str">
        <f t="shared" si="192"/>
        <v>food</v>
      </c>
      <c r="S2458" t="str">
        <f t="shared" si="193"/>
        <v>small batch</v>
      </c>
      <c r="T2458">
        <f>YEAR(V2458)</f>
        <v>2017</v>
      </c>
      <c r="U2458" s="13">
        <f t="shared" si="194"/>
        <v>30</v>
      </c>
      <c r="V2458" s="10">
        <f>(((J2458/60)/60)/24)+DATE(1970,1,1)</f>
        <v>42761.961099537039</v>
      </c>
      <c r="W2458" s="10">
        <f>(((I2458/60)/60)/24)+DATE(1970,1,1)</f>
        <v>42791.961099537039</v>
      </c>
    </row>
    <row r="2459" spans="1:23"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190"/>
        <v>1.0230434782608695</v>
      </c>
      <c r="P2459" s="6">
        <f t="shared" si="191"/>
        <v>189.75806451612902</v>
      </c>
      <c r="Q2459" t="s">
        <v>8312</v>
      </c>
      <c r="R2459" t="str">
        <f t="shared" si="192"/>
        <v>food</v>
      </c>
      <c r="S2459" t="str">
        <f t="shared" si="193"/>
        <v>small batch</v>
      </c>
      <c r="T2459">
        <f>YEAR(V2459)</f>
        <v>2016</v>
      </c>
      <c r="U2459" s="13">
        <f t="shared" si="194"/>
        <v>30</v>
      </c>
      <c r="V2459" s="10">
        <f>(((J2459/60)/60)/24)+DATE(1970,1,1)</f>
        <v>42423.602500000001</v>
      </c>
      <c r="W2459" s="10">
        <f>(((I2459/60)/60)/24)+DATE(1970,1,1)</f>
        <v>42453.560833333337</v>
      </c>
    </row>
    <row r="2460" spans="1:23"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190"/>
        <v>1.1017999999999999</v>
      </c>
      <c r="P2460" s="6">
        <f t="shared" si="191"/>
        <v>68.862499999999997</v>
      </c>
      <c r="Q2460" t="s">
        <v>8312</v>
      </c>
      <c r="R2460" t="str">
        <f t="shared" si="192"/>
        <v>food</v>
      </c>
      <c r="S2460" t="str">
        <f t="shared" si="193"/>
        <v>small batch</v>
      </c>
      <c r="T2460">
        <f>YEAR(V2460)</f>
        <v>2016</v>
      </c>
      <c r="U2460" s="13">
        <f t="shared" si="194"/>
        <v>35</v>
      </c>
      <c r="V2460" s="10">
        <f>(((J2460/60)/60)/24)+DATE(1970,1,1)</f>
        <v>42495.871736111112</v>
      </c>
      <c r="W2460" s="10">
        <f>(((I2460/60)/60)/24)+DATE(1970,1,1)</f>
        <v>42530.791666666672</v>
      </c>
    </row>
    <row r="2461" spans="1:23"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190"/>
        <v>1.0225</v>
      </c>
      <c r="P2461" s="6">
        <f t="shared" si="191"/>
        <v>108.77659574468085</v>
      </c>
      <c r="Q2461" t="s">
        <v>8312</v>
      </c>
      <c r="R2461" t="str">
        <f t="shared" si="192"/>
        <v>food</v>
      </c>
      <c r="S2461" t="str">
        <f t="shared" si="193"/>
        <v>small batch</v>
      </c>
      <c r="T2461">
        <f>YEAR(V2461)</f>
        <v>2016</v>
      </c>
      <c r="U2461" s="13">
        <f t="shared" si="194"/>
        <v>45</v>
      </c>
      <c r="V2461" s="10">
        <f>(((J2461/60)/60)/24)+DATE(1970,1,1)</f>
        <v>42407.637557870374</v>
      </c>
      <c r="W2461" s="10">
        <f>(((I2461/60)/60)/24)+DATE(1970,1,1)</f>
        <v>42452.595891203702</v>
      </c>
    </row>
    <row r="2462" spans="1:23"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190"/>
        <v>1.0078823529411765</v>
      </c>
      <c r="P2462" s="6">
        <f t="shared" si="191"/>
        <v>125.98529411764706</v>
      </c>
      <c r="Q2462" t="s">
        <v>8312</v>
      </c>
      <c r="R2462" t="str">
        <f t="shared" si="192"/>
        <v>food</v>
      </c>
      <c r="S2462" t="str">
        <f t="shared" si="193"/>
        <v>small batch</v>
      </c>
      <c r="T2462">
        <f>YEAR(V2462)</f>
        <v>2016</v>
      </c>
      <c r="U2462" s="13">
        <f t="shared" si="194"/>
        <v>34</v>
      </c>
      <c r="V2462" s="10">
        <f>(((J2462/60)/60)/24)+DATE(1970,1,1)</f>
        <v>42704.187118055561</v>
      </c>
      <c r="W2462" s="10">
        <f>(((I2462/60)/60)/24)+DATE(1970,1,1)</f>
        <v>42738.178472222222</v>
      </c>
    </row>
    <row r="2463" spans="1:23"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190"/>
        <v>1.038</v>
      </c>
      <c r="P2463" s="6">
        <f t="shared" si="191"/>
        <v>90.523255813953483</v>
      </c>
      <c r="Q2463" t="s">
        <v>8315</v>
      </c>
      <c r="R2463" t="str">
        <f t="shared" si="192"/>
        <v>music</v>
      </c>
      <c r="S2463" t="str">
        <f t="shared" si="193"/>
        <v>indie rock</v>
      </c>
      <c r="T2463">
        <f>YEAR(V2463)</f>
        <v>2011</v>
      </c>
      <c r="U2463" s="13">
        <f t="shared" si="194"/>
        <v>33</v>
      </c>
      <c r="V2463" s="10">
        <f>(((J2463/60)/60)/24)+DATE(1970,1,1)</f>
        <v>40784.012696759259</v>
      </c>
      <c r="W2463" s="10">
        <f>(((I2463/60)/60)/24)+DATE(1970,1,1)</f>
        <v>40817.125</v>
      </c>
    </row>
    <row r="2464" spans="1:23"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190"/>
        <v>1.1070833333333334</v>
      </c>
      <c r="P2464" s="6">
        <f t="shared" si="191"/>
        <v>28.880434782608695</v>
      </c>
      <c r="Q2464" t="s">
        <v>8315</v>
      </c>
      <c r="R2464" t="str">
        <f t="shared" si="192"/>
        <v>music</v>
      </c>
      <c r="S2464" t="str">
        <f t="shared" si="193"/>
        <v>indie rock</v>
      </c>
      <c r="T2464">
        <f>YEAR(V2464)</f>
        <v>2012</v>
      </c>
      <c r="U2464" s="13">
        <f t="shared" si="194"/>
        <v>20</v>
      </c>
      <c r="V2464" s="10">
        <f>(((J2464/60)/60)/24)+DATE(1970,1,1)</f>
        <v>41089.186296296299</v>
      </c>
      <c r="W2464" s="10">
        <f>(((I2464/60)/60)/24)+DATE(1970,1,1)</f>
        <v>41109.186296296299</v>
      </c>
    </row>
    <row r="2465" spans="1:23"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190"/>
        <v>1.1625000000000001</v>
      </c>
      <c r="P2465" s="6">
        <f t="shared" si="191"/>
        <v>31</v>
      </c>
      <c r="Q2465" t="s">
        <v>8315</v>
      </c>
      <c r="R2465" t="str">
        <f t="shared" si="192"/>
        <v>music</v>
      </c>
      <c r="S2465" t="str">
        <f t="shared" si="193"/>
        <v>indie rock</v>
      </c>
      <c r="T2465">
        <f>YEAR(V2465)</f>
        <v>2013</v>
      </c>
      <c r="U2465" s="13">
        <f t="shared" si="194"/>
        <v>40</v>
      </c>
      <c r="V2465" s="10">
        <f>(((J2465/60)/60)/24)+DATE(1970,1,1)</f>
        <v>41341.111400462964</v>
      </c>
      <c r="W2465" s="10">
        <f>(((I2465/60)/60)/24)+DATE(1970,1,1)</f>
        <v>41380.791666666664</v>
      </c>
    </row>
    <row r="2466" spans="1:23"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190"/>
        <v>1.111</v>
      </c>
      <c r="P2466" s="6">
        <f t="shared" si="191"/>
        <v>51.674418604651166</v>
      </c>
      <c r="Q2466" t="s">
        <v>8315</v>
      </c>
      <c r="R2466" t="str">
        <f t="shared" si="192"/>
        <v>music</v>
      </c>
      <c r="S2466" t="str">
        <f t="shared" si="193"/>
        <v>indie rock</v>
      </c>
      <c r="T2466">
        <f>YEAR(V2466)</f>
        <v>2015</v>
      </c>
      <c r="U2466" s="13">
        <f t="shared" si="194"/>
        <v>29</v>
      </c>
      <c r="V2466" s="10">
        <f>(((J2466/60)/60)/24)+DATE(1970,1,1)</f>
        <v>42248.90042824074</v>
      </c>
      <c r="W2466" s="10">
        <f>(((I2466/60)/60)/24)+DATE(1970,1,1)</f>
        <v>42277.811805555553</v>
      </c>
    </row>
    <row r="2467" spans="1:23"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190"/>
        <v>1.8014285714285714</v>
      </c>
      <c r="P2467" s="6">
        <f t="shared" si="191"/>
        <v>26.270833333333332</v>
      </c>
      <c r="Q2467" t="s">
        <v>8315</v>
      </c>
      <c r="R2467" t="str">
        <f t="shared" si="192"/>
        <v>music</v>
      </c>
      <c r="S2467" t="str">
        <f t="shared" si="193"/>
        <v>indie rock</v>
      </c>
      <c r="T2467">
        <f>YEAR(V2467)</f>
        <v>2012</v>
      </c>
      <c r="U2467" s="13">
        <f t="shared" si="194"/>
        <v>30</v>
      </c>
      <c r="V2467" s="10">
        <f>(((J2467/60)/60)/24)+DATE(1970,1,1)</f>
        <v>41145.719305555554</v>
      </c>
      <c r="W2467" s="10">
        <f>(((I2467/60)/60)/24)+DATE(1970,1,1)</f>
        <v>41175.719305555554</v>
      </c>
    </row>
    <row r="2468" spans="1:23"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190"/>
        <v>1</v>
      </c>
      <c r="P2468" s="6">
        <f t="shared" si="191"/>
        <v>48.07692307692308</v>
      </c>
      <c r="Q2468" t="s">
        <v>8315</v>
      </c>
      <c r="R2468" t="str">
        <f t="shared" si="192"/>
        <v>music</v>
      </c>
      <c r="S2468" t="str">
        <f t="shared" si="193"/>
        <v>indie rock</v>
      </c>
      <c r="T2468">
        <f>YEAR(V2468)</f>
        <v>2013</v>
      </c>
      <c r="U2468" s="13">
        <f t="shared" si="194"/>
        <v>30</v>
      </c>
      <c r="V2468" s="10">
        <f>(((J2468/60)/60)/24)+DATE(1970,1,1)</f>
        <v>41373.102465277778</v>
      </c>
      <c r="W2468" s="10">
        <f>(((I2468/60)/60)/24)+DATE(1970,1,1)</f>
        <v>41403.102465277778</v>
      </c>
    </row>
    <row r="2469" spans="1:23"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190"/>
        <v>1.1850000000000001</v>
      </c>
      <c r="P2469" s="6">
        <f t="shared" si="191"/>
        <v>27.558139534883722</v>
      </c>
      <c r="Q2469" t="s">
        <v>8315</v>
      </c>
      <c r="R2469" t="str">
        <f t="shared" si="192"/>
        <v>music</v>
      </c>
      <c r="S2469" t="str">
        <f t="shared" si="193"/>
        <v>indie rock</v>
      </c>
      <c r="T2469">
        <f>YEAR(V2469)</f>
        <v>2012</v>
      </c>
      <c r="U2469" s="13">
        <f t="shared" si="194"/>
        <v>14</v>
      </c>
      <c r="V2469" s="10">
        <f>(((J2469/60)/60)/24)+DATE(1970,1,1)</f>
        <v>41025.874201388891</v>
      </c>
      <c r="W2469" s="10">
        <f>(((I2469/60)/60)/24)+DATE(1970,1,1)</f>
        <v>41039.708333333336</v>
      </c>
    </row>
    <row r="2470" spans="1:23"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190"/>
        <v>1.0721700000000001</v>
      </c>
      <c r="P2470" s="6">
        <f t="shared" si="191"/>
        <v>36.97137931034483</v>
      </c>
      <c r="Q2470" t="s">
        <v>8315</v>
      </c>
      <c r="R2470" t="str">
        <f t="shared" si="192"/>
        <v>music</v>
      </c>
      <c r="S2470" t="str">
        <f t="shared" si="193"/>
        <v>indie rock</v>
      </c>
      <c r="T2470">
        <f>YEAR(V2470)</f>
        <v>2012</v>
      </c>
      <c r="U2470" s="13">
        <f t="shared" si="194"/>
        <v>36</v>
      </c>
      <c r="V2470" s="10">
        <f>(((J2470/60)/60)/24)+DATE(1970,1,1)</f>
        <v>41174.154178240737</v>
      </c>
      <c r="W2470" s="10">
        <f>(((I2470/60)/60)/24)+DATE(1970,1,1)</f>
        <v>41210.208333333336</v>
      </c>
    </row>
    <row r="2471" spans="1:23"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190"/>
        <v>1.1366666666666667</v>
      </c>
      <c r="P2471" s="6">
        <f t="shared" si="191"/>
        <v>29.021276595744681</v>
      </c>
      <c r="Q2471" t="s">
        <v>8315</v>
      </c>
      <c r="R2471" t="str">
        <f t="shared" si="192"/>
        <v>music</v>
      </c>
      <c r="S2471" t="str">
        <f t="shared" si="193"/>
        <v>indie rock</v>
      </c>
      <c r="T2471">
        <f>YEAR(V2471)</f>
        <v>2011</v>
      </c>
      <c r="U2471" s="13">
        <f t="shared" si="194"/>
        <v>25</v>
      </c>
      <c r="V2471" s="10">
        <f>(((J2471/60)/60)/24)+DATE(1970,1,1)</f>
        <v>40557.429733796293</v>
      </c>
      <c r="W2471" s="10">
        <f>(((I2471/60)/60)/24)+DATE(1970,1,1)</f>
        <v>40582.429733796293</v>
      </c>
    </row>
    <row r="2472" spans="1:23"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190"/>
        <v>1.0316400000000001</v>
      </c>
      <c r="P2472" s="6">
        <f t="shared" si="191"/>
        <v>28.65666666666667</v>
      </c>
      <c r="Q2472" t="s">
        <v>8315</v>
      </c>
      <c r="R2472" t="str">
        <f t="shared" si="192"/>
        <v>music</v>
      </c>
      <c r="S2472" t="str">
        <f t="shared" si="193"/>
        <v>indie rock</v>
      </c>
      <c r="T2472">
        <f>YEAR(V2472)</f>
        <v>2012</v>
      </c>
      <c r="U2472" s="13">
        <f t="shared" si="194"/>
        <v>30</v>
      </c>
      <c r="V2472" s="10">
        <f>(((J2472/60)/60)/24)+DATE(1970,1,1)</f>
        <v>41023.07471064815</v>
      </c>
      <c r="W2472" s="10">
        <f>(((I2472/60)/60)/24)+DATE(1970,1,1)</f>
        <v>41053.07471064815</v>
      </c>
    </row>
    <row r="2473" spans="1:23"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190"/>
        <v>1.28</v>
      </c>
      <c r="P2473" s="6">
        <f t="shared" si="191"/>
        <v>37.647058823529413</v>
      </c>
      <c r="Q2473" t="s">
        <v>8315</v>
      </c>
      <c r="R2473" t="str">
        <f t="shared" si="192"/>
        <v>music</v>
      </c>
      <c r="S2473" t="str">
        <f t="shared" si="193"/>
        <v>indie rock</v>
      </c>
      <c r="T2473">
        <f>YEAR(V2473)</f>
        <v>2011</v>
      </c>
      <c r="U2473" s="13">
        <f t="shared" si="194"/>
        <v>40</v>
      </c>
      <c r="V2473" s="10">
        <f>(((J2473/60)/60)/24)+DATE(1970,1,1)</f>
        <v>40893.992962962962</v>
      </c>
      <c r="W2473" s="10">
        <f>(((I2473/60)/60)/24)+DATE(1970,1,1)</f>
        <v>40933.992962962962</v>
      </c>
    </row>
    <row r="2474" spans="1:23"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190"/>
        <v>1.3576026666666667</v>
      </c>
      <c r="P2474" s="6">
        <f t="shared" si="191"/>
        <v>97.904038461538462</v>
      </c>
      <c r="Q2474" t="s">
        <v>8315</v>
      </c>
      <c r="R2474" t="str">
        <f t="shared" si="192"/>
        <v>music</v>
      </c>
      <c r="S2474" t="str">
        <f t="shared" si="193"/>
        <v>indie rock</v>
      </c>
      <c r="T2474">
        <f>YEAR(V2474)</f>
        <v>2010</v>
      </c>
      <c r="U2474" s="13">
        <f t="shared" si="194"/>
        <v>71</v>
      </c>
      <c r="V2474" s="10">
        <f>(((J2474/60)/60)/24)+DATE(1970,1,1)</f>
        <v>40354.11550925926</v>
      </c>
      <c r="W2474" s="10">
        <f>(((I2474/60)/60)/24)+DATE(1970,1,1)</f>
        <v>40425.043749999997</v>
      </c>
    </row>
    <row r="2475" spans="1:23"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190"/>
        <v>1</v>
      </c>
      <c r="P2475" s="6">
        <f t="shared" si="191"/>
        <v>42.553191489361701</v>
      </c>
      <c r="Q2475" t="s">
        <v>8315</v>
      </c>
      <c r="R2475" t="str">
        <f t="shared" si="192"/>
        <v>music</v>
      </c>
      <c r="S2475" t="str">
        <f t="shared" si="193"/>
        <v>indie rock</v>
      </c>
      <c r="T2475">
        <f>YEAR(V2475)</f>
        <v>2012</v>
      </c>
      <c r="U2475" s="13">
        <f t="shared" si="194"/>
        <v>30</v>
      </c>
      <c r="V2475" s="10">
        <f>(((J2475/60)/60)/24)+DATE(1970,1,1)</f>
        <v>41193.748483796298</v>
      </c>
      <c r="W2475" s="10">
        <f>(((I2475/60)/60)/24)+DATE(1970,1,1)</f>
        <v>41223.790150462963</v>
      </c>
    </row>
    <row r="2476" spans="1:23"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190"/>
        <v>1.0000360000000001</v>
      </c>
      <c r="P2476" s="6">
        <f t="shared" si="191"/>
        <v>131.58368421052631</v>
      </c>
      <c r="Q2476" t="s">
        <v>8315</v>
      </c>
      <c r="R2476" t="str">
        <f t="shared" si="192"/>
        <v>music</v>
      </c>
      <c r="S2476" t="str">
        <f t="shared" si="193"/>
        <v>indie rock</v>
      </c>
      <c r="T2476">
        <f>YEAR(V2476)</f>
        <v>2010</v>
      </c>
      <c r="U2476" s="13">
        <f t="shared" si="194"/>
        <v>45</v>
      </c>
      <c r="V2476" s="10">
        <f>(((J2476/60)/60)/24)+DATE(1970,1,1)</f>
        <v>40417.011296296296</v>
      </c>
      <c r="W2476" s="10">
        <f>(((I2476/60)/60)/24)+DATE(1970,1,1)</f>
        <v>40462.011296296296</v>
      </c>
    </row>
    <row r="2477" spans="1:23"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190"/>
        <v>1.0471999999999999</v>
      </c>
      <c r="P2477" s="6">
        <f t="shared" si="191"/>
        <v>32.320987654320987</v>
      </c>
      <c r="Q2477" t="s">
        <v>8315</v>
      </c>
      <c r="R2477" t="str">
        <f t="shared" si="192"/>
        <v>music</v>
      </c>
      <c r="S2477" t="str">
        <f t="shared" si="193"/>
        <v>indie rock</v>
      </c>
      <c r="T2477">
        <f>YEAR(V2477)</f>
        <v>2010</v>
      </c>
      <c r="U2477" s="13">
        <f t="shared" si="194"/>
        <v>60</v>
      </c>
      <c r="V2477" s="10">
        <f>(((J2477/60)/60)/24)+DATE(1970,1,1)</f>
        <v>40310.287673611114</v>
      </c>
      <c r="W2477" s="10">
        <f>(((I2477/60)/60)/24)+DATE(1970,1,1)</f>
        <v>40369.916666666664</v>
      </c>
    </row>
    <row r="2478" spans="1:23"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190"/>
        <v>1.050225</v>
      </c>
      <c r="P2478" s="6">
        <f t="shared" si="191"/>
        <v>61.103999999999999</v>
      </c>
      <c r="Q2478" t="s">
        <v>8315</v>
      </c>
      <c r="R2478" t="str">
        <f t="shared" si="192"/>
        <v>music</v>
      </c>
      <c r="S2478" t="str">
        <f t="shared" si="193"/>
        <v>indie rock</v>
      </c>
      <c r="T2478">
        <f>YEAR(V2478)</f>
        <v>2014</v>
      </c>
      <c r="U2478" s="13">
        <f t="shared" si="194"/>
        <v>33</v>
      </c>
      <c r="V2478" s="10">
        <f>(((J2478/60)/60)/24)+DATE(1970,1,1)</f>
        <v>41913.328356481477</v>
      </c>
      <c r="W2478" s="10">
        <f>(((I2478/60)/60)/24)+DATE(1970,1,1)</f>
        <v>41946.370023148149</v>
      </c>
    </row>
    <row r="2479" spans="1:23"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190"/>
        <v>1.7133333333333334</v>
      </c>
      <c r="P2479" s="6">
        <f t="shared" si="191"/>
        <v>31.341463414634145</v>
      </c>
      <c r="Q2479" t="s">
        <v>8315</v>
      </c>
      <c r="R2479" t="str">
        <f t="shared" si="192"/>
        <v>music</v>
      </c>
      <c r="S2479" t="str">
        <f t="shared" si="193"/>
        <v>indie rock</v>
      </c>
      <c r="T2479">
        <f>YEAR(V2479)</f>
        <v>2012</v>
      </c>
      <c r="U2479" s="13">
        <f t="shared" si="194"/>
        <v>45</v>
      </c>
      <c r="V2479" s="10">
        <f>(((J2479/60)/60)/24)+DATE(1970,1,1)</f>
        <v>41088.691493055558</v>
      </c>
      <c r="W2479" s="10">
        <f>(((I2479/60)/60)/24)+DATE(1970,1,1)</f>
        <v>41133.691493055558</v>
      </c>
    </row>
    <row r="2480" spans="1:23"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190"/>
        <v>1.2749999999999999</v>
      </c>
      <c r="P2480" s="6">
        <f t="shared" si="191"/>
        <v>129.1139240506329</v>
      </c>
      <c r="Q2480" t="s">
        <v>8315</v>
      </c>
      <c r="R2480" t="str">
        <f t="shared" si="192"/>
        <v>music</v>
      </c>
      <c r="S2480" t="str">
        <f t="shared" si="193"/>
        <v>indie rock</v>
      </c>
      <c r="T2480">
        <f>YEAR(V2480)</f>
        <v>2012</v>
      </c>
      <c r="U2480" s="13">
        <f t="shared" si="194"/>
        <v>30</v>
      </c>
      <c r="V2480" s="10">
        <f>(((J2480/60)/60)/24)+DATE(1970,1,1)</f>
        <v>41257.950381944444</v>
      </c>
      <c r="W2480" s="10">
        <f>(((I2480/60)/60)/24)+DATE(1970,1,1)</f>
        <v>41287.950381944444</v>
      </c>
    </row>
    <row r="2481" spans="1:23"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190"/>
        <v>1.3344333333333334</v>
      </c>
      <c r="P2481" s="6">
        <f t="shared" si="191"/>
        <v>25.020624999999999</v>
      </c>
      <c r="Q2481" t="s">
        <v>8315</v>
      </c>
      <c r="R2481" t="str">
        <f t="shared" si="192"/>
        <v>music</v>
      </c>
      <c r="S2481" t="str">
        <f t="shared" si="193"/>
        <v>indie rock</v>
      </c>
      <c r="T2481">
        <f>YEAR(V2481)</f>
        <v>2012</v>
      </c>
      <c r="U2481" s="13">
        <f t="shared" si="194"/>
        <v>10</v>
      </c>
      <c r="V2481" s="10">
        <f>(((J2481/60)/60)/24)+DATE(1970,1,1)</f>
        <v>41107.726782407408</v>
      </c>
      <c r="W2481" s="10">
        <f>(((I2481/60)/60)/24)+DATE(1970,1,1)</f>
        <v>41118.083333333336</v>
      </c>
    </row>
    <row r="2482" spans="1:23"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190"/>
        <v>1</v>
      </c>
      <c r="P2482" s="6">
        <f t="shared" si="191"/>
        <v>250</v>
      </c>
      <c r="Q2482" t="s">
        <v>8315</v>
      </c>
      <c r="R2482" t="str">
        <f t="shared" si="192"/>
        <v>music</v>
      </c>
      <c r="S2482" t="str">
        <f t="shared" si="193"/>
        <v>indie rock</v>
      </c>
      <c r="T2482">
        <f>YEAR(V2482)</f>
        <v>2015</v>
      </c>
      <c r="U2482" s="13">
        <f t="shared" si="194"/>
        <v>60</v>
      </c>
      <c r="V2482" s="10">
        <f>(((J2482/60)/60)/24)+DATE(1970,1,1)</f>
        <v>42227.936157407406</v>
      </c>
      <c r="W2482" s="10">
        <f>(((I2482/60)/60)/24)+DATE(1970,1,1)</f>
        <v>42287.936157407406</v>
      </c>
    </row>
    <row r="2483" spans="1:23"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190"/>
        <v>1.1291099999999998</v>
      </c>
      <c r="P2483" s="6">
        <f t="shared" si="191"/>
        <v>47.541473684210523</v>
      </c>
      <c r="Q2483" t="s">
        <v>8315</v>
      </c>
      <c r="R2483" t="str">
        <f t="shared" si="192"/>
        <v>music</v>
      </c>
      <c r="S2483" t="str">
        <f t="shared" si="193"/>
        <v>indie rock</v>
      </c>
      <c r="T2483">
        <f>YEAR(V2483)</f>
        <v>2012</v>
      </c>
      <c r="U2483" s="13">
        <f t="shared" si="194"/>
        <v>30</v>
      </c>
      <c r="V2483" s="10">
        <f>(((J2483/60)/60)/24)+DATE(1970,1,1)</f>
        <v>40999.645925925928</v>
      </c>
      <c r="W2483" s="10">
        <f>(((I2483/60)/60)/24)+DATE(1970,1,1)</f>
        <v>41029.645925925928</v>
      </c>
    </row>
    <row r="2484" spans="1:23"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190"/>
        <v>1.0009999999999999</v>
      </c>
      <c r="P2484" s="6">
        <f t="shared" si="191"/>
        <v>40.04</v>
      </c>
      <c r="Q2484" t="s">
        <v>8315</v>
      </c>
      <c r="R2484" t="str">
        <f t="shared" si="192"/>
        <v>music</v>
      </c>
      <c r="S2484" t="str">
        <f t="shared" si="193"/>
        <v>indie rock</v>
      </c>
      <c r="T2484">
        <f>YEAR(V2484)</f>
        <v>2011</v>
      </c>
      <c r="U2484" s="13">
        <f t="shared" si="194"/>
        <v>45</v>
      </c>
      <c r="V2484" s="10">
        <f>(((J2484/60)/60)/24)+DATE(1970,1,1)</f>
        <v>40711.782210648147</v>
      </c>
      <c r="W2484" s="10">
        <f>(((I2484/60)/60)/24)+DATE(1970,1,1)</f>
        <v>40756.782210648147</v>
      </c>
    </row>
    <row r="2485" spans="1:23"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190"/>
        <v>1.1372727272727272</v>
      </c>
      <c r="P2485" s="6">
        <f t="shared" si="191"/>
        <v>65.84210526315789</v>
      </c>
      <c r="Q2485" t="s">
        <v>8315</v>
      </c>
      <c r="R2485" t="str">
        <f t="shared" si="192"/>
        <v>music</v>
      </c>
      <c r="S2485" t="str">
        <f t="shared" si="193"/>
        <v>indie rock</v>
      </c>
      <c r="T2485">
        <f>YEAR(V2485)</f>
        <v>2012</v>
      </c>
      <c r="U2485" s="13">
        <f t="shared" si="194"/>
        <v>60</v>
      </c>
      <c r="V2485" s="10">
        <f>(((J2485/60)/60)/24)+DATE(1970,1,1)</f>
        <v>40970.750034722223</v>
      </c>
      <c r="W2485" s="10">
        <f>(((I2485/60)/60)/24)+DATE(1970,1,1)</f>
        <v>41030.708368055559</v>
      </c>
    </row>
    <row r="2486" spans="1:23"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190"/>
        <v>1.1931742857142855</v>
      </c>
      <c r="P2486" s="6">
        <f t="shared" si="191"/>
        <v>46.401222222222216</v>
      </c>
      <c r="Q2486" t="s">
        <v>8315</v>
      </c>
      <c r="R2486" t="str">
        <f t="shared" si="192"/>
        <v>music</v>
      </c>
      <c r="S2486" t="str">
        <f t="shared" si="193"/>
        <v>indie rock</v>
      </c>
      <c r="T2486">
        <f>YEAR(V2486)</f>
        <v>2011</v>
      </c>
      <c r="U2486" s="13">
        <f t="shared" si="194"/>
        <v>30</v>
      </c>
      <c r="V2486" s="10">
        <f>(((J2486/60)/60)/24)+DATE(1970,1,1)</f>
        <v>40771.916701388887</v>
      </c>
      <c r="W2486" s="10">
        <f>(((I2486/60)/60)/24)+DATE(1970,1,1)</f>
        <v>40801.916701388887</v>
      </c>
    </row>
    <row r="2487" spans="1:23"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190"/>
        <v>1.0325</v>
      </c>
      <c r="P2487" s="6">
        <f t="shared" si="191"/>
        <v>50.365853658536587</v>
      </c>
      <c r="Q2487" t="s">
        <v>8315</v>
      </c>
      <c r="R2487" t="str">
        <f t="shared" si="192"/>
        <v>music</v>
      </c>
      <c r="S2487" t="str">
        <f t="shared" si="193"/>
        <v>indie rock</v>
      </c>
      <c r="T2487">
        <f>YEAR(V2487)</f>
        <v>2011</v>
      </c>
      <c r="U2487" s="13">
        <f t="shared" si="194"/>
        <v>35</v>
      </c>
      <c r="V2487" s="10">
        <f>(((J2487/60)/60)/24)+DATE(1970,1,1)</f>
        <v>40793.998599537037</v>
      </c>
      <c r="W2487" s="10">
        <f>(((I2487/60)/60)/24)+DATE(1970,1,1)</f>
        <v>40828.998599537037</v>
      </c>
    </row>
    <row r="2488" spans="1:23"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190"/>
        <v>2.6566666666666667</v>
      </c>
      <c r="P2488" s="6">
        <f t="shared" si="191"/>
        <v>26.566666666666666</v>
      </c>
      <c r="Q2488" t="s">
        <v>8315</v>
      </c>
      <c r="R2488" t="str">
        <f t="shared" si="192"/>
        <v>music</v>
      </c>
      <c r="S2488" t="str">
        <f t="shared" si="193"/>
        <v>indie rock</v>
      </c>
      <c r="T2488">
        <f>YEAR(V2488)</f>
        <v>2012</v>
      </c>
      <c r="U2488" s="13">
        <f t="shared" si="194"/>
        <v>30</v>
      </c>
      <c r="V2488" s="10">
        <f>(((J2488/60)/60)/24)+DATE(1970,1,1)</f>
        <v>40991.708055555559</v>
      </c>
      <c r="W2488" s="10">
        <f>(((I2488/60)/60)/24)+DATE(1970,1,1)</f>
        <v>41021.708055555559</v>
      </c>
    </row>
    <row r="2489" spans="1:23"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190"/>
        <v>1.0005066666666667</v>
      </c>
      <c r="P2489" s="6">
        <f t="shared" si="191"/>
        <v>39.493684210526318</v>
      </c>
      <c r="Q2489" t="s">
        <v>8315</v>
      </c>
      <c r="R2489" t="str">
        <f t="shared" si="192"/>
        <v>music</v>
      </c>
      <c r="S2489" t="str">
        <f t="shared" si="193"/>
        <v>indie rock</v>
      </c>
      <c r="T2489">
        <f>YEAR(V2489)</f>
        <v>2012</v>
      </c>
      <c r="U2489" s="13">
        <f t="shared" si="194"/>
        <v>30</v>
      </c>
      <c r="V2489" s="10">
        <f>(((J2489/60)/60)/24)+DATE(1970,1,1)</f>
        <v>41026.083298611113</v>
      </c>
      <c r="W2489" s="10">
        <f>(((I2489/60)/60)/24)+DATE(1970,1,1)</f>
        <v>41056.083298611113</v>
      </c>
    </row>
    <row r="2490" spans="1:23"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190"/>
        <v>1.0669999999999999</v>
      </c>
      <c r="P2490" s="6">
        <f t="shared" si="191"/>
        <v>49.246153846153845</v>
      </c>
      <c r="Q2490" t="s">
        <v>8315</v>
      </c>
      <c r="R2490" t="str">
        <f t="shared" si="192"/>
        <v>music</v>
      </c>
      <c r="S2490" t="str">
        <f t="shared" si="193"/>
        <v>indie rock</v>
      </c>
      <c r="T2490">
        <f>YEAR(V2490)</f>
        <v>2011</v>
      </c>
      <c r="U2490" s="13">
        <f t="shared" si="194"/>
        <v>30</v>
      </c>
      <c r="V2490" s="10">
        <f>(((J2490/60)/60)/24)+DATE(1970,1,1)</f>
        <v>40833.633194444446</v>
      </c>
      <c r="W2490" s="10">
        <f>(((I2490/60)/60)/24)+DATE(1970,1,1)</f>
        <v>40863.674861111111</v>
      </c>
    </row>
    <row r="2491" spans="1:23"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190"/>
        <v>1.3367142857142857</v>
      </c>
      <c r="P2491" s="6">
        <f t="shared" si="191"/>
        <v>62.38</v>
      </c>
      <c r="Q2491" t="s">
        <v>8315</v>
      </c>
      <c r="R2491" t="str">
        <f t="shared" si="192"/>
        <v>music</v>
      </c>
      <c r="S2491" t="str">
        <f t="shared" si="193"/>
        <v>indie rock</v>
      </c>
      <c r="T2491">
        <f>YEAR(V2491)</f>
        <v>2013</v>
      </c>
      <c r="U2491" s="13">
        <f t="shared" si="194"/>
        <v>30</v>
      </c>
      <c r="V2491" s="10">
        <f>(((J2491/60)/60)/24)+DATE(1970,1,1)</f>
        <v>41373.690266203703</v>
      </c>
      <c r="W2491" s="10">
        <f>(((I2491/60)/60)/24)+DATE(1970,1,1)</f>
        <v>41403.690266203703</v>
      </c>
    </row>
    <row r="2492" spans="1:23"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190"/>
        <v>1.214</v>
      </c>
      <c r="P2492" s="6">
        <f t="shared" si="191"/>
        <v>37.9375</v>
      </c>
      <c r="Q2492" t="s">
        <v>8315</v>
      </c>
      <c r="R2492" t="str">
        <f t="shared" si="192"/>
        <v>music</v>
      </c>
      <c r="S2492" t="str">
        <f t="shared" si="193"/>
        <v>indie rock</v>
      </c>
      <c r="T2492">
        <f>YEAR(V2492)</f>
        <v>2012</v>
      </c>
      <c r="U2492" s="13">
        <f t="shared" si="194"/>
        <v>60</v>
      </c>
      <c r="V2492" s="10">
        <f>(((J2492/60)/60)/24)+DATE(1970,1,1)</f>
        <v>41023.227731481478</v>
      </c>
      <c r="W2492" s="10">
        <f>(((I2492/60)/60)/24)+DATE(1970,1,1)</f>
        <v>41083.227731481478</v>
      </c>
    </row>
    <row r="2493" spans="1:23"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190"/>
        <v>1.032</v>
      </c>
      <c r="P2493" s="6">
        <f t="shared" si="191"/>
        <v>51.6</v>
      </c>
      <c r="Q2493" t="s">
        <v>8315</v>
      </c>
      <c r="R2493" t="str">
        <f t="shared" si="192"/>
        <v>music</v>
      </c>
      <c r="S2493" t="str">
        <f t="shared" si="193"/>
        <v>indie rock</v>
      </c>
      <c r="T2493">
        <f>YEAR(V2493)</f>
        <v>2010</v>
      </c>
      <c r="U2493" s="13">
        <f t="shared" si="194"/>
        <v>16</v>
      </c>
      <c r="V2493" s="10">
        <f>(((J2493/60)/60)/24)+DATE(1970,1,1)</f>
        <v>40542.839282407411</v>
      </c>
      <c r="W2493" s="10">
        <f>(((I2493/60)/60)/24)+DATE(1970,1,1)</f>
        <v>40559.07708333333</v>
      </c>
    </row>
    <row r="2494" spans="1:23"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190"/>
        <v>1.25</v>
      </c>
      <c r="P2494" s="6">
        <f t="shared" si="191"/>
        <v>27.777777777777779</v>
      </c>
      <c r="Q2494" t="s">
        <v>8315</v>
      </c>
      <c r="R2494" t="str">
        <f t="shared" si="192"/>
        <v>music</v>
      </c>
      <c r="S2494" t="str">
        <f t="shared" si="193"/>
        <v>indie rock</v>
      </c>
      <c r="T2494">
        <f>YEAR(V2494)</f>
        <v>2012</v>
      </c>
      <c r="U2494" s="13">
        <f t="shared" si="194"/>
        <v>51</v>
      </c>
      <c r="V2494" s="10">
        <f>(((J2494/60)/60)/24)+DATE(1970,1,1)</f>
        <v>41024.985972222225</v>
      </c>
      <c r="W2494" s="10">
        <f>(((I2494/60)/60)/24)+DATE(1970,1,1)</f>
        <v>41076.415972222225</v>
      </c>
    </row>
    <row r="2495" spans="1:23"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190"/>
        <v>1.2869999999999999</v>
      </c>
      <c r="P2495" s="6">
        <f t="shared" si="191"/>
        <v>99.382239382239376</v>
      </c>
      <c r="Q2495" t="s">
        <v>8315</v>
      </c>
      <c r="R2495" t="str">
        <f t="shared" si="192"/>
        <v>music</v>
      </c>
      <c r="S2495" t="str">
        <f t="shared" si="193"/>
        <v>indie rock</v>
      </c>
      <c r="T2495">
        <f>YEAR(V2495)</f>
        <v>2013</v>
      </c>
      <c r="U2495" s="13">
        <f t="shared" si="194"/>
        <v>45</v>
      </c>
      <c r="V2495" s="10">
        <f>(((J2495/60)/60)/24)+DATE(1970,1,1)</f>
        <v>41348.168287037035</v>
      </c>
      <c r="W2495" s="10">
        <f>(((I2495/60)/60)/24)+DATE(1970,1,1)</f>
        <v>41393.168287037035</v>
      </c>
    </row>
    <row r="2496" spans="1:23"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190"/>
        <v>1.0100533333333332</v>
      </c>
      <c r="P2496" s="6">
        <f t="shared" si="191"/>
        <v>38.848205128205123</v>
      </c>
      <c r="Q2496" t="s">
        <v>8315</v>
      </c>
      <c r="R2496" t="str">
        <f t="shared" si="192"/>
        <v>music</v>
      </c>
      <c r="S2496" t="str">
        <f t="shared" si="193"/>
        <v>indie rock</v>
      </c>
      <c r="T2496">
        <f>YEAR(V2496)</f>
        <v>2012</v>
      </c>
      <c r="U2496" s="13">
        <f t="shared" si="194"/>
        <v>30</v>
      </c>
      <c r="V2496" s="10">
        <f>(((J2496/60)/60)/24)+DATE(1970,1,1)</f>
        <v>41022.645185185182</v>
      </c>
      <c r="W2496" s="10">
        <f>(((I2496/60)/60)/24)+DATE(1970,1,1)</f>
        <v>41052.645185185182</v>
      </c>
    </row>
    <row r="2497" spans="1:23"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190"/>
        <v>1.2753666666666665</v>
      </c>
      <c r="P2497" s="6">
        <f t="shared" si="191"/>
        <v>45.548809523809524</v>
      </c>
      <c r="Q2497" t="s">
        <v>8315</v>
      </c>
      <c r="R2497" t="str">
        <f t="shared" si="192"/>
        <v>music</v>
      </c>
      <c r="S2497" t="str">
        <f t="shared" si="193"/>
        <v>indie rock</v>
      </c>
      <c r="T2497">
        <f>YEAR(V2497)</f>
        <v>2012</v>
      </c>
      <c r="U2497" s="13">
        <f t="shared" si="194"/>
        <v>30</v>
      </c>
      <c r="V2497" s="10">
        <f>(((J2497/60)/60)/24)+DATE(1970,1,1)</f>
        <v>41036.946469907409</v>
      </c>
      <c r="W2497" s="10">
        <f>(((I2497/60)/60)/24)+DATE(1970,1,1)</f>
        <v>41066.946469907409</v>
      </c>
    </row>
    <row r="2498" spans="1:23"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190"/>
        <v>1</v>
      </c>
      <c r="P2498" s="6">
        <f t="shared" si="191"/>
        <v>600</v>
      </c>
      <c r="Q2498" t="s">
        <v>8315</v>
      </c>
      <c r="R2498" t="str">
        <f t="shared" si="192"/>
        <v>music</v>
      </c>
      <c r="S2498" t="str">
        <f t="shared" si="193"/>
        <v>indie rock</v>
      </c>
      <c r="T2498">
        <f>YEAR(V2498)</f>
        <v>2013</v>
      </c>
      <c r="U2498" s="13">
        <f t="shared" si="194"/>
        <v>35</v>
      </c>
      <c r="V2498" s="10">
        <f>(((J2498/60)/60)/24)+DATE(1970,1,1)</f>
        <v>41327.996435185189</v>
      </c>
      <c r="W2498" s="10">
        <f>(((I2498/60)/60)/24)+DATE(1970,1,1)</f>
        <v>41362.954768518517</v>
      </c>
    </row>
    <row r="2499" spans="1:23"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195">E2499/D2499</f>
        <v>1.127715</v>
      </c>
      <c r="P2499" s="6">
        <f t="shared" ref="P2499:P2562" si="196">E2499/L2499</f>
        <v>80.551071428571419</v>
      </c>
      <c r="Q2499" t="s">
        <v>8315</v>
      </c>
      <c r="R2499" t="str">
        <f t="shared" ref="R2499:R2562" si="197">LEFT(N2499,SEARCH("/",N2499,1)-1)</f>
        <v>music</v>
      </c>
      <c r="S2499" t="str">
        <f t="shared" ref="S2499:S2562" si="198">RIGHT(N2499,LEN(N2499)-FIND("/",N2499,1))</f>
        <v>indie rock</v>
      </c>
      <c r="T2499">
        <f>YEAR(V2499)</f>
        <v>2011</v>
      </c>
      <c r="U2499" s="13">
        <f t="shared" ref="U2499:U2562" si="199">ROUND(W2499-V2499,0)</f>
        <v>30</v>
      </c>
      <c r="V2499" s="10">
        <f>(((J2499/60)/60)/24)+DATE(1970,1,1)</f>
        <v>40730.878912037035</v>
      </c>
      <c r="W2499" s="10">
        <f>(((I2499/60)/60)/24)+DATE(1970,1,1)</f>
        <v>40760.878912037035</v>
      </c>
    </row>
    <row r="2500" spans="1:23"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195"/>
        <v>1.056</v>
      </c>
      <c r="P2500" s="6">
        <f t="shared" si="196"/>
        <v>52.8</v>
      </c>
      <c r="Q2500" t="s">
        <v>8315</v>
      </c>
      <c r="R2500" t="str">
        <f t="shared" si="197"/>
        <v>music</v>
      </c>
      <c r="S2500" t="str">
        <f t="shared" si="198"/>
        <v>indie rock</v>
      </c>
      <c r="T2500">
        <f>YEAR(V2500)</f>
        <v>2015</v>
      </c>
      <c r="U2500" s="13">
        <f t="shared" si="199"/>
        <v>14</v>
      </c>
      <c r="V2500" s="10">
        <f>(((J2500/60)/60)/24)+DATE(1970,1,1)</f>
        <v>42017.967442129629</v>
      </c>
      <c r="W2500" s="10">
        <f>(((I2500/60)/60)/24)+DATE(1970,1,1)</f>
        <v>42031.967442129629</v>
      </c>
    </row>
    <row r="2501" spans="1:23"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195"/>
        <v>2.0262500000000001</v>
      </c>
      <c r="P2501" s="6">
        <f t="shared" si="196"/>
        <v>47.676470588235297</v>
      </c>
      <c r="Q2501" t="s">
        <v>8315</v>
      </c>
      <c r="R2501" t="str">
        <f t="shared" si="197"/>
        <v>music</v>
      </c>
      <c r="S2501" t="str">
        <f t="shared" si="198"/>
        <v>indie rock</v>
      </c>
      <c r="T2501">
        <f>YEAR(V2501)</f>
        <v>2012</v>
      </c>
      <c r="U2501" s="13">
        <f t="shared" si="199"/>
        <v>48</v>
      </c>
      <c r="V2501" s="10">
        <f>(((J2501/60)/60)/24)+DATE(1970,1,1)</f>
        <v>41226.648576388885</v>
      </c>
      <c r="W2501" s="10">
        <f>(((I2501/60)/60)/24)+DATE(1970,1,1)</f>
        <v>41274.75</v>
      </c>
    </row>
    <row r="2502" spans="1:23"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195"/>
        <v>1.1333333333333333</v>
      </c>
      <c r="P2502" s="6">
        <f t="shared" si="196"/>
        <v>23.448275862068964</v>
      </c>
      <c r="Q2502" t="s">
        <v>8315</v>
      </c>
      <c r="R2502" t="str">
        <f t="shared" si="197"/>
        <v>music</v>
      </c>
      <c r="S2502" t="str">
        <f t="shared" si="198"/>
        <v>indie rock</v>
      </c>
      <c r="T2502">
        <f>YEAR(V2502)</f>
        <v>2012</v>
      </c>
      <c r="U2502" s="13">
        <f t="shared" si="199"/>
        <v>30</v>
      </c>
      <c r="V2502" s="10">
        <f>(((J2502/60)/60)/24)+DATE(1970,1,1)</f>
        <v>41053.772858796299</v>
      </c>
      <c r="W2502" s="10">
        <f>(((I2502/60)/60)/24)+DATE(1970,1,1)</f>
        <v>41083.772858796299</v>
      </c>
    </row>
    <row r="2503" spans="1:23"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195"/>
        <v>2.5545454545454545E-2</v>
      </c>
      <c r="P2503" s="6">
        <f t="shared" si="196"/>
        <v>40.142857142857146</v>
      </c>
      <c r="Q2503" t="s">
        <v>8312</v>
      </c>
      <c r="R2503" t="str">
        <f t="shared" si="197"/>
        <v>food</v>
      </c>
      <c r="S2503" t="str">
        <f t="shared" si="198"/>
        <v>restaurants</v>
      </c>
      <c r="T2503">
        <f>YEAR(V2503)</f>
        <v>2015</v>
      </c>
      <c r="U2503" s="13">
        <f t="shared" si="199"/>
        <v>30</v>
      </c>
      <c r="V2503" s="10">
        <f>(((J2503/60)/60)/24)+DATE(1970,1,1)</f>
        <v>42244.776666666665</v>
      </c>
      <c r="W2503" s="10">
        <f>(((I2503/60)/60)/24)+DATE(1970,1,1)</f>
        <v>42274.776666666665</v>
      </c>
    </row>
    <row r="2504" spans="1:23"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195"/>
        <v>7.8181818181818181E-4</v>
      </c>
      <c r="P2504" s="6">
        <f t="shared" si="196"/>
        <v>17.2</v>
      </c>
      <c r="Q2504" t="s">
        <v>8312</v>
      </c>
      <c r="R2504" t="str">
        <f t="shared" si="197"/>
        <v>food</v>
      </c>
      <c r="S2504" t="str">
        <f t="shared" si="198"/>
        <v>restaurants</v>
      </c>
      <c r="T2504">
        <f>YEAR(V2504)</f>
        <v>2014</v>
      </c>
      <c r="U2504" s="13">
        <f t="shared" si="199"/>
        <v>45</v>
      </c>
      <c r="V2504" s="10">
        <f>(((J2504/60)/60)/24)+DATE(1970,1,1)</f>
        <v>41858.825439814813</v>
      </c>
      <c r="W2504" s="10">
        <f>(((I2504/60)/60)/24)+DATE(1970,1,1)</f>
        <v>41903.825439814813</v>
      </c>
    </row>
    <row r="2505" spans="1:23"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195"/>
        <v>0</v>
      </c>
      <c r="P2505" s="6" t="e">
        <f t="shared" si="196"/>
        <v>#DIV/0!</v>
      </c>
      <c r="Q2505" t="s">
        <v>8312</v>
      </c>
      <c r="R2505" t="str">
        <f t="shared" si="197"/>
        <v>food</v>
      </c>
      <c r="S2505" t="str">
        <f t="shared" si="198"/>
        <v>restaurants</v>
      </c>
      <c r="T2505">
        <f>YEAR(V2505)</f>
        <v>2016</v>
      </c>
      <c r="U2505" s="13">
        <f t="shared" si="199"/>
        <v>30</v>
      </c>
      <c r="V2505" s="10">
        <f>(((J2505/60)/60)/24)+DATE(1970,1,1)</f>
        <v>42498.899398148147</v>
      </c>
      <c r="W2505" s="10">
        <f>(((I2505/60)/60)/24)+DATE(1970,1,1)</f>
        <v>42528.879166666666</v>
      </c>
    </row>
    <row r="2506" spans="1:23"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195"/>
        <v>0</v>
      </c>
      <c r="P2506" s="6" t="e">
        <f t="shared" si="196"/>
        <v>#DIV/0!</v>
      </c>
      <c r="Q2506" t="s">
        <v>8312</v>
      </c>
      <c r="R2506" t="str">
        <f t="shared" si="197"/>
        <v>food</v>
      </c>
      <c r="S2506" t="str">
        <f t="shared" si="198"/>
        <v>restaurants</v>
      </c>
      <c r="T2506">
        <f>YEAR(V2506)</f>
        <v>2014</v>
      </c>
      <c r="U2506" s="13">
        <f t="shared" si="199"/>
        <v>30</v>
      </c>
      <c r="V2506" s="10">
        <f>(((J2506/60)/60)/24)+DATE(1970,1,1)</f>
        <v>41928.015439814815</v>
      </c>
      <c r="W2506" s="10">
        <f>(((I2506/60)/60)/24)+DATE(1970,1,1)</f>
        <v>41958.057106481487</v>
      </c>
    </row>
    <row r="2507" spans="1:23"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195"/>
        <v>0</v>
      </c>
      <c r="P2507" s="6" t="e">
        <f t="shared" si="196"/>
        <v>#DIV/0!</v>
      </c>
      <c r="Q2507" t="s">
        <v>8312</v>
      </c>
      <c r="R2507" t="str">
        <f t="shared" si="197"/>
        <v>food</v>
      </c>
      <c r="S2507" t="str">
        <f t="shared" si="198"/>
        <v>restaurants</v>
      </c>
      <c r="T2507">
        <f>YEAR(V2507)</f>
        <v>2015</v>
      </c>
      <c r="U2507" s="13">
        <f t="shared" si="199"/>
        <v>30</v>
      </c>
      <c r="V2507" s="10">
        <f>(((J2507/60)/60)/24)+DATE(1970,1,1)</f>
        <v>42047.05574074074</v>
      </c>
      <c r="W2507" s="10">
        <f>(((I2507/60)/60)/24)+DATE(1970,1,1)</f>
        <v>42077.014074074075</v>
      </c>
    </row>
    <row r="2508" spans="1:23"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195"/>
        <v>6.0000000000000001E-3</v>
      </c>
      <c r="P2508" s="6">
        <f t="shared" si="196"/>
        <v>15</v>
      </c>
      <c r="Q2508" t="s">
        <v>8312</v>
      </c>
      <c r="R2508" t="str">
        <f t="shared" si="197"/>
        <v>food</v>
      </c>
      <c r="S2508" t="str">
        <f t="shared" si="198"/>
        <v>restaurants</v>
      </c>
      <c r="T2508">
        <f>YEAR(V2508)</f>
        <v>2015</v>
      </c>
      <c r="U2508" s="13">
        <f t="shared" si="199"/>
        <v>23</v>
      </c>
      <c r="V2508" s="10">
        <f>(((J2508/60)/60)/24)+DATE(1970,1,1)</f>
        <v>42258.297094907408</v>
      </c>
      <c r="W2508" s="10">
        <f>(((I2508/60)/60)/24)+DATE(1970,1,1)</f>
        <v>42280.875</v>
      </c>
    </row>
    <row r="2509" spans="1:23"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195"/>
        <v>0</v>
      </c>
      <c r="P2509" s="6" t="e">
        <f t="shared" si="196"/>
        <v>#DIV/0!</v>
      </c>
      <c r="Q2509" t="s">
        <v>8312</v>
      </c>
      <c r="R2509" t="str">
        <f t="shared" si="197"/>
        <v>food</v>
      </c>
      <c r="S2509" t="str">
        <f t="shared" si="198"/>
        <v>restaurants</v>
      </c>
      <c r="T2509">
        <f>YEAR(V2509)</f>
        <v>2015</v>
      </c>
      <c r="U2509" s="13">
        <f t="shared" si="199"/>
        <v>30</v>
      </c>
      <c r="V2509" s="10">
        <f>(((J2509/60)/60)/24)+DATE(1970,1,1)</f>
        <v>42105.072962962964</v>
      </c>
      <c r="W2509" s="10">
        <f>(((I2509/60)/60)/24)+DATE(1970,1,1)</f>
        <v>42135.072962962964</v>
      </c>
    </row>
    <row r="2510" spans="1:23"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195"/>
        <v>0</v>
      </c>
      <c r="P2510" s="6" t="e">
        <f t="shared" si="196"/>
        <v>#DIV/0!</v>
      </c>
      <c r="Q2510" t="s">
        <v>8312</v>
      </c>
      <c r="R2510" t="str">
        <f t="shared" si="197"/>
        <v>food</v>
      </c>
      <c r="S2510" t="str">
        <f t="shared" si="198"/>
        <v>restaurants</v>
      </c>
      <c r="T2510">
        <f>YEAR(V2510)</f>
        <v>2014</v>
      </c>
      <c r="U2510" s="13">
        <f t="shared" si="199"/>
        <v>30</v>
      </c>
      <c r="V2510" s="10">
        <f>(((J2510/60)/60)/24)+DATE(1970,1,1)</f>
        <v>41835.951782407406</v>
      </c>
      <c r="W2510" s="10">
        <f>(((I2510/60)/60)/24)+DATE(1970,1,1)</f>
        <v>41865.951782407406</v>
      </c>
    </row>
    <row r="2511" spans="1:23"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195"/>
        <v>1.0526315789473684E-2</v>
      </c>
      <c r="P2511" s="6">
        <f t="shared" si="196"/>
        <v>35.714285714285715</v>
      </c>
      <c r="Q2511" t="s">
        <v>8312</v>
      </c>
      <c r="R2511" t="str">
        <f t="shared" si="197"/>
        <v>food</v>
      </c>
      <c r="S2511" t="str">
        <f t="shared" si="198"/>
        <v>restaurants</v>
      </c>
      <c r="T2511">
        <f>YEAR(V2511)</f>
        <v>2015</v>
      </c>
      <c r="U2511" s="13">
        <f t="shared" si="199"/>
        <v>56</v>
      </c>
      <c r="V2511" s="10">
        <f>(((J2511/60)/60)/24)+DATE(1970,1,1)</f>
        <v>42058.809594907405</v>
      </c>
      <c r="W2511" s="10">
        <f>(((I2511/60)/60)/24)+DATE(1970,1,1)</f>
        <v>42114.767928240741</v>
      </c>
    </row>
    <row r="2512" spans="1:23"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195"/>
        <v>1.5E-3</v>
      </c>
      <c r="P2512" s="6">
        <f t="shared" si="196"/>
        <v>37.5</v>
      </c>
      <c r="Q2512" t="s">
        <v>8312</v>
      </c>
      <c r="R2512" t="str">
        <f t="shared" si="197"/>
        <v>food</v>
      </c>
      <c r="S2512" t="str">
        <f t="shared" si="198"/>
        <v>restaurants</v>
      </c>
      <c r="T2512">
        <f>YEAR(V2512)</f>
        <v>2015</v>
      </c>
      <c r="U2512" s="13">
        <f t="shared" si="199"/>
        <v>60</v>
      </c>
      <c r="V2512" s="10">
        <f>(((J2512/60)/60)/24)+DATE(1970,1,1)</f>
        <v>42078.997361111105</v>
      </c>
      <c r="W2512" s="10">
        <f>(((I2512/60)/60)/24)+DATE(1970,1,1)</f>
        <v>42138.997361111105</v>
      </c>
    </row>
    <row r="2513" spans="1:23"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195"/>
        <v>0</v>
      </c>
      <c r="P2513" s="6" t="e">
        <f t="shared" si="196"/>
        <v>#DIV/0!</v>
      </c>
      <c r="Q2513" t="s">
        <v>8312</v>
      </c>
      <c r="R2513" t="str">
        <f t="shared" si="197"/>
        <v>food</v>
      </c>
      <c r="S2513" t="str">
        <f t="shared" si="198"/>
        <v>restaurants</v>
      </c>
      <c r="T2513">
        <f>YEAR(V2513)</f>
        <v>2016</v>
      </c>
      <c r="U2513" s="13">
        <f t="shared" si="199"/>
        <v>30</v>
      </c>
      <c r="V2513" s="10">
        <f>(((J2513/60)/60)/24)+DATE(1970,1,1)</f>
        <v>42371.446909722217</v>
      </c>
      <c r="W2513" s="10">
        <f>(((I2513/60)/60)/24)+DATE(1970,1,1)</f>
        <v>42401.446909722217</v>
      </c>
    </row>
    <row r="2514" spans="1:23"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195"/>
        <v>0</v>
      </c>
      <c r="P2514" s="6" t="e">
        <f t="shared" si="196"/>
        <v>#DIV/0!</v>
      </c>
      <c r="Q2514" t="s">
        <v>8312</v>
      </c>
      <c r="R2514" t="str">
        <f t="shared" si="197"/>
        <v>food</v>
      </c>
      <c r="S2514" t="str">
        <f t="shared" si="198"/>
        <v>restaurants</v>
      </c>
      <c r="T2514">
        <f>YEAR(V2514)</f>
        <v>2014</v>
      </c>
      <c r="U2514" s="13">
        <f t="shared" si="199"/>
        <v>15</v>
      </c>
      <c r="V2514" s="10">
        <f>(((J2514/60)/60)/24)+DATE(1970,1,1)</f>
        <v>41971.876863425925</v>
      </c>
      <c r="W2514" s="10">
        <f>(((I2514/60)/60)/24)+DATE(1970,1,1)</f>
        <v>41986.876863425925</v>
      </c>
    </row>
    <row r="2515" spans="1:23"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195"/>
        <v>0</v>
      </c>
      <c r="P2515" s="6" t="e">
        <f t="shared" si="196"/>
        <v>#DIV/0!</v>
      </c>
      <c r="Q2515" t="s">
        <v>8312</v>
      </c>
      <c r="R2515" t="str">
        <f t="shared" si="197"/>
        <v>food</v>
      </c>
      <c r="S2515" t="str">
        <f t="shared" si="198"/>
        <v>restaurants</v>
      </c>
      <c r="T2515">
        <f>YEAR(V2515)</f>
        <v>2016</v>
      </c>
      <c r="U2515" s="13">
        <f t="shared" si="199"/>
        <v>60</v>
      </c>
      <c r="V2515" s="10">
        <f>(((J2515/60)/60)/24)+DATE(1970,1,1)</f>
        <v>42732.00681712963</v>
      </c>
      <c r="W2515" s="10">
        <f>(((I2515/60)/60)/24)+DATE(1970,1,1)</f>
        <v>42792.00681712963</v>
      </c>
    </row>
    <row r="2516" spans="1:23"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195"/>
        <v>1.7500000000000002E-2</v>
      </c>
      <c r="P2516" s="6">
        <f t="shared" si="196"/>
        <v>52.5</v>
      </c>
      <c r="Q2516" t="s">
        <v>8312</v>
      </c>
      <c r="R2516" t="str">
        <f t="shared" si="197"/>
        <v>food</v>
      </c>
      <c r="S2516" t="str">
        <f t="shared" si="198"/>
        <v>restaurants</v>
      </c>
      <c r="T2516">
        <f>YEAR(V2516)</f>
        <v>2014</v>
      </c>
      <c r="U2516" s="13">
        <f t="shared" si="199"/>
        <v>17</v>
      </c>
      <c r="V2516" s="10">
        <f>(((J2516/60)/60)/24)+DATE(1970,1,1)</f>
        <v>41854.389780092592</v>
      </c>
      <c r="W2516" s="10">
        <f>(((I2516/60)/60)/24)+DATE(1970,1,1)</f>
        <v>41871.389780092592</v>
      </c>
    </row>
    <row r="2517" spans="1:23"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195"/>
        <v>0.186</v>
      </c>
      <c r="P2517" s="6">
        <f t="shared" si="196"/>
        <v>77.5</v>
      </c>
      <c r="Q2517" t="s">
        <v>8312</v>
      </c>
      <c r="R2517" t="str">
        <f t="shared" si="197"/>
        <v>food</v>
      </c>
      <c r="S2517" t="str">
        <f t="shared" si="198"/>
        <v>restaurants</v>
      </c>
      <c r="T2517">
        <f>YEAR(V2517)</f>
        <v>2015</v>
      </c>
      <c r="U2517" s="13">
        <f t="shared" si="199"/>
        <v>30</v>
      </c>
      <c r="V2517" s="10">
        <f>(((J2517/60)/60)/24)+DATE(1970,1,1)</f>
        <v>42027.839733796296</v>
      </c>
      <c r="W2517" s="10">
        <f>(((I2517/60)/60)/24)+DATE(1970,1,1)</f>
        <v>42057.839733796296</v>
      </c>
    </row>
    <row r="2518" spans="1:23"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195"/>
        <v>0</v>
      </c>
      <c r="P2518" s="6" t="e">
        <f t="shared" si="196"/>
        <v>#DIV/0!</v>
      </c>
      <c r="Q2518" t="s">
        <v>8312</v>
      </c>
      <c r="R2518" t="str">
        <f t="shared" si="197"/>
        <v>food</v>
      </c>
      <c r="S2518" t="str">
        <f t="shared" si="198"/>
        <v>restaurants</v>
      </c>
      <c r="T2518">
        <f>YEAR(V2518)</f>
        <v>2014</v>
      </c>
      <c r="U2518" s="13">
        <f t="shared" si="199"/>
        <v>30</v>
      </c>
      <c r="V2518" s="10">
        <f>(((J2518/60)/60)/24)+DATE(1970,1,1)</f>
        <v>41942.653379629628</v>
      </c>
      <c r="W2518" s="10">
        <f>(((I2518/60)/60)/24)+DATE(1970,1,1)</f>
        <v>41972.6950462963</v>
      </c>
    </row>
    <row r="2519" spans="1:23"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195"/>
        <v>9.8166666666666666E-2</v>
      </c>
      <c r="P2519" s="6">
        <f t="shared" si="196"/>
        <v>53.545454545454547</v>
      </c>
      <c r="Q2519" t="s">
        <v>8312</v>
      </c>
      <c r="R2519" t="str">
        <f t="shared" si="197"/>
        <v>food</v>
      </c>
      <c r="S2519" t="str">
        <f t="shared" si="198"/>
        <v>restaurants</v>
      </c>
      <c r="T2519">
        <f>YEAR(V2519)</f>
        <v>2015</v>
      </c>
      <c r="U2519" s="13">
        <f t="shared" si="199"/>
        <v>30</v>
      </c>
      <c r="V2519" s="10">
        <f>(((J2519/60)/60)/24)+DATE(1970,1,1)</f>
        <v>42052.802430555559</v>
      </c>
      <c r="W2519" s="10">
        <f>(((I2519/60)/60)/24)+DATE(1970,1,1)</f>
        <v>42082.760763888888</v>
      </c>
    </row>
    <row r="2520" spans="1:23"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195"/>
        <v>0</v>
      </c>
      <c r="P2520" s="6" t="e">
        <f t="shared" si="196"/>
        <v>#DIV/0!</v>
      </c>
      <c r="Q2520" t="s">
        <v>8312</v>
      </c>
      <c r="R2520" t="str">
        <f t="shared" si="197"/>
        <v>food</v>
      </c>
      <c r="S2520" t="str">
        <f t="shared" si="198"/>
        <v>restaurants</v>
      </c>
      <c r="T2520">
        <f>YEAR(V2520)</f>
        <v>2014</v>
      </c>
      <c r="U2520" s="13">
        <f t="shared" si="199"/>
        <v>30</v>
      </c>
      <c r="V2520" s="10">
        <f>(((J2520/60)/60)/24)+DATE(1970,1,1)</f>
        <v>41926.680879629632</v>
      </c>
      <c r="W2520" s="10">
        <f>(((I2520/60)/60)/24)+DATE(1970,1,1)</f>
        <v>41956.722546296296</v>
      </c>
    </row>
    <row r="2521" spans="1:23"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195"/>
        <v>4.3333333333333331E-4</v>
      </c>
      <c r="P2521" s="6">
        <f t="shared" si="196"/>
        <v>16.25</v>
      </c>
      <c r="Q2521" t="s">
        <v>8312</v>
      </c>
      <c r="R2521" t="str">
        <f t="shared" si="197"/>
        <v>food</v>
      </c>
      <c r="S2521" t="str">
        <f t="shared" si="198"/>
        <v>restaurants</v>
      </c>
      <c r="T2521">
        <f>YEAR(V2521)</f>
        <v>2014</v>
      </c>
      <c r="U2521" s="13">
        <f t="shared" si="199"/>
        <v>30</v>
      </c>
      <c r="V2521" s="10">
        <f>(((J2521/60)/60)/24)+DATE(1970,1,1)</f>
        <v>41809.155138888891</v>
      </c>
      <c r="W2521" s="10">
        <f>(((I2521/60)/60)/24)+DATE(1970,1,1)</f>
        <v>41839.155138888891</v>
      </c>
    </row>
    <row r="2522" spans="1:23"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195"/>
        <v>0</v>
      </c>
      <c r="P2522" s="6" t="e">
        <f t="shared" si="196"/>
        <v>#DIV/0!</v>
      </c>
      <c r="Q2522" t="s">
        <v>8312</v>
      </c>
      <c r="R2522" t="str">
        <f t="shared" si="197"/>
        <v>food</v>
      </c>
      <c r="S2522" t="str">
        <f t="shared" si="198"/>
        <v>restaurants</v>
      </c>
      <c r="T2522">
        <f>YEAR(V2522)</f>
        <v>2016</v>
      </c>
      <c r="U2522" s="13">
        <f t="shared" si="199"/>
        <v>46</v>
      </c>
      <c r="V2522" s="10">
        <f>(((J2522/60)/60)/24)+DATE(1970,1,1)</f>
        <v>42612.600520833337</v>
      </c>
      <c r="W2522" s="10">
        <f>(((I2522/60)/60)/24)+DATE(1970,1,1)</f>
        <v>42658.806249999994</v>
      </c>
    </row>
    <row r="2523" spans="1:23"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195"/>
        <v>1.0948792000000001</v>
      </c>
      <c r="P2523" s="6">
        <f t="shared" si="196"/>
        <v>103.68174242424243</v>
      </c>
      <c r="Q2523" t="s">
        <v>8315</v>
      </c>
      <c r="R2523" t="str">
        <f t="shared" si="197"/>
        <v>music</v>
      </c>
      <c r="S2523" t="str">
        <f t="shared" si="198"/>
        <v>classical music</v>
      </c>
      <c r="T2523">
        <f>YEAR(V2523)</f>
        <v>2015</v>
      </c>
      <c r="U2523" s="13">
        <f t="shared" si="199"/>
        <v>21</v>
      </c>
      <c r="V2523" s="10">
        <f>(((J2523/60)/60)/24)+DATE(1970,1,1)</f>
        <v>42269.967835648145</v>
      </c>
      <c r="W2523" s="10">
        <f>(((I2523/60)/60)/24)+DATE(1970,1,1)</f>
        <v>42290.967835648145</v>
      </c>
    </row>
    <row r="2524" spans="1:23"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195"/>
        <v>1</v>
      </c>
      <c r="P2524" s="6">
        <f t="shared" si="196"/>
        <v>185.18518518518519</v>
      </c>
      <c r="Q2524" t="s">
        <v>8315</v>
      </c>
      <c r="R2524" t="str">
        <f t="shared" si="197"/>
        <v>music</v>
      </c>
      <c r="S2524" t="str">
        <f t="shared" si="198"/>
        <v>classical music</v>
      </c>
      <c r="T2524">
        <f>YEAR(V2524)</f>
        <v>2016</v>
      </c>
      <c r="U2524" s="13">
        <f t="shared" si="199"/>
        <v>22</v>
      </c>
      <c r="V2524" s="10">
        <f>(((J2524/60)/60)/24)+DATE(1970,1,1)</f>
        <v>42460.573611111111</v>
      </c>
      <c r="W2524" s="10">
        <f>(((I2524/60)/60)/24)+DATE(1970,1,1)</f>
        <v>42482.619444444441</v>
      </c>
    </row>
    <row r="2525" spans="1:23"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195"/>
        <v>1.5644444444444445</v>
      </c>
      <c r="P2525" s="6">
        <f t="shared" si="196"/>
        <v>54.153846153846153</v>
      </c>
      <c r="Q2525" t="s">
        <v>8315</v>
      </c>
      <c r="R2525" t="str">
        <f t="shared" si="197"/>
        <v>music</v>
      </c>
      <c r="S2525" t="str">
        <f t="shared" si="198"/>
        <v>classical music</v>
      </c>
      <c r="T2525">
        <f>YEAR(V2525)</f>
        <v>2014</v>
      </c>
      <c r="U2525" s="13">
        <f t="shared" si="199"/>
        <v>30</v>
      </c>
      <c r="V2525" s="10">
        <f>(((J2525/60)/60)/24)+DATE(1970,1,1)</f>
        <v>41930.975601851853</v>
      </c>
      <c r="W2525" s="10">
        <f>(((I2525/60)/60)/24)+DATE(1970,1,1)</f>
        <v>41961.017268518524</v>
      </c>
    </row>
    <row r="2526" spans="1:23"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195"/>
        <v>1.016</v>
      </c>
      <c r="P2526" s="6">
        <f t="shared" si="196"/>
        <v>177.2093023255814</v>
      </c>
      <c r="Q2526" t="s">
        <v>8315</v>
      </c>
      <c r="R2526" t="str">
        <f t="shared" si="197"/>
        <v>music</v>
      </c>
      <c r="S2526" t="str">
        <f t="shared" si="198"/>
        <v>classical music</v>
      </c>
      <c r="T2526">
        <f>YEAR(V2526)</f>
        <v>2014</v>
      </c>
      <c r="U2526" s="13">
        <f t="shared" si="199"/>
        <v>32</v>
      </c>
      <c r="V2526" s="10">
        <f>(((J2526/60)/60)/24)+DATE(1970,1,1)</f>
        <v>41961.807372685187</v>
      </c>
      <c r="W2526" s="10">
        <f>(((I2526/60)/60)/24)+DATE(1970,1,1)</f>
        <v>41994.1875</v>
      </c>
    </row>
    <row r="2527" spans="1:23"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195"/>
        <v>1.00325</v>
      </c>
      <c r="P2527" s="6">
        <f t="shared" si="196"/>
        <v>100.325</v>
      </c>
      <c r="Q2527" t="s">
        <v>8315</v>
      </c>
      <c r="R2527" t="str">
        <f t="shared" si="197"/>
        <v>music</v>
      </c>
      <c r="S2527" t="str">
        <f t="shared" si="198"/>
        <v>classical music</v>
      </c>
      <c r="T2527">
        <f>YEAR(V2527)</f>
        <v>2012</v>
      </c>
      <c r="U2527" s="13">
        <f t="shared" si="199"/>
        <v>30</v>
      </c>
      <c r="V2527" s="10">
        <f>(((J2527/60)/60)/24)+DATE(1970,1,1)</f>
        <v>41058.844571759262</v>
      </c>
      <c r="W2527" s="10">
        <f>(((I2527/60)/60)/24)+DATE(1970,1,1)</f>
        <v>41088.844571759262</v>
      </c>
    </row>
    <row r="2528" spans="1:23"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195"/>
        <v>1.1294999999999999</v>
      </c>
      <c r="P2528" s="6">
        <f t="shared" si="196"/>
        <v>136.90909090909091</v>
      </c>
      <c r="Q2528" t="s">
        <v>8315</v>
      </c>
      <c r="R2528" t="str">
        <f t="shared" si="197"/>
        <v>music</v>
      </c>
      <c r="S2528" t="str">
        <f t="shared" si="198"/>
        <v>classical music</v>
      </c>
      <c r="T2528">
        <f>YEAR(V2528)</f>
        <v>2014</v>
      </c>
      <c r="U2528" s="13">
        <f t="shared" si="199"/>
        <v>28</v>
      </c>
      <c r="V2528" s="10">
        <f>(((J2528/60)/60)/24)+DATE(1970,1,1)</f>
        <v>41953.091134259259</v>
      </c>
      <c r="W2528" s="10">
        <f>(((I2528/60)/60)/24)+DATE(1970,1,1)</f>
        <v>41981.207638888889</v>
      </c>
    </row>
    <row r="2529" spans="1:23"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195"/>
        <v>1.02125</v>
      </c>
      <c r="P2529" s="6">
        <f t="shared" si="196"/>
        <v>57.535211267605632</v>
      </c>
      <c r="Q2529" t="s">
        <v>8315</v>
      </c>
      <c r="R2529" t="str">
        <f t="shared" si="197"/>
        <v>music</v>
      </c>
      <c r="S2529" t="str">
        <f t="shared" si="198"/>
        <v>classical music</v>
      </c>
      <c r="T2529">
        <f>YEAR(V2529)</f>
        <v>2013</v>
      </c>
      <c r="U2529" s="13">
        <f t="shared" si="199"/>
        <v>18</v>
      </c>
      <c r="V2529" s="10">
        <f>(((J2529/60)/60)/24)+DATE(1970,1,1)</f>
        <v>41546.75105324074</v>
      </c>
      <c r="W2529" s="10">
        <f>(((I2529/60)/60)/24)+DATE(1970,1,1)</f>
        <v>41565.165972222225</v>
      </c>
    </row>
    <row r="2530" spans="1:23"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195"/>
        <v>1.0724974999999999</v>
      </c>
      <c r="P2530" s="6">
        <f t="shared" si="196"/>
        <v>52.962839506172834</v>
      </c>
      <c r="Q2530" t="s">
        <v>8315</v>
      </c>
      <c r="R2530" t="str">
        <f t="shared" si="197"/>
        <v>music</v>
      </c>
      <c r="S2530" t="str">
        <f t="shared" si="198"/>
        <v>classical music</v>
      </c>
      <c r="T2530">
        <f>YEAR(V2530)</f>
        <v>2015</v>
      </c>
      <c r="U2530" s="13">
        <f t="shared" si="199"/>
        <v>19</v>
      </c>
      <c r="V2530" s="10">
        <f>(((J2530/60)/60)/24)+DATE(1970,1,1)</f>
        <v>42217.834525462968</v>
      </c>
      <c r="W2530" s="10">
        <f>(((I2530/60)/60)/24)+DATE(1970,1,1)</f>
        <v>42236.458333333328</v>
      </c>
    </row>
    <row r="2531" spans="1:23"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195"/>
        <v>1.0428333333333333</v>
      </c>
      <c r="P2531" s="6">
        <f t="shared" si="196"/>
        <v>82.328947368421055</v>
      </c>
      <c r="Q2531" t="s">
        <v>8315</v>
      </c>
      <c r="R2531" t="str">
        <f t="shared" si="197"/>
        <v>music</v>
      </c>
      <c r="S2531" t="str">
        <f t="shared" si="198"/>
        <v>classical music</v>
      </c>
      <c r="T2531">
        <f>YEAR(V2531)</f>
        <v>2012</v>
      </c>
      <c r="U2531" s="13">
        <f t="shared" si="199"/>
        <v>45</v>
      </c>
      <c r="V2531" s="10">
        <f>(((J2531/60)/60)/24)+DATE(1970,1,1)</f>
        <v>40948.080729166664</v>
      </c>
      <c r="W2531" s="10">
        <f>(((I2531/60)/60)/24)+DATE(1970,1,1)</f>
        <v>40993.0390625</v>
      </c>
    </row>
    <row r="2532" spans="1:23"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195"/>
        <v>1</v>
      </c>
      <c r="P2532" s="6">
        <f t="shared" si="196"/>
        <v>135.41666666666666</v>
      </c>
      <c r="Q2532" t="s">
        <v>8315</v>
      </c>
      <c r="R2532" t="str">
        <f t="shared" si="197"/>
        <v>music</v>
      </c>
      <c r="S2532" t="str">
        <f t="shared" si="198"/>
        <v>classical music</v>
      </c>
      <c r="T2532">
        <f>YEAR(V2532)</f>
        <v>2015</v>
      </c>
      <c r="U2532" s="13">
        <f t="shared" si="199"/>
        <v>32</v>
      </c>
      <c r="V2532" s="10">
        <f>(((J2532/60)/60)/24)+DATE(1970,1,1)</f>
        <v>42081.864641203705</v>
      </c>
      <c r="W2532" s="10">
        <f>(((I2532/60)/60)/24)+DATE(1970,1,1)</f>
        <v>42114.201388888891</v>
      </c>
    </row>
    <row r="2533" spans="1:23"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195"/>
        <v>1.004</v>
      </c>
      <c r="P2533" s="6">
        <f t="shared" si="196"/>
        <v>74.06557377049181</v>
      </c>
      <c r="Q2533" t="s">
        <v>8315</v>
      </c>
      <c r="R2533" t="str">
        <f t="shared" si="197"/>
        <v>music</v>
      </c>
      <c r="S2533" t="str">
        <f t="shared" si="198"/>
        <v>classical music</v>
      </c>
      <c r="T2533">
        <f>YEAR(V2533)</f>
        <v>2015</v>
      </c>
      <c r="U2533" s="13">
        <f t="shared" si="199"/>
        <v>22</v>
      </c>
      <c r="V2533" s="10">
        <f>(((J2533/60)/60)/24)+DATE(1970,1,1)</f>
        <v>42208.680023148147</v>
      </c>
      <c r="W2533" s="10">
        <f>(((I2533/60)/60)/24)+DATE(1970,1,1)</f>
        <v>42231.165972222225</v>
      </c>
    </row>
    <row r="2534" spans="1:23"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195"/>
        <v>1.26125</v>
      </c>
      <c r="P2534" s="6">
        <f t="shared" si="196"/>
        <v>84.083333333333329</v>
      </c>
      <c r="Q2534" t="s">
        <v>8315</v>
      </c>
      <c r="R2534" t="str">
        <f t="shared" si="197"/>
        <v>music</v>
      </c>
      <c r="S2534" t="str">
        <f t="shared" si="198"/>
        <v>classical music</v>
      </c>
      <c r="T2534">
        <f>YEAR(V2534)</f>
        <v>2012</v>
      </c>
      <c r="U2534" s="13">
        <f t="shared" si="199"/>
        <v>30</v>
      </c>
      <c r="V2534" s="10">
        <f>(((J2534/60)/60)/24)+DATE(1970,1,1)</f>
        <v>41107.849143518521</v>
      </c>
      <c r="W2534" s="10">
        <f>(((I2534/60)/60)/24)+DATE(1970,1,1)</f>
        <v>41137.849143518521</v>
      </c>
    </row>
    <row r="2535" spans="1:23"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195"/>
        <v>1.1066666666666667</v>
      </c>
      <c r="P2535" s="6">
        <f t="shared" si="196"/>
        <v>61.029411764705884</v>
      </c>
      <c r="Q2535" t="s">
        <v>8315</v>
      </c>
      <c r="R2535" t="str">
        <f t="shared" si="197"/>
        <v>music</v>
      </c>
      <c r="S2535" t="str">
        <f t="shared" si="198"/>
        <v>classical music</v>
      </c>
      <c r="T2535">
        <f>YEAR(V2535)</f>
        <v>2013</v>
      </c>
      <c r="U2535" s="13">
        <f t="shared" si="199"/>
        <v>30</v>
      </c>
      <c r="V2535" s="10">
        <f>(((J2535/60)/60)/24)+DATE(1970,1,1)</f>
        <v>41304.751284722224</v>
      </c>
      <c r="W2535" s="10">
        <f>(((I2535/60)/60)/24)+DATE(1970,1,1)</f>
        <v>41334.750787037039</v>
      </c>
    </row>
    <row r="2536" spans="1:23"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195"/>
        <v>1.05</v>
      </c>
      <c r="P2536" s="6">
        <f t="shared" si="196"/>
        <v>150</v>
      </c>
      <c r="Q2536" t="s">
        <v>8315</v>
      </c>
      <c r="R2536" t="str">
        <f t="shared" si="197"/>
        <v>music</v>
      </c>
      <c r="S2536" t="str">
        <f t="shared" si="198"/>
        <v>classical music</v>
      </c>
      <c r="T2536">
        <f>YEAR(V2536)</f>
        <v>2009</v>
      </c>
      <c r="U2536" s="13">
        <f t="shared" si="199"/>
        <v>52</v>
      </c>
      <c r="V2536" s="10">
        <f>(((J2536/60)/60)/24)+DATE(1970,1,1)</f>
        <v>40127.700370370374</v>
      </c>
      <c r="W2536" s="10">
        <f>(((I2536/60)/60)/24)+DATE(1970,1,1)</f>
        <v>40179.25</v>
      </c>
    </row>
    <row r="2537" spans="1:23"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195"/>
        <v>1.03775</v>
      </c>
      <c r="P2537" s="6">
        <f t="shared" si="196"/>
        <v>266.08974358974359</v>
      </c>
      <c r="Q2537" t="s">
        <v>8315</v>
      </c>
      <c r="R2537" t="str">
        <f t="shared" si="197"/>
        <v>music</v>
      </c>
      <c r="S2537" t="str">
        <f t="shared" si="198"/>
        <v>classical music</v>
      </c>
      <c r="T2537">
        <f>YEAR(V2537)</f>
        <v>2014</v>
      </c>
      <c r="U2537" s="13">
        <f t="shared" si="199"/>
        <v>31</v>
      </c>
      <c r="V2537" s="10">
        <f>(((J2537/60)/60)/24)+DATE(1970,1,1)</f>
        <v>41943.791030092594</v>
      </c>
      <c r="W2537" s="10">
        <f>(((I2537/60)/60)/24)+DATE(1970,1,1)</f>
        <v>41974.832696759258</v>
      </c>
    </row>
    <row r="2538" spans="1:23"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195"/>
        <v>1.1599999999999999</v>
      </c>
      <c r="P2538" s="6">
        <f t="shared" si="196"/>
        <v>7.25</v>
      </c>
      <c r="Q2538" t="s">
        <v>8315</v>
      </c>
      <c r="R2538" t="str">
        <f t="shared" si="197"/>
        <v>music</v>
      </c>
      <c r="S2538" t="str">
        <f t="shared" si="198"/>
        <v>classical music</v>
      </c>
      <c r="T2538">
        <f>YEAR(V2538)</f>
        <v>2013</v>
      </c>
      <c r="U2538" s="13">
        <f t="shared" si="199"/>
        <v>21</v>
      </c>
      <c r="V2538" s="10">
        <f>(((J2538/60)/60)/24)+DATE(1970,1,1)</f>
        <v>41464.106087962966</v>
      </c>
      <c r="W2538" s="10">
        <f>(((I2538/60)/60)/24)+DATE(1970,1,1)</f>
        <v>41485.106087962966</v>
      </c>
    </row>
    <row r="2539" spans="1:23"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195"/>
        <v>1.1000000000000001</v>
      </c>
      <c r="P2539" s="6">
        <f t="shared" si="196"/>
        <v>100</v>
      </c>
      <c r="Q2539" t="s">
        <v>8315</v>
      </c>
      <c r="R2539" t="str">
        <f t="shared" si="197"/>
        <v>music</v>
      </c>
      <c r="S2539" t="str">
        <f t="shared" si="198"/>
        <v>classical music</v>
      </c>
      <c r="T2539">
        <f>YEAR(V2539)</f>
        <v>2011</v>
      </c>
      <c r="U2539" s="13">
        <f t="shared" si="199"/>
        <v>60</v>
      </c>
      <c r="V2539" s="10">
        <f>(((J2539/60)/60)/24)+DATE(1970,1,1)</f>
        <v>40696.648784722223</v>
      </c>
      <c r="W2539" s="10">
        <f>(((I2539/60)/60)/24)+DATE(1970,1,1)</f>
        <v>40756.648784722223</v>
      </c>
    </row>
    <row r="2540" spans="1:23"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195"/>
        <v>1.130176111111111</v>
      </c>
      <c r="P2540" s="6">
        <f t="shared" si="196"/>
        <v>109.96308108108107</v>
      </c>
      <c r="Q2540" t="s">
        <v>8315</v>
      </c>
      <c r="R2540" t="str">
        <f t="shared" si="197"/>
        <v>music</v>
      </c>
      <c r="S2540" t="str">
        <f t="shared" si="198"/>
        <v>classical music</v>
      </c>
      <c r="T2540">
        <f>YEAR(V2540)</f>
        <v>2013</v>
      </c>
      <c r="U2540" s="13">
        <f t="shared" si="199"/>
        <v>31</v>
      </c>
      <c r="V2540" s="10">
        <f>(((J2540/60)/60)/24)+DATE(1970,1,1)</f>
        <v>41298.509965277779</v>
      </c>
      <c r="W2540" s="10">
        <f>(((I2540/60)/60)/24)+DATE(1970,1,1)</f>
        <v>41329.207638888889</v>
      </c>
    </row>
    <row r="2541" spans="1:23"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195"/>
        <v>1.0024999999999999</v>
      </c>
      <c r="P2541" s="6">
        <f t="shared" si="196"/>
        <v>169.91525423728814</v>
      </c>
      <c r="Q2541" t="s">
        <v>8315</v>
      </c>
      <c r="R2541" t="str">
        <f t="shared" si="197"/>
        <v>music</v>
      </c>
      <c r="S2541" t="str">
        <f t="shared" si="198"/>
        <v>classical music</v>
      </c>
      <c r="T2541">
        <f>YEAR(V2541)</f>
        <v>2014</v>
      </c>
      <c r="U2541" s="13">
        <f t="shared" si="199"/>
        <v>60</v>
      </c>
      <c r="V2541" s="10">
        <f>(((J2541/60)/60)/24)+DATE(1970,1,1)</f>
        <v>41977.902222222227</v>
      </c>
      <c r="W2541" s="10">
        <f>(((I2541/60)/60)/24)+DATE(1970,1,1)</f>
        <v>42037.902222222227</v>
      </c>
    </row>
    <row r="2542" spans="1:23"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195"/>
        <v>1.034</v>
      </c>
      <c r="P2542" s="6">
        <f t="shared" si="196"/>
        <v>95.740740740740748</v>
      </c>
      <c r="Q2542" t="s">
        <v>8315</v>
      </c>
      <c r="R2542" t="str">
        <f t="shared" si="197"/>
        <v>music</v>
      </c>
      <c r="S2542" t="str">
        <f t="shared" si="198"/>
        <v>classical music</v>
      </c>
      <c r="T2542">
        <f>YEAR(V2542)</f>
        <v>2011</v>
      </c>
      <c r="U2542" s="13">
        <f t="shared" si="199"/>
        <v>60</v>
      </c>
      <c r="V2542" s="10">
        <f>(((J2542/60)/60)/24)+DATE(1970,1,1)</f>
        <v>40785.675011574072</v>
      </c>
      <c r="W2542" s="10">
        <f>(((I2542/60)/60)/24)+DATE(1970,1,1)</f>
        <v>40845.675011574072</v>
      </c>
    </row>
    <row r="2543" spans="1:23"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195"/>
        <v>1.0702857142857143</v>
      </c>
      <c r="P2543" s="6">
        <f t="shared" si="196"/>
        <v>59.460317460317462</v>
      </c>
      <c r="Q2543" t="s">
        <v>8315</v>
      </c>
      <c r="R2543" t="str">
        <f t="shared" si="197"/>
        <v>music</v>
      </c>
      <c r="S2543" t="str">
        <f t="shared" si="198"/>
        <v>classical music</v>
      </c>
      <c r="T2543">
        <f>YEAR(V2543)</f>
        <v>2013</v>
      </c>
      <c r="U2543" s="13">
        <f t="shared" si="199"/>
        <v>60</v>
      </c>
      <c r="V2543" s="10">
        <f>(((J2543/60)/60)/24)+DATE(1970,1,1)</f>
        <v>41483.449282407404</v>
      </c>
      <c r="W2543" s="10">
        <f>(((I2543/60)/60)/24)+DATE(1970,1,1)</f>
        <v>41543.449282407404</v>
      </c>
    </row>
    <row r="2544" spans="1:23"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195"/>
        <v>1.0357142857142858</v>
      </c>
      <c r="P2544" s="6">
        <f t="shared" si="196"/>
        <v>55.769230769230766</v>
      </c>
      <c r="Q2544" t="s">
        <v>8315</v>
      </c>
      <c r="R2544" t="str">
        <f t="shared" si="197"/>
        <v>music</v>
      </c>
      <c r="S2544" t="str">
        <f t="shared" si="198"/>
        <v>classical music</v>
      </c>
      <c r="T2544">
        <f>YEAR(V2544)</f>
        <v>2013</v>
      </c>
      <c r="U2544" s="13">
        <f t="shared" si="199"/>
        <v>39</v>
      </c>
      <c r="V2544" s="10">
        <f>(((J2544/60)/60)/24)+DATE(1970,1,1)</f>
        <v>41509.426585648151</v>
      </c>
      <c r="W2544" s="10">
        <f>(((I2544/60)/60)/24)+DATE(1970,1,1)</f>
        <v>41548.165972222225</v>
      </c>
    </row>
    <row r="2545" spans="1:23"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195"/>
        <v>1.5640000000000001</v>
      </c>
      <c r="P2545" s="6">
        <f t="shared" si="196"/>
        <v>30.076923076923077</v>
      </c>
      <c r="Q2545" t="s">
        <v>8315</v>
      </c>
      <c r="R2545" t="str">
        <f t="shared" si="197"/>
        <v>music</v>
      </c>
      <c r="S2545" t="str">
        <f t="shared" si="198"/>
        <v>classical music</v>
      </c>
      <c r="T2545">
        <f>YEAR(V2545)</f>
        <v>2010</v>
      </c>
      <c r="U2545" s="13">
        <f t="shared" si="199"/>
        <v>31</v>
      </c>
      <c r="V2545" s="10">
        <f>(((J2545/60)/60)/24)+DATE(1970,1,1)</f>
        <v>40514.107615740737</v>
      </c>
      <c r="W2545" s="10">
        <f>(((I2545/60)/60)/24)+DATE(1970,1,1)</f>
        <v>40545.125</v>
      </c>
    </row>
    <row r="2546" spans="1:23"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195"/>
        <v>1.0082</v>
      </c>
      <c r="P2546" s="6">
        <f t="shared" si="196"/>
        <v>88.438596491228068</v>
      </c>
      <c r="Q2546" t="s">
        <v>8315</v>
      </c>
      <c r="R2546" t="str">
        <f t="shared" si="197"/>
        <v>music</v>
      </c>
      <c r="S2546" t="str">
        <f t="shared" si="198"/>
        <v>classical music</v>
      </c>
      <c r="T2546">
        <f>YEAR(V2546)</f>
        <v>2012</v>
      </c>
      <c r="U2546" s="13">
        <f t="shared" si="199"/>
        <v>30</v>
      </c>
      <c r="V2546" s="10">
        <f>(((J2546/60)/60)/24)+DATE(1970,1,1)</f>
        <v>41068.520474537036</v>
      </c>
      <c r="W2546" s="10">
        <f>(((I2546/60)/60)/24)+DATE(1970,1,1)</f>
        <v>41098.520474537036</v>
      </c>
    </row>
    <row r="2547" spans="1:23"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195"/>
        <v>1.9530000000000001</v>
      </c>
      <c r="P2547" s="6">
        <f t="shared" si="196"/>
        <v>64.032786885245898</v>
      </c>
      <c r="Q2547" t="s">
        <v>8315</v>
      </c>
      <c r="R2547" t="str">
        <f t="shared" si="197"/>
        <v>music</v>
      </c>
      <c r="S2547" t="str">
        <f t="shared" si="198"/>
        <v>classical music</v>
      </c>
      <c r="T2547">
        <f>YEAR(V2547)</f>
        <v>2015</v>
      </c>
      <c r="U2547" s="13">
        <f t="shared" si="199"/>
        <v>35</v>
      </c>
      <c r="V2547" s="10">
        <f>(((J2547/60)/60)/24)+DATE(1970,1,1)</f>
        <v>42027.13817129629</v>
      </c>
      <c r="W2547" s="10">
        <f>(((I2547/60)/60)/24)+DATE(1970,1,1)</f>
        <v>42062.020833333328</v>
      </c>
    </row>
    <row r="2548" spans="1:23"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195"/>
        <v>1.1171428571428572</v>
      </c>
      <c r="P2548" s="6">
        <f t="shared" si="196"/>
        <v>60.153846153846153</v>
      </c>
      <c r="Q2548" t="s">
        <v>8315</v>
      </c>
      <c r="R2548" t="str">
        <f t="shared" si="197"/>
        <v>music</v>
      </c>
      <c r="S2548" t="str">
        <f t="shared" si="198"/>
        <v>classical music</v>
      </c>
      <c r="T2548">
        <f>YEAR(V2548)</f>
        <v>2013</v>
      </c>
      <c r="U2548" s="13">
        <f t="shared" si="199"/>
        <v>27</v>
      </c>
      <c r="V2548" s="10">
        <f>(((J2548/60)/60)/24)+DATE(1970,1,1)</f>
        <v>41524.858553240738</v>
      </c>
      <c r="W2548" s="10">
        <f>(((I2548/60)/60)/24)+DATE(1970,1,1)</f>
        <v>41552.208333333336</v>
      </c>
    </row>
    <row r="2549" spans="1:23"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195"/>
        <v>1.1985454545454546</v>
      </c>
      <c r="P2549" s="6">
        <f t="shared" si="196"/>
        <v>49.194029850746269</v>
      </c>
      <c r="Q2549" t="s">
        <v>8315</v>
      </c>
      <c r="R2549" t="str">
        <f t="shared" si="197"/>
        <v>music</v>
      </c>
      <c r="S2549" t="str">
        <f t="shared" si="198"/>
        <v>classical music</v>
      </c>
      <c r="T2549">
        <f>YEAR(V2549)</f>
        <v>2012</v>
      </c>
      <c r="U2549" s="13">
        <f t="shared" si="199"/>
        <v>30</v>
      </c>
      <c r="V2549" s="10">
        <f>(((J2549/60)/60)/24)+DATE(1970,1,1)</f>
        <v>40973.773182870369</v>
      </c>
      <c r="W2549" s="10">
        <f>(((I2549/60)/60)/24)+DATE(1970,1,1)</f>
        <v>41003.731516203705</v>
      </c>
    </row>
    <row r="2550" spans="1:23"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195"/>
        <v>1.0185</v>
      </c>
      <c r="P2550" s="6">
        <f t="shared" si="196"/>
        <v>165.16216216216216</v>
      </c>
      <c r="Q2550" t="s">
        <v>8315</v>
      </c>
      <c r="R2550" t="str">
        <f t="shared" si="197"/>
        <v>music</v>
      </c>
      <c r="S2550" t="str">
        <f t="shared" si="198"/>
        <v>classical music</v>
      </c>
      <c r="T2550">
        <f>YEAR(V2550)</f>
        <v>2016</v>
      </c>
      <c r="U2550" s="13">
        <f t="shared" si="199"/>
        <v>25</v>
      </c>
      <c r="V2550" s="10">
        <f>(((J2550/60)/60)/24)+DATE(1970,1,1)</f>
        <v>42618.625428240746</v>
      </c>
      <c r="W2550" s="10">
        <f>(((I2550/60)/60)/24)+DATE(1970,1,1)</f>
        <v>42643.185416666667</v>
      </c>
    </row>
    <row r="2551" spans="1:23"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195"/>
        <v>1.0280254777070064</v>
      </c>
      <c r="P2551" s="6">
        <f t="shared" si="196"/>
        <v>43.621621621621621</v>
      </c>
      <c r="Q2551" t="s">
        <v>8315</v>
      </c>
      <c r="R2551" t="str">
        <f t="shared" si="197"/>
        <v>music</v>
      </c>
      <c r="S2551" t="str">
        <f t="shared" si="198"/>
        <v>classical music</v>
      </c>
      <c r="T2551">
        <f>YEAR(V2551)</f>
        <v>2013</v>
      </c>
      <c r="U2551" s="13">
        <f t="shared" si="199"/>
        <v>35</v>
      </c>
      <c r="V2551" s="10">
        <f>(((J2551/60)/60)/24)+DATE(1970,1,1)</f>
        <v>41390.757754629631</v>
      </c>
      <c r="W2551" s="10">
        <f>(((I2551/60)/60)/24)+DATE(1970,1,1)</f>
        <v>41425.708333333336</v>
      </c>
    </row>
    <row r="2552" spans="1:23"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195"/>
        <v>1.0084615384615385</v>
      </c>
      <c r="P2552" s="6">
        <f t="shared" si="196"/>
        <v>43.7</v>
      </c>
      <c r="Q2552" t="s">
        <v>8315</v>
      </c>
      <c r="R2552" t="str">
        <f t="shared" si="197"/>
        <v>music</v>
      </c>
      <c r="S2552" t="str">
        <f t="shared" si="198"/>
        <v>classical music</v>
      </c>
      <c r="T2552">
        <f>YEAR(V2552)</f>
        <v>2015</v>
      </c>
      <c r="U2552" s="13">
        <f t="shared" si="199"/>
        <v>57</v>
      </c>
      <c r="V2552" s="10">
        <f>(((J2552/60)/60)/24)+DATE(1970,1,1)</f>
        <v>42228.634328703702</v>
      </c>
      <c r="W2552" s="10">
        <f>(((I2552/60)/60)/24)+DATE(1970,1,1)</f>
        <v>42285.165972222225</v>
      </c>
    </row>
    <row r="2553" spans="1:23"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195"/>
        <v>1.0273469387755103</v>
      </c>
      <c r="P2553" s="6">
        <f t="shared" si="196"/>
        <v>67.419642857142861</v>
      </c>
      <c r="Q2553" t="s">
        <v>8315</v>
      </c>
      <c r="R2553" t="str">
        <f t="shared" si="197"/>
        <v>music</v>
      </c>
      <c r="S2553" t="str">
        <f t="shared" si="198"/>
        <v>classical music</v>
      </c>
      <c r="T2553">
        <f>YEAR(V2553)</f>
        <v>2012</v>
      </c>
      <c r="U2553" s="13">
        <f t="shared" si="199"/>
        <v>29</v>
      </c>
      <c r="V2553" s="10">
        <f>(((J2553/60)/60)/24)+DATE(1970,1,1)</f>
        <v>40961.252141203702</v>
      </c>
      <c r="W2553" s="10">
        <f>(((I2553/60)/60)/24)+DATE(1970,1,1)</f>
        <v>40989.866666666669</v>
      </c>
    </row>
    <row r="2554" spans="1:23"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195"/>
        <v>1.0649999999999999</v>
      </c>
      <c r="P2554" s="6">
        <f t="shared" si="196"/>
        <v>177.5</v>
      </c>
      <c r="Q2554" t="s">
        <v>8315</v>
      </c>
      <c r="R2554" t="str">
        <f t="shared" si="197"/>
        <v>music</v>
      </c>
      <c r="S2554" t="str">
        <f t="shared" si="198"/>
        <v>classical music</v>
      </c>
      <c r="T2554">
        <f>YEAR(V2554)</f>
        <v>2017</v>
      </c>
      <c r="U2554" s="13">
        <f t="shared" si="199"/>
        <v>30</v>
      </c>
      <c r="V2554" s="10">
        <f>(((J2554/60)/60)/24)+DATE(1970,1,1)</f>
        <v>42769.809965277775</v>
      </c>
      <c r="W2554" s="10">
        <f>(((I2554/60)/60)/24)+DATE(1970,1,1)</f>
        <v>42799.809965277775</v>
      </c>
    </row>
    <row r="2555" spans="1:23"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195"/>
        <v>1.5553333333333332</v>
      </c>
      <c r="P2555" s="6">
        <f t="shared" si="196"/>
        <v>38.883333333333333</v>
      </c>
      <c r="Q2555" t="s">
        <v>8315</v>
      </c>
      <c r="R2555" t="str">
        <f t="shared" si="197"/>
        <v>music</v>
      </c>
      <c r="S2555" t="str">
        <f t="shared" si="198"/>
        <v>classical music</v>
      </c>
      <c r="T2555">
        <f>YEAR(V2555)</f>
        <v>2012</v>
      </c>
      <c r="U2555" s="13">
        <f t="shared" si="199"/>
        <v>60</v>
      </c>
      <c r="V2555" s="10">
        <f>(((J2555/60)/60)/24)+DATE(1970,1,1)</f>
        <v>41113.199155092596</v>
      </c>
      <c r="W2555" s="10">
        <f>(((I2555/60)/60)/24)+DATE(1970,1,1)</f>
        <v>41173.199155092596</v>
      </c>
    </row>
    <row r="2556" spans="1:23"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195"/>
        <v>1.228</v>
      </c>
      <c r="P2556" s="6">
        <f t="shared" si="196"/>
        <v>54.985074626865675</v>
      </c>
      <c r="Q2556" t="s">
        <v>8315</v>
      </c>
      <c r="R2556" t="str">
        <f t="shared" si="197"/>
        <v>music</v>
      </c>
      <c r="S2556" t="str">
        <f t="shared" si="198"/>
        <v>classical music</v>
      </c>
      <c r="T2556">
        <f>YEAR(V2556)</f>
        <v>2015</v>
      </c>
      <c r="U2556" s="13">
        <f t="shared" si="199"/>
        <v>31</v>
      </c>
      <c r="V2556" s="10">
        <f>(((J2556/60)/60)/24)+DATE(1970,1,1)</f>
        <v>42125.078275462962</v>
      </c>
      <c r="W2556" s="10">
        <f>(((I2556/60)/60)/24)+DATE(1970,1,1)</f>
        <v>42156.165972222225</v>
      </c>
    </row>
    <row r="2557" spans="1:23"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195"/>
        <v>1.0734999999999999</v>
      </c>
      <c r="P2557" s="6">
        <f t="shared" si="196"/>
        <v>61.342857142857142</v>
      </c>
      <c r="Q2557" t="s">
        <v>8315</v>
      </c>
      <c r="R2557" t="str">
        <f t="shared" si="197"/>
        <v>music</v>
      </c>
      <c r="S2557" t="str">
        <f t="shared" si="198"/>
        <v>classical music</v>
      </c>
      <c r="T2557">
        <f>YEAR(V2557)</f>
        <v>2012</v>
      </c>
      <c r="U2557" s="13">
        <f t="shared" si="199"/>
        <v>31</v>
      </c>
      <c r="V2557" s="10">
        <f>(((J2557/60)/60)/24)+DATE(1970,1,1)</f>
        <v>41026.655011574076</v>
      </c>
      <c r="W2557" s="10">
        <f>(((I2557/60)/60)/24)+DATE(1970,1,1)</f>
        <v>41057.655011574076</v>
      </c>
    </row>
    <row r="2558" spans="1:23"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195"/>
        <v>1.0550335570469798</v>
      </c>
      <c r="P2558" s="6">
        <f t="shared" si="196"/>
        <v>23.117647058823529</v>
      </c>
      <c r="Q2558" t="s">
        <v>8315</v>
      </c>
      <c r="R2558" t="str">
        <f t="shared" si="197"/>
        <v>music</v>
      </c>
      <c r="S2558" t="str">
        <f t="shared" si="198"/>
        <v>classical music</v>
      </c>
      <c r="T2558">
        <f>YEAR(V2558)</f>
        <v>2012</v>
      </c>
      <c r="U2558" s="13">
        <f t="shared" si="199"/>
        <v>45</v>
      </c>
      <c r="V2558" s="10">
        <f>(((J2558/60)/60)/24)+DATE(1970,1,1)</f>
        <v>41222.991400462961</v>
      </c>
      <c r="W2558" s="10">
        <f>(((I2558/60)/60)/24)+DATE(1970,1,1)</f>
        <v>41267.991400462961</v>
      </c>
    </row>
    <row r="2559" spans="1:23"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195"/>
        <v>1.1844444444444444</v>
      </c>
      <c r="P2559" s="6">
        <f t="shared" si="196"/>
        <v>29.611111111111111</v>
      </c>
      <c r="Q2559" t="s">
        <v>8315</v>
      </c>
      <c r="R2559" t="str">
        <f t="shared" si="197"/>
        <v>music</v>
      </c>
      <c r="S2559" t="str">
        <f t="shared" si="198"/>
        <v>classical music</v>
      </c>
      <c r="T2559">
        <f>YEAR(V2559)</f>
        <v>2014</v>
      </c>
      <c r="U2559" s="13">
        <f t="shared" si="199"/>
        <v>30</v>
      </c>
      <c r="V2559" s="10">
        <f>(((J2559/60)/60)/24)+DATE(1970,1,1)</f>
        <v>41744.745208333334</v>
      </c>
      <c r="W2559" s="10">
        <f>(((I2559/60)/60)/24)+DATE(1970,1,1)</f>
        <v>41774.745208333334</v>
      </c>
    </row>
    <row r="2560" spans="1:23"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195"/>
        <v>1.0888</v>
      </c>
      <c r="P2560" s="6">
        <f t="shared" si="196"/>
        <v>75.611111111111114</v>
      </c>
      <c r="Q2560" t="s">
        <v>8315</v>
      </c>
      <c r="R2560" t="str">
        <f t="shared" si="197"/>
        <v>music</v>
      </c>
      <c r="S2560" t="str">
        <f t="shared" si="198"/>
        <v>classical music</v>
      </c>
      <c r="T2560">
        <f>YEAR(V2560)</f>
        <v>2015</v>
      </c>
      <c r="U2560" s="13">
        <f t="shared" si="199"/>
        <v>32</v>
      </c>
      <c r="V2560" s="10">
        <f>(((J2560/60)/60)/24)+DATE(1970,1,1)</f>
        <v>42093.860023148154</v>
      </c>
      <c r="W2560" s="10">
        <f>(((I2560/60)/60)/24)+DATE(1970,1,1)</f>
        <v>42125.582638888889</v>
      </c>
    </row>
    <row r="2561" spans="1:23"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195"/>
        <v>1.1125</v>
      </c>
      <c r="P2561" s="6">
        <f t="shared" si="196"/>
        <v>35.6</v>
      </c>
      <c r="Q2561" t="s">
        <v>8315</v>
      </c>
      <c r="R2561" t="str">
        <f t="shared" si="197"/>
        <v>music</v>
      </c>
      <c r="S2561" t="str">
        <f t="shared" si="198"/>
        <v>classical music</v>
      </c>
      <c r="T2561">
        <f>YEAR(V2561)</f>
        <v>2011</v>
      </c>
      <c r="U2561" s="13">
        <f t="shared" si="199"/>
        <v>33</v>
      </c>
      <c r="V2561" s="10">
        <f>(((J2561/60)/60)/24)+DATE(1970,1,1)</f>
        <v>40829.873657407406</v>
      </c>
      <c r="W2561" s="10">
        <f>(((I2561/60)/60)/24)+DATE(1970,1,1)</f>
        <v>40862.817361111112</v>
      </c>
    </row>
    <row r="2562" spans="1:23"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195"/>
        <v>1.0009999999999999</v>
      </c>
      <c r="P2562" s="6">
        <f t="shared" si="196"/>
        <v>143</v>
      </c>
      <c r="Q2562" t="s">
        <v>8315</v>
      </c>
      <c r="R2562" t="str">
        <f t="shared" si="197"/>
        <v>music</v>
      </c>
      <c r="S2562" t="str">
        <f t="shared" si="198"/>
        <v>classical music</v>
      </c>
      <c r="T2562">
        <f>YEAR(V2562)</f>
        <v>2015</v>
      </c>
      <c r="U2562" s="13">
        <f t="shared" si="199"/>
        <v>30</v>
      </c>
      <c r="V2562" s="10">
        <f>(((J2562/60)/60)/24)+DATE(1970,1,1)</f>
        <v>42039.951087962967</v>
      </c>
      <c r="W2562" s="10">
        <f>(((I2562/60)/60)/24)+DATE(1970,1,1)</f>
        <v>42069.951087962967</v>
      </c>
    </row>
    <row r="2563" spans="1:23"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00">E2563/D2563</f>
        <v>0</v>
      </c>
      <c r="P2563" s="6" t="e">
        <f t="shared" ref="P2563:P2626" si="201">E2563/L2563</f>
        <v>#DIV/0!</v>
      </c>
      <c r="Q2563" t="s">
        <v>8312</v>
      </c>
      <c r="R2563" t="str">
        <f t="shared" ref="R2563:R2626" si="202">LEFT(N2563,SEARCH("/",N2563,1)-1)</f>
        <v>food</v>
      </c>
      <c r="S2563" t="str">
        <f t="shared" ref="S2563:S2626" si="203">RIGHT(N2563,LEN(N2563)-FIND("/",N2563,1))</f>
        <v>food trucks</v>
      </c>
      <c r="T2563">
        <f>YEAR(V2563)</f>
        <v>2015</v>
      </c>
      <c r="U2563" s="13">
        <f t="shared" ref="U2563:U2626" si="204">ROUND(W2563-V2563,0)</f>
        <v>30</v>
      </c>
      <c r="V2563" s="10">
        <f>(((J2563/60)/60)/24)+DATE(1970,1,1)</f>
        <v>42260.528807870374</v>
      </c>
      <c r="W2563" s="10">
        <f>(((I2563/60)/60)/24)+DATE(1970,1,1)</f>
        <v>42290.528807870374</v>
      </c>
    </row>
    <row r="2564" spans="1:23"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00"/>
        <v>7.4999999999999997E-3</v>
      </c>
      <c r="P2564" s="6">
        <f t="shared" si="201"/>
        <v>25</v>
      </c>
      <c r="Q2564" t="s">
        <v>8312</v>
      </c>
      <c r="R2564" t="str">
        <f t="shared" si="202"/>
        <v>food</v>
      </c>
      <c r="S2564" t="str">
        <f t="shared" si="203"/>
        <v>food trucks</v>
      </c>
      <c r="T2564">
        <f>YEAR(V2564)</f>
        <v>2016</v>
      </c>
      <c r="U2564" s="13">
        <f t="shared" si="204"/>
        <v>60</v>
      </c>
      <c r="V2564" s="10">
        <f>(((J2564/60)/60)/24)+DATE(1970,1,1)</f>
        <v>42594.524756944447</v>
      </c>
      <c r="W2564" s="10">
        <f>(((I2564/60)/60)/24)+DATE(1970,1,1)</f>
        <v>42654.524756944447</v>
      </c>
    </row>
    <row r="2565" spans="1:23"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00"/>
        <v>0</v>
      </c>
      <c r="P2565" s="6" t="e">
        <f t="shared" si="201"/>
        <v>#DIV/0!</v>
      </c>
      <c r="Q2565" t="s">
        <v>8312</v>
      </c>
      <c r="R2565" t="str">
        <f t="shared" si="202"/>
        <v>food</v>
      </c>
      <c r="S2565" t="str">
        <f t="shared" si="203"/>
        <v>food trucks</v>
      </c>
      <c r="T2565">
        <f>YEAR(V2565)</f>
        <v>2015</v>
      </c>
      <c r="U2565" s="13">
        <f t="shared" si="204"/>
        <v>60</v>
      </c>
      <c r="V2565" s="10">
        <f>(((J2565/60)/60)/24)+DATE(1970,1,1)</f>
        <v>42155.139479166668</v>
      </c>
      <c r="W2565" s="10">
        <f>(((I2565/60)/60)/24)+DATE(1970,1,1)</f>
        <v>42215.139479166668</v>
      </c>
    </row>
    <row r="2566" spans="1:23"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00"/>
        <v>0</v>
      </c>
      <c r="P2566" s="6" t="e">
        <f t="shared" si="201"/>
        <v>#DIV/0!</v>
      </c>
      <c r="Q2566" t="s">
        <v>8312</v>
      </c>
      <c r="R2566" t="str">
        <f t="shared" si="202"/>
        <v>food</v>
      </c>
      <c r="S2566" t="str">
        <f t="shared" si="203"/>
        <v>food trucks</v>
      </c>
      <c r="T2566">
        <f>YEAR(V2566)</f>
        <v>2014</v>
      </c>
      <c r="U2566" s="13">
        <f t="shared" si="204"/>
        <v>30</v>
      </c>
      <c r="V2566" s="10">
        <f>(((J2566/60)/60)/24)+DATE(1970,1,1)</f>
        <v>41822.040497685186</v>
      </c>
      <c r="W2566" s="10">
        <f>(((I2566/60)/60)/24)+DATE(1970,1,1)</f>
        <v>41852.040497685186</v>
      </c>
    </row>
    <row r="2567" spans="1:23"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00"/>
        <v>0.01</v>
      </c>
      <c r="P2567" s="6">
        <f t="shared" si="201"/>
        <v>100</v>
      </c>
      <c r="Q2567" t="s">
        <v>8312</v>
      </c>
      <c r="R2567" t="str">
        <f t="shared" si="202"/>
        <v>food</v>
      </c>
      <c r="S2567" t="str">
        <f t="shared" si="203"/>
        <v>food trucks</v>
      </c>
      <c r="T2567">
        <f>YEAR(V2567)</f>
        <v>2016</v>
      </c>
      <c r="U2567" s="13">
        <f t="shared" si="204"/>
        <v>59</v>
      </c>
      <c r="V2567" s="10">
        <f>(((J2567/60)/60)/24)+DATE(1970,1,1)</f>
        <v>42440.650335648148</v>
      </c>
      <c r="W2567" s="10">
        <f>(((I2567/60)/60)/24)+DATE(1970,1,1)</f>
        <v>42499.868055555555</v>
      </c>
    </row>
    <row r="2568" spans="1:23"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00"/>
        <v>0</v>
      </c>
      <c r="P2568" s="6" t="e">
        <f t="shared" si="201"/>
        <v>#DIV/0!</v>
      </c>
      <c r="Q2568" t="s">
        <v>8312</v>
      </c>
      <c r="R2568" t="str">
        <f t="shared" si="202"/>
        <v>food</v>
      </c>
      <c r="S2568" t="str">
        <f t="shared" si="203"/>
        <v>food trucks</v>
      </c>
      <c r="T2568">
        <f>YEAR(V2568)</f>
        <v>2014</v>
      </c>
      <c r="U2568" s="13">
        <f t="shared" si="204"/>
        <v>30</v>
      </c>
      <c r="V2568" s="10">
        <f>(((J2568/60)/60)/24)+DATE(1970,1,1)</f>
        <v>41842.980879629627</v>
      </c>
      <c r="W2568" s="10">
        <f>(((I2568/60)/60)/24)+DATE(1970,1,1)</f>
        <v>41872.980879629627</v>
      </c>
    </row>
    <row r="2569" spans="1:23"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00"/>
        <v>2.6666666666666666E-3</v>
      </c>
      <c r="P2569" s="6">
        <f t="shared" si="201"/>
        <v>60</v>
      </c>
      <c r="Q2569" t="s">
        <v>8312</v>
      </c>
      <c r="R2569" t="str">
        <f t="shared" si="202"/>
        <v>food</v>
      </c>
      <c r="S2569" t="str">
        <f t="shared" si="203"/>
        <v>food trucks</v>
      </c>
      <c r="T2569">
        <f>YEAR(V2569)</f>
        <v>2015</v>
      </c>
      <c r="U2569" s="13">
        <f t="shared" si="204"/>
        <v>30</v>
      </c>
      <c r="V2569" s="10">
        <f>(((J2569/60)/60)/24)+DATE(1970,1,1)</f>
        <v>42087.878912037035</v>
      </c>
      <c r="W2569" s="10">
        <f>(((I2569/60)/60)/24)+DATE(1970,1,1)</f>
        <v>42117.878912037035</v>
      </c>
    </row>
    <row r="2570" spans="1:23"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00"/>
        <v>5.0000000000000001E-3</v>
      </c>
      <c r="P2570" s="6">
        <f t="shared" si="201"/>
        <v>50</v>
      </c>
      <c r="Q2570" t="s">
        <v>8312</v>
      </c>
      <c r="R2570" t="str">
        <f t="shared" si="202"/>
        <v>food</v>
      </c>
      <c r="S2570" t="str">
        <f t="shared" si="203"/>
        <v>food trucks</v>
      </c>
      <c r="T2570">
        <f>YEAR(V2570)</f>
        <v>2016</v>
      </c>
      <c r="U2570" s="13">
        <f t="shared" si="204"/>
        <v>30</v>
      </c>
      <c r="V2570" s="10">
        <f>(((J2570/60)/60)/24)+DATE(1970,1,1)</f>
        <v>42584.666597222225</v>
      </c>
      <c r="W2570" s="10">
        <f>(((I2570/60)/60)/24)+DATE(1970,1,1)</f>
        <v>42614.666597222225</v>
      </c>
    </row>
    <row r="2571" spans="1:23"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00"/>
        <v>2.2307692307692306E-2</v>
      </c>
      <c r="P2571" s="6">
        <f t="shared" si="201"/>
        <v>72.5</v>
      </c>
      <c r="Q2571" t="s">
        <v>8312</v>
      </c>
      <c r="R2571" t="str">
        <f t="shared" si="202"/>
        <v>food</v>
      </c>
      <c r="S2571" t="str">
        <f t="shared" si="203"/>
        <v>food trucks</v>
      </c>
      <c r="T2571">
        <f>YEAR(V2571)</f>
        <v>2015</v>
      </c>
      <c r="U2571" s="13">
        <f t="shared" si="204"/>
        <v>30</v>
      </c>
      <c r="V2571" s="10">
        <f>(((J2571/60)/60)/24)+DATE(1970,1,1)</f>
        <v>42234.105462962965</v>
      </c>
      <c r="W2571" s="10">
        <f>(((I2571/60)/60)/24)+DATE(1970,1,1)</f>
        <v>42264.105462962965</v>
      </c>
    </row>
    <row r="2572" spans="1:23"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00"/>
        <v>8.4285714285714294E-3</v>
      </c>
      <c r="P2572" s="6">
        <f t="shared" si="201"/>
        <v>29.5</v>
      </c>
      <c r="Q2572" t="s">
        <v>8312</v>
      </c>
      <c r="R2572" t="str">
        <f t="shared" si="202"/>
        <v>food</v>
      </c>
      <c r="S2572" t="str">
        <f t="shared" si="203"/>
        <v>food trucks</v>
      </c>
      <c r="T2572">
        <f>YEAR(V2572)</f>
        <v>2017</v>
      </c>
      <c r="U2572" s="13">
        <f t="shared" si="204"/>
        <v>30</v>
      </c>
      <c r="V2572" s="10">
        <f>(((J2572/60)/60)/24)+DATE(1970,1,1)</f>
        <v>42744.903182870374</v>
      </c>
      <c r="W2572" s="10">
        <f>(((I2572/60)/60)/24)+DATE(1970,1,1)</f>
        <v>42774.903182870374</v>
      </c>
    </row>
    <row r="2573" spans="1:23"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00"/>
        <v>2.5000000000000001E-3</v>
      </c>
      <c r="P2573" s="6">
        <f t="shared" si="201"/>
        <v>62.5</v>
      </c>
      <c r="Q2573" t="s">
        <v>8312</v>
      </c>
      <c r="R2573" t="str">
        <f t="shared" si="202"/>
        <v>food</v>
      </c>
      <c r="S2573" t="str">
        <f t="shared" si="203"/>
        <v>food trucks</v>
      </c>
      <c r="T2573">
        <f>YEAR(V2573)</f>
        <v>2016</v>
      </c>
      <c r="U2573" s="13">
        <f t="shared" si="204"/>
        <v>60</v>
      </c>
      <c r="V2573" s="10">
        <f>(((J2573/60)/60)/24)+DATE(1970,1,1)</f>
        <v>42449.341678240744</v>
      </c>
      <c r="W2573" s="10">
        <f>(((I2573/60)/60)/24)+DATE(1970,1,1)</f>
        <v>42509.341678240744</v>
      </c>
    </row>
    <row r="2574" spans="1:23"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00"/>
        <v>0</v>
      </c>
      <c r="P2574" s="6" t="e">
        <f t="shared" si="201"/>
        <v>#DIV/0!</v>
      </c>
      <c r="Q2574" t="s">
        <v>8312</v>
      </c>
      <c r="R2574" t="str">
        <f t="shared" si="202"/>
        <v>food</v>
      </c>
      <c r="S2574" t="str">
        <f t="shared" si="203"/>
        <v>food trucks</v>
      </c>
      <c r="T2574">
        <f>YEAR(V2574)</f>
        <v>2015</v>
      </c>
      <c r="U2574" s="13">
        <f t="shared" si="204"/>
        <v>30</v>
      </c>
      <c r="V2574" s="10">
        <f>(((J2574/60)/60)/24)+DATE(1970,1,1)</f>
        <v>42077.119409722218</v>
      </c>
      <c r="W2574" s="10">
        <f>(((I2574/60)/60)/24)+DATE(1970,1,1)</f>
        <v>42107.119409722218</v>
      </c>
    </row>
    <row r="2575" spans="1:23"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00"/>
        <v>0</v>
      </c>
      <c r="P2575" s="6" t="e">
        <f t="shared" si="201"/>
        <v>#DIV/0!</v>
      </c>
      <c r="Q2575" t="s">
        <v>8312</v>
      </c>
      <c r="R2575" t="str">
        <f t="shared" si="202"/>
        <v>food</v>
      </c>
      <c r="S2575" t="str">
        <f t="shared" si="203"/>
        <v>food trucks</v>
      </c>
      <c r="T2575">
        <f>YEAR(V2575)</f>
        <v>2014</v>
      </c>
      <c r="U2575" s="13">
        <f t="shared" si="204"/>
        <v>45</v>
      </c>
      <c r="V2575" s="10">
        <f>(((J2575/60)/60)/24)+DATE(1970,1,1)</f>
        <v>41829.592002314814</v>
      </c>
      <c r="W2575" s="10">
        <f>(((I2575/60)/60)/24)+DATE(1970,1,1)</f>
        <v>41874.592002314814</v>
      </c>
    </row>
    <row r="2576" spans="1:23"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00"/>
        <v>0</v>
      </c>
      <c r="P2576" s="6" t="e">
        <f t="shared" si="201"/>
        <v>#DIV/0!</v>
      </c>
      <c r="Q2576" t="s">
        <v>8312</v>
      </c>
      <c r="R2576" t="str">
        <f t="shared" si="202"/>
        <v>food</v>
      </c>
      <c r="S2576" t="str">
        <f t="shared" si="203"/>
        <v>food trucks</v>
      </c>
      <c r="T2576">
        <f>YEAR(V2576)</f>
        <v>2016</v>
      </c>
      <c r="U2576" s="13">
        <f t="shared" si="204"/>
        <v>21</v>
      </c>
      <c r="V2576" s="10">
        <f>(((J2576/60)/60)/24)+DATE(1970,1,1)</f>
        <v>42487.825752314813</v>
      </c>
      <c r="W2576" s="10">
        <f>(((I2576/60)/60)/24)+DATE(1970,1,1)</f>
        <v>42508.825752314813</v>
      </c>
    </row>
    <row r="2577" spans="1:23"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00"/>
        <v>0</v>
      </c>
      <c r="P2577" s="6" t="e">
        <f t="shared" si="201"/>
        <v>#DIV/0!</v>
      </c>
      <c r="Q2577" t="s">
        <v>8312</v>
      </c>
      <c r="R2577" t="str">
        <f t="shared" si="202"/>
        <v>food</v>
      </c>
      <c r="S2577" t="str">
        <f t="shared" si="203"/>
        <v>food trucks</v>
      </c>
      <c r="T2577">
        <f>YEAR(V2577)</f>
        <v>2014</v>
      </c>
      <c r="U2577" s="13">
        <f t="shared" si="204"/>
        <v>30</v>
      </c>
      <c r="V2577" s="10">
        <f>(((J2577/60)/60)/24)+DATE(1970,1,1)</f>
        <v>41986.108726851846</v>
      </c>
      <c r="W2577" s="10">
        <f>(((I2577/60)/60)/24)+DATE(1970,1,1)</f>
        <v>42016.108726851846</v>
      </c>
    </row>
    <row r="2578" spans="1:23"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00"/>
        <v>0</v>
      </c>
      <c r="P2578" s="6" t="e">
        <f t="shared" si="201"/>
        <v>#DIV/0!</v>
      </c>
      <c r="Q2578" t="s">
        <v>8312</v>
      </c>
      <c r="R2578" t="str">
        <f t="shared" si="202"/>
        <v>food</v>
      </c>
      <c r="S2578" t="str">
        <f t="shared" si="203"/>
        <v>food trucks</v>
      </c>
      <c r="T2578">
        <f>YEAR(V2578)</f>
        <v>2015</v>
      </c>
      <c r="U2578" s="13">
        <f t="shared" si="204"/>
        <v>45</v>
      </c>
      <c r="V2578" s="10">
        <f>(((J2578/60)/60)/24)+DATE(1970,1,1)</f>
        <v>42060.00980324074</v>
      </c>
      <c r="W2578" s="10">
        <f>(((I2578/60)/60)/24)+DATE(1970,1,1)</f>
        <v>42104.968136574069</v>
      </c>
    </row>
    <row r="2579" spans="1:23"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00"/>
        <v>0</v>
      </c>
      <c r="P2579" s="6" t="e">
        <f t="shared" si="201"/>
        <v>#DIV/0!</v>
      </c>
      <c r="Q2579" t="s">
        <v>8312</v>
      </c>
      <c r="R2579" t="str">
        <f t="shared" si="202"/>
        <v>food</v>
      </c>
      <c r="S2579" t="str">
        <f t="shared" si="203"/>
        <v>food trucks</v>
      </c>
      <c r="T2579">
        <f>YEAR(V2579)</f>
        <v>2014</v>
      </c>
      <c r="U2579" s="13">
        <f t="shared" si="204"/>
        <v>25</v>
      </c>
      <c r="V2579" s="10">
        <f>(((J2579/60)/60)/24)+DATE(1970,1,1)</f>
        <v>41830.820567129631</v>
      </c>
      <c r="W2579" s="10">
        <f>(((I2579/60)/60)/24)+DATE(1970,1,1)</f>
        <v>41855.820567129631</v>
      </c>
    </row>
    <row r="2580" spans="1:23"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00"/>
        <v>0</v>
      </c>
      <c r="P2580" s="6" t="e">
        <f t="shared" si="201"/>
        <v>#DIV/0!</v>
      </c>
      <c r="Q2580" t="s">
        <v>8312</v>
      </c>
      <c r="R2580" t="str">
        <f t="shared" si="202"/>
        <v>food</v>
      </c>
      <c r="S2580" t="str">
        <f t="shared" si="203"/>
        <v>food trucks</v>
      </c>
      <c r="T2580">
        <f>YEAR(V2580)</f>
        <v>2015</v>
      </c>
      <c r="U2580" s="13">
        <f t="shared" si="204"/>
        <v>49</v>
      </c>
      <c r="V2580" s="10">
        <f>(((J2580/60)/60)/24)+DATE(1970,1,1)</f>
        <v>42238.022905092599</v>
      </c>
      <c r="W2580" s="10">
        <f>(((I2580/60)/60)/24)+DATE(1970,1,1)</f>
        <v>42286.708333333328</v>
      </c>
    </row>
    <row r="2581" spans="1:23"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00"/>
        <v>1.3849999999999999E-3</v>
      </c>
      <c r="P2581" s="6">
        <f t="shared" si="201"/>
        <v>23.083333333333332</v>
      </c>
      <c r="Q2581" t="s">
        <v>8312</v>
      </c>
      <c r="R2581" t="str">
        <f t="shared" si="202"/>
        <v>food</v>
      </c>
      <c r="S2581" t="str">
        <f t="shared" si="203"/>
        <v>food trucks</v>
      </c>
      <c r="T2581">
        <f>YEAR(V2581)</f>
        <v>2014</v>
      </c>
      <c r="U2581" s="13">
        <f t="shared" si="204"/>
        <v>60</v>
      </c>
      <c r="V2581" s="10">
        <f>(((J2581/60)/60)/24)+DATE(1970,1,1)</f>
        <v>41837.829895833333</v>
      </c>
      <c r="W2581" s="10">
        <f>(((I2581/60)/60)/24)+DATE(1970,1,1)</f>
        <v>41897.829895833333</v>
      </c>
    </row>
    <row r="2582" spans="1:23"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00"/>
        <v>6.0000000000000001E-3</v>
      </c>
      <c r="P2582" s="6">
        <f t="shared" si="201"/>
        <v>25.5</v>
      </c>
      <c r="Q2582" t="s">
        <v>8312</v>
      </c>
      <c r="R2582" t="str">
        <f t="shared" si="202"/>
        <v>food</v>
      </c>
      <c r="S2582" t="str">
        <f t="shared" si="203"/>
        <v>food trucks</v>
      </c>
      <c r="T2582">
        <f>YEAR(V2582)</f>
        <v>2015</v>
      </c>
      <c r="U2582" s="13">
        <f t="shared" si="204"/>
        <v>30</v>
      </c>
      <c r="V2582" s="10">
        <f>(((J2582/60)/60)/24)+DATE(1970,1,1)</f>
        <v>42110.326423611114</v>
      </c>
      <c r="W2582" s="10">
        <f>(((I2582/60)/60)/24)+DATE(1970,1,1)</f>
        <v>42140.125</v>
      </c>
    </row>
    <row r="2583" spans="1:23"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00"/>
        <v>0.106</v>
      </c>
      <c r="P2583" s="6">
        <f t="shared" si="201"/>
        <v>48.18181818181818</v>
      </c>
      <c r="Q2583" t="s">
        <v>8312</v>
      </c>
      <c r="R2583" t="str">
        <f t="shared" si="202"/>
        <v>food</v>
      </c>
      <c r="S2583" t="str">
        <f t="shared" si="203"/>
        <v>food trucks</v>
      </c>
      <c r="T2583">
        <f>YEAR(V2583)</f>
        <v>2015</v>
      </c>
      <c r="U2583" s="13">
        <f t="shared" si="204"/>
        <v>30</v>
      </c>
      <c r="V2583" s="10">
        <f>(((J2583/60)/60)/24)+DATE(1970,1,1)</f>
        <v>42294.628449074073</v>
      </c>
      <c r="W2583" s="10">
        <f>(((I2583/60)/60)/24)+DATE(1970,1,1)</f>
        <v>42324.670115740737</v>
      </c>
    </row>
    <row r="2584" spans="1:23"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00"/>
        <v>1.1111111111111112E-5</v>
      </c>
      <c r="P2584" s="6">
        <f t="shared" si="201"/>
        <v>1</v>
      </c>
      <c r="Q2584" t="s">
        <v>8312</v>
      </c>
      <c r="R2584" t="str">
        <f t="shared" si="202"/>
        <v>food</v>
      </c>
      <c r="S2584" t="str">
        <f t="shared" si="203"/>
        <v>food trucks</v>
      </c>
      <c r="T2584">
        <f>YEAR(V2584)</f>
        <v>2016</v>
      </c>
      <c r="U2584" s="13">
        <f t="shared" si="204"/>
        <v>30</v>
      </c>
      <c r="V2584" s="10">
        <f>(((J2584/60)/60)/24)+DATE(1970,1,1)</f>
        <v>42642.988819444443</v>
      </c>
      <c r="W2584" s="10">
        <f>(((I2584/60)/60)/24)+DATE(1970,1,1)</f>
        <v>42672.988819444443</v>
      </c>
    </row>
    <row r="2585" spans="1:23"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00"/>
        <v>5.0000000000000001E-3</v>
      </c>
      <c r="P2585" s="6">
        <f t="shared" si="201"/>
        <v>1</v>
      </c>
      <c r="Q2585" t="s">
        <v>8312</v>
      </c>
      <c r="R2585" t="str">
        <f t="shared" si="202"/>
        <v>food</v>
      </c>
      <c r="S2585" t="str">
        <f t="shared" si="203"/>
        <v>food trucks</v>
      </c>
      <c r="T2585">
        <f>YEAR(V2585)</f>
        <v>2015</v>
      </c>
      <c r="U2585" s="13">
        <f t="shared" si="204"/>
        <v>60</v>
      </c>
      <c r="V2585" s="10">
        <f>(((J2585/60)/60)/24)+DATE(1970,1,1)</f>
        <v>42019.76944444445</v>
      </c>
      <c r="W2585" s="10">
        <f>(((I2585/60)/60)/24)+DATE(1970,1,1)</f>
        <v>42079.727777777778</v>
      </c>
    </row>
    <row r="2586" spans="1:23"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00"/>
        <v>0</v>
      </c>
      <c r="P2586" s="6" t="e">
        <f t="shared" si="201"/>
        <v>#DIV/0!</v>
      </c>
      <c r="Q2586" t="s">
        <v>8312</v>
      </c>
      <c r="R2586" t="str">
        <f t="shared" si="202"/>
        <v>food</v>
      </c>
      <c r="S2586" t="str">
        <f t="shared" si="203"/>
        <v>food trucks</v>
      </c>
      <c r="T2586">
        <f>YEAR(V2586)</f>
        <v>2015</v>
      </c>
      <c r="U2586" s="13">
        <f t="shared" si="204"/>
        <v>30</v>
      </c>
      <c r="V2586" s="10">
        <f>(((J2586/60)/60)/24)+DATE(1970,1,1)</f>
        <v>42140.173252314817</v>
      </c>
      <c r="W2586" s="10">
        <f>(((I2586/60)/60)/24)+DATE(1970,1,1)</f>
        <v>42170.173252314817</v>
      </c>
    </row>
    <row r="2587" spans="1:23"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00"/>
        <v>1.6666666666666668E-3</v>
      </c>
      <c r="P2587" s="6">
        <f t="shared" si="201"/>
        <v>50</v>
      </c>
      <c r="Q2587" t="s">
        <v>8312</v>
      </c>
      <c r="R2587" t="str">
        <f t="shared" si="202"/>
        <v>food</v>
      </c>
      <c r="S2587" t="str">
        <f t="shared" si="203"/>
        <v>food trucks</v>
      </c>
      <c r="T2587">
        <f>YEAR(V2587)</f>
        <v>2014</v>
      </c>
      <c r="U2587" s="13">
        <f t="shared" si="204"/>
        <v>30</v>
      </c>
      <c r="V2587" s="10">
        <f>(((J2587/60)/60)/24)+DATE(1970,1,1)</f>
        <v>41795.963333333333</v>
      </c>
      <c r="W2587" s="10">
        <f>(((I2587/60)/60)/24)+DATE(1970,1,1)</f>
        <v>41825.963333333333</v>
      </c>
    </row>
    <row r="2588" spans="1:23"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00"/>
        <v>1.6666666666666668E-3</v>
      </c>
      <c r="P2588" s="6">
        <f t="shared" si="201"/>
        <v>5</v>
      </c>
      <c r="Q2588" t="s">
        <v>8312</v>
      </c>
      <c r="R2588" t="str">
        <f t="shared" si="202"/>
        <v>food</v>
      </c>
      <c r="S2588" t="str">
        <f t="shared" si="203"/>
        <v>food trucks</v>
      </c>
      <c r="T2588">
        <f>YEAR(V2588)</f>
        <v>2015</v>
      </c>
      <c r="U2588" s="13">
        <f t="shared" si="204"/>
        <v>30</v>
      </c>
      <c r="V2588" s="10">
        <f>(((J2588/60)/60)/24)+DATE(1970,1,1)</f>
        <v>42333.330277777779</v>
      </c>
      <c r="W2588" s="10">
        <f>(((I2588/60)/60)/24)+DATE(1970,1,1)</f>
        <v>42363.330277777779</v>
      </c>
    </row>
    <row r="2589" spans="1:23"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00"/>
        <v>2.4340000000000001E-2</v>
      </c>
      <c r="P2589" s="6">
        <f t="shared" si="201"/>
        <v>202.83333333333334</v>
      </c>
      <c r="Q2589" t="s">
        <v>8312</v>
      </c>
      <c r="R2589" t="str">
        <f t="shared" si="202"/>
        <v>food</v>
      </c>
      <c r="S2589" t="str">
        <f t="shared" si="203"/>
        <v>food trucks</v>
      </c>
      <c r="T2589">
        <f>YEAR(V2589)</f>
        <v>2015</v>
      </c>
      <c r="U2589" s="13">
        <f t="shared" si="204"/>
        <v>30</v>
      </c>
      <c r="V2589" s="10">
        <f>(((J2589/60)/60)/24)+DATE(1970,1,1)</f>
        <v>42338.675381944442</v>
      </c>
      <c r="W2589" s="10">
        <f>(((I2589/60)/60)/24)+DATE(1970,1,1)</f>
        <v>42368.675381944442</v>
      </c>
    </row>
    <row r="2590" spans="1:23"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00"/>
        <v>3.8833333333333331E-2</v>
      </c>
      <c r="P2590" s="6">
        <f t="shared" si="201"/>
        <v>29.125</v>
      </c>
      <c r="Q2590" t="s">
        <v>8312</v>
      </c>
      <c r="R2590" t="str">
        <f t="shared" si="202"/>
        <v>food</v>
      </c>
      <c r="S2590" t="str">
        <f t="shared" si="203"/>
        <v>food trucks</v>
      </c>
      <c r="T2590">
        <f>YEAR(V2590)</f>
        <v>2015</v>
      </c>
      <c r="U2590" s="13">
        <f t="shared" si="204"/>
        <v>52</v>
      </c>
      <c r="V2590" s="10">
        <f>(((J2590/60)/60)/24)+DATE(1970,1,1)</f>
        <v>42042.676226851851</v>
      </c>
      <c r="W2590" s="10">
        <f>(((I2590/60)/60)/24)+DATE(1970,1,1)</f>
        <v>42094.551388888889</v>
      </c>
    </row>
    <row r="2591" spans="1:23"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00"/>
        <v>1E-4</v>
      </c>
      <c r="P2591" s="6">
        <f t="shared" si="201"/>
        <v>5</v>
      </c>
      <c r="Q2591" t="s">
        <v>8312</v>
      </c>
      <c r="R2591" t="str">
        <f t="shared" si="202"/>
        <v>food</v>
      </c>
      <c r="S2591" t="str">
        <f t="shared" si="203"/>
        <v>food trucks</v>
      </c>
      <c r="T2591">
        <f>YEAR(V2591)</f>
        <v>2016</v>
      </c>
      <c r="U2591" s="13">
        <f t="shared" si="204"/>
        <v>30</v>
      </c>
      <c r="V2591" s="10">
        <f>(((J2591/60)/60)/24)+DATE(1970,1,1)</f>
        <v>42422.536192129628</v>
      </c>
      <c r="W2591" s="10">
        <f>(((I2591/60)/60)/24)+DATE(1970,1,1)</f>
        <v>42452.494525462964</v>
      </c>
    </row>
    <row r="2592" spans="1:23"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00"/>
        <v>0</v>
      </c>
      <c r="P2592" s="6" t="e">
        <f t="shared" si="201"/>
        <v>#DIV/0!</v>
      </c>
      <c r="Q2592" t="s">
        <v>8312</v>
      </c>
      <c r="R2592" t="str">
        <f t="shared" si="202"/>
        <v>food</v>
      </c>
      <c r="S2592" t="str">
        <f t="shared" si="203"/>
        <v>food trucks</v>
      </c>
      <c r="T2592">
        <f>YEAR(V2592)</f>
        <v>2016</v>
      </c>
      <c r="U2592" s="13">
        <f t="shared" si="204"/>
        <v>7</v>
      </c>
      <c r="V2592" s="10">
        <f>(((J2592/60)/60)/24)+DATE(1970,1,1)</f>
        <v>42388.589085648149</v>
      </c>
      <c r="W2592" s="10">
        <f>(((I2592/60)/60)/24)+DATE(1970,1,1)</f>
        <v>42395.589085648149</v>
      </c>
    </row>
    <row r="2593" spans="1:23"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00"/>
        <v>1.7333333333333333E-2</v>
      </c>
      <c r="P2593" s="6">
        <f t="shared" si="201"/>
        <v>13</v>
      </c>
      <c r="Q2593" t="s">
        <v>8312</v>
      </c>
      <c r="R2593" t="str">
        <f t="shared" si="202"/>
        <v>food</v>
      </c>
      <c r="S2593" t="str">
        <f t="shared" si="203"/>
        <v>food trucks</v>
      </c>
      <c r="T2593">
        <f>YEAR(V2593)</f>
        <v>2016</v>
      </c>
      <c r="U2593" s="13">
        <f t="shared" si="204"/>
        <v>60</v>
      </c>
      <c r="V2593" s="10">
        <f>(((J2593/60)/60)/24)+DATE(1970,1,1)</f>
        <v>42382.906527777777</v>
      </c>
      <c r="W2593" s="10">
        <f>(((I2593/60)/60)/24)+DATE(1970,1,1)</f>
        <v>42442.864861111113</v>
      </c>
    </row>
    <row r="2594" spans="1:23"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00"/>
        <v>1.6666666666666668E-3</v>
      </c>
      <c r="P2594" s="6">
        <f t="shared" si="201"/>
        <v>50</v>
      </c>
      <c r="Q2594" t="s">
        <v>8312</v>
      </c>
      <c r="R2594" t="str">
        <f t="shared" si="202"/>
        <v>food</v>
      </c>
      <c r="S2594" t="str">
        <f t="shared" si="203"/>
        <v>food trucks</v>
      </c>
      <c r="T2594">
        <f>YEAR(V2594)</f>
        <v>2014</v>
      </c>
      <c r="U2594" s="13">
        <f t="shared" si="204"/>
        <v>30</v>
      </c>
      <c r="V2594" s="10">
        <f>(((J2594/60)/60)/24)+DATE(1970,1,1)</f>
        <v>41887.801168981481</v>
      </c>
      <c r="W2594" s="10">
        <f>(((I2594/60)/60)/24)+DATE(1970,1,1)</f>
        <v>41917.801168981481</v>
      </c>
    </row>
    <row r="2595" spans="1:23"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00"/>
        <v>0</v>
      </c>
      <c r="P2595" s="6" t="e">
        <f t="shared" si="201"/>
        <v>#DIV/0!</v>
      </c>
      <c r="Q2595" t="s">
        <v>8312</v>
      </c>
      <c r="R2595" t="str">
        <f t="shared" si="202"/>
        <v>food</v>
      </c>
      <c r="S2595" t="str">
        <f t="shared" si="203"/>
        <v>food trucks</v>
      </c>
      <c r="T2595">
        <f>YEAR(V2595)</f>
        <v>2015</v>
      </c>
      <c r="U2595" s="13">
        <f t="shared" si="204"/>
        <v>30</v>
      </c>
      <c r="V2595" s="10">
        <f>(((J2595/60)/60)/24)+DATE(1970,1,1)</f>
        <v>42089.84520833334</v>
      </c>
      <c r="W2595" s="10">
        <f>(((I2595/60)/60)/24)+DATE(1970,1,1)</f>
        <v>42119.84520833334</v>
      </c>
    </row>
    <row r="2596" spans="1:23"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00"/>
        <v>1.2500000000000001E-5</v>
      </c>
      <c r="P2596" s="6">
        <f t="shared" si="201"/>
        <v>1</v>
      </c>
      <c r="Q2596" t="s">
        <v>8312</v>
      </c>
      <c r="R2596" t="str">
        <f t="shared" si="202"/>
        <v>food</v>
      </c>
      <c r="S2596" t="str">
        <f t="shared" si="203"/>
        <v>food trucks</v>
      </c>
      <c r="T2596">
        <f>YEAR(V2596)</f>
        <v>2014</v>
      </c>
      <c r="U2596" s="13">
        <f t="shared" si="204"/>
        <v>30</v>
      </c>
      <c r="V2596" s="10">
        <f>(((J2596/60)/60)/24)+DATE(1970,1,1)</f>
        <v>41828.967916666668</v>
      </c>
      <c r="W2596" s="10">
        <f>(((I2596/60)/60)/24)+DATE(1970,1,1)</f>
        <v>41858.967916666668</v>
      </c>
    </row>
    <row r="2597" spans="1:23"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00"/>
        <v>0.12166666666666667</v>
      </c>
      <c r="P2597" s="6">
        <f t="shared" si="201"/>
        <v>96.05263157894737</v>
      </c>
      <c r="Q2597" t="s">
        <v>8312</v>
      </c>
      <c r="R2597" t="str">
        <f t="shared" si="202"/>
        <v>food</v>
      </c>
      <c r="S2597" t="str">
        <f t="shared" si="203"/>
        <v>food trucks</v>
      </c>
      <c r="T2597">
        <f>YEAR(V2597)</f>
        <v>2017</v>
      </c>
      <c r="U2597" s="13">
        <f t="shared" si="204"/>
        <v>30</v>
      </c>
      <c r="V2597" s="10">
        <f>(((J2597/60)/60)/24)+DATE(1970,1,1)</f>
        <v>42760.244212962964</v>
      </c>
      <c r="W2597" s="10">
        <f>(((I2597/60)/60)/24)+DATE(1970,1,1)</f>
        <v>42790.244212962964</v>
      </c>
    </row>
    <row r="2598" spans="1:23"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00"/>
        <v>0.23588571428571428</v>
      </c>
      <c r="P2598" s="6">
        <f t="shared" si="201"/>
        <v>305.77777777777777</v>
      </c>
      <c r="Q2598" t="s">
        <v>8312</v>
      </c>
      <c r="R2598" t="str">
        <f t="shared" si="202"/>
        <v>food</v>
      </c>
      <c r="S2598" t="str">
        <f t="shared" si="203"/>
        <v>food trucks</v>
      </c>
      <c r="T2598">
        <f>YEAR(V2598)</f>
        <v>2014</v>
      </c>
      <c r="U2598" s="13">
        <f t="shared" si="204"/>
        <v>30</v>
      </c>
      <c r="V2598" s="10">
        <f>(((J2598/60)/60)/24)+DATE(1970,1,1)</f>
        <v>41828.664456018516</v>
      </c>
      <c r="W2598" s="10">
        <f>(((I2598/60)/60)/24)+DATE(1970,1,1)</f>
        <v>41858.664456018516</v>
      </c>
    </row>
    <row r="2599" spans="1:23"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00"/>
        <v>5.6666666666666664E-2</v>
      </c>
      <c r="P2599" s="6">
        <f t="shared" si="201"/>
        <v>12.142857142857142</v>
      </c>
      <c r="Q2599" t="s">
        <v>8312</v>
      </c>
      <c r="R2599" t="str">
        <f t="shared" si="202"/>
        <v>food</v>
      </c>
      <c r="S2599" t="str">
        <f t="shared" si="203"/>
        <v>food trucks</v>
      </c>
      <c r="T2599">
        <f>YEAR(V2599)</f>
        <v>2016</v>
      </c>
      <c r="U2599" s="13">
        <f t="shared" si="204"/>
        <v>30</v>
      </c>
      <c r="V2599" s="10">
        <f>(((J2599/60)/60)/24)+DATE(1970,1,1)</f>
        <v>42510.341631944444</v>
      </c>
      <c r="W2599" s="10">
        <f>(((I2599/60)/60)/24)+DATE(1970,1,1)</f>
        <v>42540.341631944444</v>
      </c>
    </row>
    <row r="2600" spans="1:23"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00"/>
        <v>0.39</v>
      </c>
      <c r="P2600" s="6">
        <f t="shared" si="201"/>
        <v>83.571428571428569</v>
      </c>
      <c r="Q2600" t="s">
        <v>8312</v>
      </c>
      <c r="R2600" t="str">
        <f t="shared" si="202"/>
        <v>food</v>
      </c>
      <c r="S2600" t="str">
        <f t="shared" si="203"/>
        <v>food trucks</v>
      </c>
      <c r="T2600">
        <f>YEAR(V2600)</f>
        <v>2015</v>
      </c>
      <c r="U2600" s="13">
        <f t="shared" si="204"/>
        <v>30</v>
      </c>
      <c r="V2600" s="10">
        <f>(((J2600/60)/60)/24)+DATE(1970,1,1)</f>
        <v>42240.840289351851</v>
      </c>
      <c r="W2600" s="10">
        <f>(((I2600/60)/60)/24)+DATE(1970,1,1)</f>
        <v>42270.840289351851</v>
      </c>
    </row>
    <row r="2601" spans="1:23"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00"/>
        <v>9.9546510341776348E-3</v>
      </c>
      <c r="P2601" s="6">
        <f t="shared" si="201"/>
        <v>18</v>
      </c>
      <c r="Q2601" t="s">
        <v>8312</v>
      </c>
      <c r="R2601" t="str">
        <f t="shared" si="202"/>
        <v>food</v>
      </c>
      <c r="S2601" t="str">
        <f t="shared" si="203"/>
        <v>food trucks</v>
      </c>
      <c r="T2601">
        <f>YEAR(V2601)</f>
        <v>2014</v>
      </c>
      <c r="U2601" s="13">
        <f t="shared" si="204"/>
        <v>45</v>
      </c>
      <c r="V2601" s="10">
        <f>(((J2601/60)/60)/24)+DATE(1970,1,1)</f>
        <v>41809.754016203704</v>
      </c>
      <c r="W2601" s="10">
        <f>(((I2601/60)/60)/24)+DATE(1970,1,1)</f>
        <v>41854.754016203704</v>
      </c>
    </row>
    <row r="2602" spans="1:23"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00"/>
        <v>6.9320000000000007E-2</v>
      </c>
      <c r="P2602" s="6">
        <f t="shared" si="201"/>
        <v>115.53333333333333</v>
      </c>
      <c r="Q2602" t="s">
        <v>8312</v>
      </c>
      <c r="R2602" t="str">
        <f t="shared" si="202"/>
        <v>food</v>
      </c>
      <c r="S2602" t="str">
        <f t="shared" si="203"/>
        <v>food trucks</v>
      </c>
      <c r="T2602">
        <f>YEAR(V2602)</f>
        <v>2016</v>
      </c>
      <c r="U2602" s="13">
        <f t="shared" si="204"/>
        <v>60</v>
      </c>
      <c r="V2602" s="10">
        <f>(((J2602/60)/60)/24)+DATE(1970,1,1)</f>
        <v>42394.900462962964</v>
      </c>
      <c r="W2602" s="10">
        <f>(((I2602/60)/60)/24)+DATE(1970,1,1)</f>
        <v>42454.858796296292</v>
      </c>
    </row>
    <row r="2603" spans="1:23"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00"/>
        <v>6.6139999999999999</v>
      </c>
      <c r="P2603" s="6">
        <f t="shared" si="201"/>
        <v>21.900662251655628</v>
      </c>
      <c r="Q2603" t="s">
        <v>8318</v>
      </c>
      <c r="R2603" t="str">
        <f t="shared" si="202"/>
        <v>technology</v>
      </c>
      <c r="S2603" t="str">
        <f t="shared" si="203"/>
        <v>space exploration</v>
      </c>
      <c r="T2603">
        <f>YEAR(V2603)</f>
        <v>2012</v>
      </c>
      <c r="U2603" s="13">
        <f t="shared" si="204"/>
        <v>14</v>
      </c>
      <c r="V2603" s="10">
        <f>(((J2603/60)/60)/24)+DATE(1970,1,1)</f>
        <v>41150.902187499996</v>
      </c>
      <c r="W2603" s="10">
        <f>(((I2603/60)/60)/24)+DATE(1970,1,1)</f>
        <v>41165.165972222225</v>
      </c>
    </row>
    <row r="2604" spans="1:23"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00"/>
        <v>3.2609166666666667</v>
      </c>
      <c r="P2604" s="6">
        <f t="shared" si="201"/>
        <v>80.022494887525568</v>
      </c>
      <c r="Q2604" t="s">
        <v>8318</v>
      </c>
      <c r="R2604" t="str">
        <f t="shared" si="202"/>
        <v>technology</v>
      </c>
      <c r="S2604" t="str">
        <f t="shared" si="203"/>
        <v>space exploration</v>
      </c>
      <c r="T2604">
        <f>YEAR(V2604)</f>
        <v>2014</v>
      </c>
      <c r="U2604" s="13">
        <f t="shared" si="204"/>
        <v>40</v>
      </c>
      <c r="V2604" s="10">
        <f>(((J2604/60)/60)/24)+DATE(1970,1,1)</f>
        <v>41915.747314814813</v>
      </c>
      <c r="W2604" s="10">
        <f>(((I2604/60)/60)/24)+DATE(1970,1,1)</f>
        <v>41955.888888888891</v>
      </c>
    </row>
    <row r="2605" spans="1:23"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00"/>
        <v>1.0148571428571429</v>
      </c>
      <c r="P2605" s="6">
        <f t="shared" si="201"/>
        <v>35.520000000000003</v>
      </c>
      <c r="Q2605" t="s">
        <v>8318</v>
      </c>
      <c r="R2605" t="str">
        <f t="shared" si="202"/>
        <v>technology</v>
      </c>
      <c r="S2605" t="str">
        <f t="shared" si="203"/>
        <v>space exploration</v>
      </c>
      <c r="T2605">
        <f>YEAR(V2605)</f>
        <v>2013</v>
      </c>
      <c r="U2605" s="13">
        <f t="shared" si="204"/>
        <v>14</v>
      </c>
      <c r="V2605" s="10">
        <f>(((J2605/60)/60)/24)+DATE(1970,1,1)</f>
        <v>41617.912662037037</v>
      </c>
      <c r="W2605" s="10">
        <f>(((I2605/60)/60)/24)+DATE(1970,1,1)</f>
        <v>41631.912662037037</v>
      </c>
    </row>
    <row r="2606" spans="1:23"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00"/>
        <v>1.0421799999999999</v>
      </c>
      <c r="P2606" s="6">
        <f t="shared" si="201"/>
        <v>64.933333333333323</v>
      </c>
      <c r="Q2606" t="s">
        <v>8318</v>
      </c>
      <c r="R2606" t="str">
        <f t="shared" si="202"/>
        <v>technology</v>
      </c>
      <c r="S2606" t="str">
        <f t="shared" si="203"/>
        <v>space exploration</v>
      </c>
      <c r="T2606">
        <f>YEAR(V2606)</f>
        <v>2012</v>
      </c>
      <c r="U2606" s="13">
        <f t="shared" si="204"/>
        <v>30</v>
      </c>
      <c r="V2606" s="10">
        <f>(((J2606/60)/60)/24)+DATE(1970,1,1)</f>
        <v>40998.051192129627</v>
      </c>
      <c r="W2606" s="10">
        <f>(((I2606/60)/60)/24)+DATE(1970,1,1)</f>
        <v>41028.051192129627</v>
      </c>
    </row>
    <row r="2607" spans="1:23"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00"/>
        <v>1.0742157000000001</v>
      </c>
      <c r="P2607" s="6">
        <f t="shared" si="201"/>
        <v>60.965703745743475</v>
      </c>
      <c r="Q2607" t="s">
        <v>8318</v>
      </c>
      <c r="R2607" t="str">
        <f t="shared" si="202"/>
        <v>technology</v>
      </c>
      <c r="S2607" t="str">
        <f t="shared" si="203"/>
        <v>space exploration</v>
      </c>
      <c r="T2607">
        <f>YEAR(V2607)</f>
        <v>2016</v>
      </c>
      <c r="U2607" s="13">
        <f t="shared" si="204"/>
        <v>30</v>
      </c>
      <c r="V2607" s="10">
        <f>(((J2607/60)/60)/24)+DATE(1970,1,1)</f>
        <v>42508.541550925926</v>
      </c>
      <c r="W2607" s="10">
        <f>(((I2607/60)/60)/24)+DATE(1970,1,1)</f>
        <v>42538.541550925926</v>
      </c>
    </row>
    <row r="2608" spans="1:23"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00"/>
        <v>1.1005454545454545</v>
      </c>
      <c r="P2608" s="6">
        <f t="shared" si="201"/>
        <v>31.444155844155844</v>
      </c>
      <c r="Q2608" t="s">
        <v>8318</v>
      </c>
      <c r="R2608" t="str">
        <f t="shared" si="202"/>
        <v>technology</v>
      </c>
      <c r="S2608" t="str">
        <f t="shared" si="203"/>
        <v>space exploration</v>
      </c>
      <c r="T2608">
        <f>YEAR(V2608)</f>
        <v>2014</v>
      </c>
      <c r="U2608" s="13">
        <f t="shared" si="204"/>
        <v>32</v>
      </c>
      <c r="V2608" s="10">
        <f>(((J2608/60)/60)/24)+DATE(1970,1,1)</f>
        <v>41726.712754629632</v>
      </c>
      <c r="W2608" s="10">
        <f>(((I2608/60)/60)/24)+DATE(1970,1,1)</f>
        <v>41758.712754629632</v>
      </c>
    </row>
    <row r="2609" spans="1:23"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00"/>
        <v>4.077</v>
      </c>
      <c r="P2609" s="6">
        <f t="shared" si="201"/>
        <v>81.949748743718587</v>
      </c>
      <c r="Q2609" t="s">
        <v>8318</v>
      </c>
      <c r="R2609" t="str">
        <f t="shared" si="202"/>
        <v>technology</v>
      </c>
      <c r="S2609" t="str">
        <f t="shared" si="203"/>
        <v>space exploration</v>
      </c>
      <c r="T2609">
        <f>YEAR(V2609)</f>
        <v>2015</v>
      </c>
      <c r="U2609" s="13">
        <f t="shared" si="204"/>
        <v>43</v>
      </c>
      <c r="V2609" s="10">
        <f>(((J2609/60)/60)/24)+DATE(1970,1,1)</f>
        <v>42184.874675925923</v>
      </c>
      <c r="W2609" s="10">
        <f>(((I2609/60)/60)/24)+DATE(1970,1,1)</f>
        <v>42228.083333333328</v>
      </c>
    </row>
    <row r="2610" spans="1:23"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00"/>
        <v>2.2392500000000002</v>
      </c>
      <c r="P2610" s="6">
        <f t="shared" si="201"/>
        <v>58.92763157894737</v>
      </c>
      <c r="Q2610" t="s">
        <v>8318</v>
      </c>
      <c r="R2610" t="str">
        <f t="shared" si="202"/>
        <v>technology</v>
      </c>
      <c r="S2610" t="str">
        <f t="shared" si="203"/>
        <v>space exploration</v>
      </c>
      <c r="T2610">
        <f>YEAR(V2610)</f>
        <v>2017</v>
      </c>
      <c r="U2610" s="13">
        <f t="shared" si="204"/>
        <v>41</v>
      </c>
      <c r="V2610" s="10">
        <f>(((J2610/60)/60)/24)+DATE(1970,1,1)</f>
        <v>42767.801712962959</v>
      </c>
      <c r="W2610" s="10">
        <f>(((I2610/60)/60)/24)+DATE(1970,1,1)</f>
        <v>42809</v>
      </c>
    </row>
    <row r="2611" spans="1:23"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00"/>
        <v>3.038011142857143</v>
      </c>
      <c r="P2611" s="6">
        <f t="shared" si="201"/>
        <v>157.29347633136095</v>
      </c>
      <c r="Q2611" t="s">
        <v>8318</v>
      </c>
      <c r="R2611" t="str">
        <f t="shared" si="202"/>
        <v>technology</v>
      </c>
      <c r="S2611" t="str">
        <f t="shared" si="203"/>
        <v>space exploration</v>
      </c>
      <c r="T2611">
        <f>YEAR(V2611)</f>
        <v>2012</v>
      </c>
      <c r="U2611" s="13">
        <f t="shared" si="204"/>
        <v>30</v>
      </c>
      <c r="V2611" s="10">
        <f>(((J2611/60)/60)/24)+DATE(1970,1,1)</f>
        <v>41075.237858796296</v>
      </c>
      <c r="W2611" s="10">
        <f>(((I2611/60)/60)/24)+DATE(1970,1,1)</f>
        <v>41105.237858796296</v>
      </c>
    </row>
    <row r="2612" spans="1:23"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00"/>
        <v>1.4132510432681749</v>
      </c>
      <c r="P2612" s="6">
        <f t="shared" si="201"/>
        <v>55.758509532062391</v>
      </c>
      <c r="Q2612" t="s">
        <v>8318</v>
      </c>
      <c r="R2612" t="str">
        <f t="shared" si="202"/>
        <v>technology</v>
      </c>
      <c r="S2612" t="str">
        <f t="shared" si="203"/>
        <v>space exploration</v>
      </c>
      <c r="T2612">
        <f>YEAR(V2612)</f>
        <v>2016</v>
      </c>
      <c r="U2612" s="13">
        <f t="shared" si="204"/>
        <v>39</v>
      </c>
      <c r="V2612" s="10">
        <f>(((J2612/60)/60)/24)+DATE(1970,1,1)</f>
        <v>42564.881076388891</v>
      </c>
      <c r="W2612" s="10">
        <f>(((I2612/60)/60)/24)+DATE(1970,1,1)</f>
        <v>42604.290972222225</v>
      </c>
    </row>
    <row r="2613" spans="1:23"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00"/>
        <v>27.906363636363636</v>
      </c>
      <c r="P2613" s="6">
        <f t="shared" si="201"/>
        <v>83.802893802893806</v>
      </c>
      <c r="Q2613" t="s">
        <v>8318</v>
      </c>
      <c r="R2613" t="str">
        <f t="shared" si="202"/>
        <v>technology</v>
      </c>
      <c r="S2613" t="str">
        <f t="shared" si="203"/>
        <v>space exploration</v>
      </c>
      <c r="T2613">
        <f>YEAR(V2613)</f>
        <v>2016</v>
      </c>
      <c r="U2613" s="13">
        <f t="shared" si="204"/>
        <v>34</v>
      </c>
      <c r="V2613" s="10">
        <f>(((J2613/60)/60)/24)+DATE(1970,1,1)</f>
        <v>42704.335810185185</v>
      </c>
      <c r="W2613" s="10">
        <f>(((I2613/60)/60)/24)+DATE(1970,1,1)</f>
        <v>42737.957638888889</v>
      </c>
    </row>
    <row r="2614" spans="1:23"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00"/>
        <v>1.7176130000000001</v>
      </c>
      <c r="P2614" s="6">
        <f t="shared" si="201"/>
        <v>58.422210884353746</v>
      </c>
      <c r="Q2614" t="s">
        <v>8318</v>
      </c>
      <c r="R2614" t="str">
        <f t="shared" si="202"/>
        <v>technology</v>
      </c>
      <c r="S2614" t="str">
        <f t="shared" si="203"/>
        <v>space exploration</v>
      </c>
      <c r="T2614">
        <f>YEAR(V2614)</f>
        <v>2014</v>
      </c>
      <c r="U2614" s="13">
        <f t="shared" si="204"/>
        <v>31</v>
      </c>
      <c r="V2614" s="10">
        <f>(((J2614/60)/60)/24)+DATE(1970,1,1)</f>
        <v>41982.143171296295</v>
      </c>
      <c r="W2614" s="10">
        <f>(((I2614/60)/60)/24)+DATE(1970,1,1)</f>
        <v>42013.143171296295</v>
      </c>
    </row>
    <row r="2615" spans="1:23"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00"/>
        <v>1.0101333333333333</v>
      </c>
      <c r="P2615" s="6">
        <f t="shared" si="201"/>
        <v>270.57142857142856</v>
      </c>
      <c r="Q2615" t="s">
        <v>8318</v>
      </c>
      <c r="R2615" t="str">
        <f t="shared" si="202"/>
        <v>technology</v>
      </c>
      <c r="S2615" t="str">
        <f t="shared" si="203"/>
        <v>space exploration</v>
      </c>
      <c r="T2615">
        <f>YEAR(V2615)</f>
        <v>2012</v>
      </c>
      <c r="U2615" s="13">
        <f t="shared" si="204"/>
        <v>30</v>
      </c>
      <c r="V2615" s="10">
        <f>(((J2615/60)/60)/24)+DATE(1970,1,1)</f>
        <v>41143.81821759259</v>
      </c>
      <c r="W2615" s="10">
        <f>(((I2615/60)/60)/24)+DATE(1970,1,1)</f>
        <v>41173.81821759259</v>
      </c>
    </row>
    <row r="2616" spans="1:23"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00"/>
        <v>1.02</v>
      </c>
      <c r="P2616" s="6">
        <f t="shared" si="201"/>
        <v>107.1</v>
      </c>
      <c r="Q2616" t="s">
        <v>8318</v>
      </c>
      <c r="R2616" t="str">
        <f t="shared" si="202"/>
        <v>technology</v>
      </c>
      <c r="S2616" t="str">
        <f t="shared" si="203"/>
        <v>space exploration</v>
      </c>
      <c r="T2616">
        <f>YEAR(V2616)</f>
        <v>2014</v>
      </c>
      <c r="U2616" s="13">
        <f t="shared" si="204"/>
        <v>28</v>
      </c>
      <c r="V2616" s="10">
        <f>(((J2616/60)/60)/24)+DATE(1970,1,1)</f>
        <v>41730.708472222221</v>
      </c>
      <c r="W2616" s="10">
        <f>(((I2616/60)/60)/24)+DATE(1970,1,1)</f>
        <v>41759.208333333336</v>
      </c>
    </row>
    <row r="2617" spans="1:23"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00"/>
        <v>1.6976511744127936</v>
      </c>
      <c r="P2617" s="6">
        <f t="shared" si="201"/>
        <v>47.180555555555557</v>
      </c>
      <c r="Q2617" t="s">
        <v>8318</v>
      </c>
      <c r="R2617" t="str">
        <f t="shared" si="202"/>
        <v>technology</v>
      </c>
      <c r="S2617" t="str">
        <f t="shared" si="203"/>
        <v>space exploration</v>
      </c>
      <c r="T2617">
        <f>YEAR(V2617)</f>
        <v>2016</v>
      </c>
      <c r="U2617" s="13">
        <f t="shared" si="204"/>
        <v>37</v>
      </c>
      <c r="V2617" s="10">
        <f>(((J2617/60)/60)/24)+DATE(1970,1,1)</f>
        <v>42453.49726851852</v>
      </c>
      <c r="W2617" s="10">
        <f>(((I2617/60)/60)/24)+DATE(1970,1,1)</f>
        <v>42490.5</v>
      </c>
    </row>
    <row r="2618" spans="1:23"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00"/>
        <v>1.14534</v>
      </c>
      <c r="P2618" s="6">
        <f t="shared" si="201"/>
        <v>120.30882352941177</v>
      </c>
      <c r="Q2618" t="s">
        <v>8318</v>
      </c>
      <c r="R2618" t="str">
        <f t="shared" si="202"/>
        <v>technology</v>
      </c>
      <c r="S2618" t="str">
        <f t="shared" si="203"/>
        <v>space exploration</v>
      </c>
      <c r="T2618">
        <f>YEAR(V2618)</f>
        <v>2015</v>
      </c>
      <c r="U2618" s="13">
        <f t="shared" si="204"/>
        <v>30</v>
      </c>
      <c r="V2618" s="10">
        <f>(((J2618/60)/60)/24)+DATE(1970,1,1)</f>
        <v>42211.99454861111</v>
      </c>
      <c r="W2618" s="10">
        <f>(((I2618/60)/60)/24)+DATE(1970,1,1)</f>
        <v>42241.99454861111</v>
      </c>
    </row>
    <row r="2619" spans="1:23"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00"/>
        <v>8.7759999999999998</v>
      </c>
      <c r="P2619" s="6">
        <f t="shared" si="201"/>
        <v>27.59748427672956</v>
      </c>
      <c r="Q2619" t="s">
        <v>8318</v>
      </c>
      <c r="R2619" t="str">
        <f t="shared" si="202"/>
        <v>technology</v>
      </c>
      <c r="S2619" t="str">
        <f t="shared" si="203"/>
        <v>space exploration</v>
      </c>
      <c r="T2619">
        <f>YEAR(V2619)</f>
        <v>2014</v>
      </c>
      <c r="U2619" s="13">
        <f t="shared" si="204"/>
        <v>30</v>
      </c>
      <c r="V2619" s="10">
        <f>(((J2619/60)/60)/24)+DATE(1970,1,1)</f>
        <v>41902.874432870369</v>
      </c>
      <c r="W2619" s="10">
        <f>(((I2619/60)/60)/24)+DATE(1970,1,1)</f>
        <v>41932.874432870369</v>
      </c>
    </row>
    <row r="2620" spans="1:23"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00"/>
        <v>1.0538666666666667</v>
      </c>
      <c r="P2620" s="6">
        <f t="shared" si="201"/>
        <v>205.2987012987013</v>
      </c>
      <c r="Q2620" t="s">
        <v>8318</v>
      </c>
      <c r="R2620" t="str">
        <f t="shared" si="202"/>
        <v>technology</v>
      </c>
      <c r="S2620" t="str">
        <f t="shared" si="203"/>
        <v>space exploration</v>
      </c>
      <c r="T2620">
        <f>YEAR(V2620)</f>
        <v>2015</v>
      </c>
      <c r="U2620" s="13">
        <f t="shared" si="204"/>
        <v>60</v>
      </c>
      <c r="V2620" s="10">
        <f>(((J2620/60)/60)/24)+DATE(1970,1,1)</f>
        <v>42279.792372685188</v>
      </c>
      <c r="W2620" s="10">
        <f>(((I2620/60)/60)/24)+DATE(1970,1,1)</f>
        <v>42339.834039351852</v>
      </c>
    </row>
    <row r="2621" spans="1:23"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00"/>
        <v>1.8839999999999999</v>
      </c>
      <c r="P2621" s="6">
        <f t="shared" si="201"/>
        <v>35.547169811320757</v>
      </c>
      <c r="Q2621" t="s">
        <v>8318</v>
      </c>
      <c r="R2621" t="str">
        <f t="shared" si="202"/>
        <v>technology</v>
      </c>
      <c r="S2621" t="str">
        <f t="shared" si="203"/>
        <v>space exploration</v>
      </c>
      <c r="T2621">
        <f>YEAR(V2621)</f>
        <v>2015</v>
      </c>
      <c r="U2621" s="13">
        <f t="shared" si="204"/>
        <v>27</v>
      </c>
      <c r="V2621" s="10">
        <f>(((J2621/60)/60)/24)+DATE(1970,1,1)</f>
        <v>42273.884305555555</v>
      </c>
      <c r="W2621" s="10">
        <f>(((I2621/60)/60)/24)+DATE(1970,1,1)</f>
        <v>42300.458333333328</v>
      </c>
    </row>
    <row r="2622" spans="1:23"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00"/>
        <v>1.436523076923077</v>
      </c>
      <c r="P2622" s="6">
        <f t="shared" si="201"/>
        <v>74.639488409272587</v>
      </c>
      <c r="Q2622" t="s">
        <v>8318</v>
      </c>
      <c r="R2622" t="str">
        <f t="shared" si="202"/>
        <v>technology</v>
      </c>
      <c r="S2622" t="str">
        <f t="shared" si="203"/>
        <v>space exploration</v>
      </c>
      <c r="T2622">
        <f>YEAR(V2622)</f>
        <v>2015</v>
      </c>
      <c r="U2622" s="13">
        <f t="shared" si="204"/>
        <v>37</v>
      </c>
      <c r="V2622" s="10">
        <f>(((J2622/60)/60)/24)+DATE(1970,1,1)</f>
        <v>42251.16715277778</v>
      </c>
      <c r="W2622" s="10">
        <f>(((I2622/60)/60)/24)+DATE(1970,1,1)</f>
        <v>42288.041666666672</v>
      </c>
    </row>
    <row r="2623" spans="1:23"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00"/>
        <v>1.4588000000000001</v>
      </c>
      <c r="P2623" s="6">
        <f t="shared" si="201"/>
        <v>47.058064516129029</v>
      </c>
      <c r="Q2623" t="s">
        <v>8318</v>
      </c>
      <c r="R2623" t="str">
        <f t="shared" si="202"/>
        <v>technology</v>
      </c>
      <c r="S2623" t="str">
        <f t="shared" si="203"/>
        <v>space exploration</v>
      </c>
      <c r="T2623">
        <f>YEAR(V2623)</f>
        <v>2015</v>
      </c>
      <c r="U2623" s="13">
        <f t="shared" si="204"/>
        <v>30</v>
      </c>
      <c r="V2623" s="10">
        <f>(((J2623/60)/60)/24)+DATE(1970,1,1)</f>
        <v>42115.74754629629</v>
      </c>
      <c r="W2623" s="10">
        <f>(((I2623/60)/60)/24)+DATE(1970,1,1)</f>
        <v>42145.74754629629</v>
      </c>
    </row>
    <row r="2624" spans="1:23"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00"/>
        <v>1.3118399999999999</v>
      </c>
      <c r="P2624" s="6">
        <f t="shared" si="201"/>
        <v>26.591351351351353</v>
      </c>
      <c r="Q2624" t="s">
        <v>8318</v>
      </c>
      <c r="R2624" t="str">
        <f t="shared" si="202"/>
        <v>technology</v>
      </c>
      <c r="S2624" t="str">
        <f t="shared" si="203"/>
        <v>space exploration</v>
      </c>
      <c r="T2624">
        <f>YEAR(V2624)</f>
        <v>2016</v>
      </c>
      <c r="U2624" s="13">
        <f t="shared" si="204"/>
        <v>45</v>
      </c>
      <c r="V2624" s="10">
        <f>(((J2624/60)/60)/24)+DATE(1970,1,1)</f>
        <v>42689.74324074074</v>
      </c>
      <c r="W2624" s="10">
        <f>(((I2624/60)/60)/24)+DATE(1970,1,1)</f>
        <v>42734.74324074074</v>
      </c>
    </row>
    <row r="2625" spans="1:23"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00"/>
        <v>1.1399999999999999</v>
      </c>
      <c r="P2625" s="6">
        <f t="shared" si="201"/>
        <v>36.774193548387096</v>
      </c>
      <c r="Q2625" t="s">
        <v>8318</v>
      </c>
      <c r="R2625" t="str">
        <f t="shared" si="202"/>
        <v>technology</v>
      </c>
      <c r="S2625" t="str">
        <f t="shared" si="203"/>
        <v>space exploration</v>
      </c>
      <c r="T2625">
        <f>YEAR(V2625)</f>
        <v>2016</v>
      </c>
      <c r="U2625" s="13">
        <f t="shared" si="204"/>
        <v>14</v>
      </c>
      <c r="V2625" s="10">
        <f>(((J2625/60)/60)/24)+DATE(1970,1,1)</f>
        <v>42692.256550925929</v>
      </c>
      <c r="W2625" s="10">
        <f>(((I2625/60)/60)/24)+DATE(1970,1,1)</f>
        <v>42706.256550925929</v>
      </c>
    </row>
    <row r="2626" spans="1:23"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00"/>
        <v>13.794206249999998</v>
      </c>
      <c r="P2626" s="6">
        <f t="shared" si="201"/>
        <v>31.820544982698959</v>
      </c>
      <c r="Q2626" t="s">
        <v>8318</v>
      </c>
      <c r="R2626" t="str">
        <f t="shared" si="202"/>
        <v>technology</v>
      </c>
      <c r="S2626" t="str">
        <f t="shared" si="203"/>
        <v>space exploration</v>
      </c>
      <c r="T2626">
        <f>YEAR(V2626)</f>
        <v>2012</v>
      </c>
      <c r="U2626" s="13">
        <f t="shared" si="204"/>
        <v>21</v>
      </c>
      <c r="V2626" s="10">
        <f>(((J2626/60)/60)/24)+DATE(1970,1,1)</f>
        <v>41144.42155092593</v>
      </c>
      <c r="W2626" s="10">
        <f>(((I2626/60)/60)/24)+DATE(1970,1,1)</f>
        <v>41165.42155092593</v>
      </c>
    </row>
    <row r="2627" spans="1:23"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05">E2627/D2627</f>
        <v>9.56</v>
      </c>
      <c r="P2627" s="6">
        <f t="shared" ref="P2627:P2690" si="206">E2627/L2627</f>
        <v>27.576923076923077</v>
      </c>
      <c r="Q2627" t="s">
        <v>8318</v>
      </c>
      <c r="R2627" t="str">
        <f t="shared" ref="R2627:R2690" si="207">LEFT(N2627,SEARCH("/",N2627,1)-1)</f>
        <v>technology</v>
      </c>
      <c r="S2627" t="str">
        <f t="shared" ref="S2627:S2690" si="208">RIGHT(N2627,LEN(N2627)-FIND("/",N2627,1))</f>
        <v>space exploration</v>
      </c>
      <c r="T2627">
        <f>YEAR(V2627)</f>
        <v>2016</v>
      </c>
      <c r="U2627" s="13">
        <f t="shared" ref="U2627:U2690" si="209">ROUND(W2627-V2627,0)</f>
        <v>25</v>
      </c>
      <c r="V2627" s="10">
        <f>(((J2627/60)/60)/24)+DATE(1970,1,1)</f>
        <v>42658.810277777782</v>
      </c>
      <c r="W2627" s="10">
        <f>(((I2627/60)/60)/24)+DATE(1970,1,1)</f>
        <v>42683.851944444439</v>
      </c>
    </row>
    <row r="2628" spans="1:23"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05"/>
        <v>1.1200000000000001</v>
      </c>
      <c r="P2628" s="6">
        <f t="shared" si="206"/>
        <v>56</v>
      </c>
      <c r="Q2628" t="s">
        <v>8318</v>
      </c>
      <c r="R2628" t="str">
        <f t="shared" si="207"/>
        <v>technology</v>
      </c>
      <c r="S2628" t="str">
        <f t="shared" si="208"/>
        <v>space exploration</v>
      </c>
      <c r="T2628">
        <f>YEAR(V2628)</f>
        <v>2015</v>
      </c>
      <c r="U2628" s="13">
        <f t="shared" si="209"/>
        <v>30</v>
      </c>
      <c r="V2628" s="10">
        <f>(((J2628/60)/60)/24)+DATE(1970,1,1)</f>
        <v>42128.628113425926</v>
      </c>
      <c r="W2628" s="10">
        <f>(((I2628/60)/60)/24)+DATE(1970,1,1)</f>
        <v>42158.628113425926</v>
      </c>
    </row>
    <row r="2629" spans="1:23"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05"/>
        <v>6.4666666666666668</v>
      </c>
      <c r="P2629" s="6">
        <f t="shared" si="206"/>
        <v>21.555555555555557</v>
      </c>
      <c r="Q2629" t="s">
        <v>8318</v>
      </c>
      <c r="R2629" t="str">
        <f t="shared" si="207"/>
        <v>technology</v>
      </c>
      <c r="S2629" t="str">
        <f t="shared" si="208"/>
        <v>space exploration</v>
      </c>
      <c r="T2629">
        <f>YEAR(V2629)</f>
        <v>2015</v>
      </c>
      <c r="U2629" s="13">
        <f t="shared" si="209"/>
        <v>30</v>
      </c>
      <c r="V2629" s="10">
        <f>(((J2629/60)/60)/24)+DATE(1970,1,1)</f>
        <v>42304.829409722224</v>
      </c>
      <c r="W2629" s="10">
        <f>(((I2629/60)/60)/24)+DATE(1970,1,1)</f>
        <v>42334.871076388896</v>
      </c>
    </row>
    <row r="2630" spans="1:23"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05"/>
        <v>1.1036948748510131</v>
      </c>
      <c r="P2630" s="6">
        <f t="shared" si="206"/>
        <v>44.095238095238095</v>
      </c>
      <c r="Q2630" t="s">
        <v>8318</v>
      </c>
      <c r="R2630" t="str">
        <f t="shared" si="207"/>
        <v>technology</v>
      </c>
      <c r="S2630" t="str">
        <f t="shared" si="208"/>
        <v>space exploration</v>
      </c>
      <c r="T2630">
        <f>YEAR(V2630)</f>
        <v>2014</v>
      </c>
      <c r="U2630" s="13">
        <f t="shared" si="209"/>
        <v>20</v>
      </c>
      <c r="V2630" s="10">
        <f>(((J2630/60)/60)/24)+DATE(1970,1,1)</f>
        <v>41953.966053240743</v>
      </c>
      <c r="W2630" s="10">
        <f>(((I2630/60)/60)/24)+DATE(1970,1,1)</f>
        <v>41973.966053240743</v>
      </c>
    </row>
    <row r="2631" spans="1:23"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05"/>
        <v>1.2774000000000001</v>
      </c>
      <c r="P2631" s="6">
        <f t="shared" si="206"/>
        <v>63.87</v>
      </c>
      <c r="Q2631" t="s">
        <v>8318</v>
      </c>
      <c r="R2631" t="str">
        <f t="shared" si="207"/>
        <v>technology</v>
      </c>
      <c r="S2631" t="str">
        <f t="shared" si="208"/>
        <v>space exploration</v>
      </c>
      <c r="T2631">
        <f>YEAR(V2631)</f>
        <v>2015</v>
      </c>
      <c r="U2631" s="13">
        <f t="shared" si="209"/>
        <v>30</v>
      </c>
      <c r="V2631" s="10">
        <f>(((J2631/60)/60)/24)+DATE(1970,1,1)</f>
        <v>42108.538449074069</v>
      </c>
      <c r="W2631" s="10">
        <f>(((I2631/60)/60)/24)+DATE(1970,1,1)</f>
        <v>42138.538449074069</v>
      </c>
    </row>
    <row r="2632" spans="1:23"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05"/>
        <v>1.579</v>
      </c>
      <c r="P2632" s="6">
        <f t="shared" si="206"/>
        <v>38.987654320987652</v>
      </c>
      <c r="Q2632" t="s">
        <v>8318</v>
      </c>
      <c r="R2632" t="str">
        <f t="shared" si="207"/>
        <v>technology</v>
      </c>
      <c r="S2632" t="str">
        <f t="shared" si="208"/>
        <v>space exploration</v>
      </c>
      <c r="T2632">
        <f>YEAR(V2632)</f>
        <v>2016</v>
      </c>
      <c r="U2632" s="13">
        <f t="shared" si="209"/>
        <v>27</v>
      </c>
      <c r="V2632" s="10">
        <f>(((J2632/60)/60)/24)+DATE(1970,1,1)</f>
        <v>42524.105462962965</v>
      </c>
      <c r="W2632" s="10">
        <f>(((I2632/60)/60)/24)+DATE(1970,1,1)</f>
        <v>42551.416666666672</v>
      </c>
    </row>
    <row r="2633" spans="1:23"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05"/>
        <v>1.1466525000000001</v>
      </c>
      <c r="P2633" s="6">
        <f t="shared" si="206"/>
        <v>80.185489510489504</v>
      </c>
      <c r="Q2633" t="s">
        <v>8318</v>
      </c>
      <c r="R2633" t="str">
        <f t="shared" si="207"/>
        <v>technology</v>
      </c>
      <c r="S2633" t="str">
        <f t="shared" si="208"/>
        <v>space exploration</v>
      </c>
      <c r="T2633">
        <f>YEAR(V2633)</f>
        <v>2015</v>
      </c>
      <c r="U2633" s="13">
        <f t="shared" si="209"/>
        <v>28</v>
      </c>
      <c r="V2633" s="10">
        <f>(((J2633/60)/60)/24)+DATE(1970,1,1)</f>
        <v>42218.169293981482</v>
      </c>
      <c r="W2633" s="10">
        <f>(((I2633/60)/60)/24)+DATE(1970,1,1)</f>
        <v>42246.169293981482</v>
      </c>
    </row>
    <row r="2634" spans="1:23"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05"/>
        <v>1.3700934579439252</v>
      </c>
      <c r="P2634" s="6">
        <f t="shared" si="206"/>
        <v>34.904761904761905</v>
      </c>
      <c r="Q2634" t="s">
        <v>8318</v>
      </c>
      <c r="R2634" t="str">
        <f t="shared" si="207"/>
        <v>technology</v>
      </c>
      <c r="S2634" t="str">
        <f t="shared" si="208"/>
        <v>space exploration</v>
      </c>
      <c r="T2634">
        <f>YEAR(V2634)</f>
        <v>2016</v>
      </c>
      <c r="U2634" s="13">
        <f t="shared" si="209"/>
        <v>25</v>
      </c>
      <c r="V2634" s="10">
        <f>(((J2634/60)/60)/24)+DATE(1970,1,1)</f>
        <v>42494.061793981484</v>
      </c>
      <c r="W2634" s="10">
        <f>(((I2634/60)/60)/24)+DATE(1970,1,1)</f>
        <v>42519.061793981484</v>
      </c>
    </row>
    <row r="2635" spans="1:23"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05"/>
        <v>3.5461999999999998</v>
      </c>
      <c r="P2635" s="6">
        <f t="shared" si="206"/>
        <v>89.100502512562812</v>
      </c>
      <c r="Q2635" t="s">
        <v>8318</v>
      </c>
      <c r="R2635" t="str">
        <f t="shared" si="207"/>
        <v>technology</v>
      </c>
      <c r="S2635" t="str">
        <f t="shared" si="208"/>
        <v>space exploration</v>
      </c>
      <c r="T2635">
        <f>YEAR(V2635)</f>
        <v>2014</v>
      </c>
      <c r="U2635" s="13">
        <f t="shared" si="209"/>
        <v>30</v>
      </c>
      <c r="V2635" s="10">
        <f>(((J2635/60)/60)/24)+DATE(1970,1,1)</f>
        <v>41667.823287037041</v>
      </c>
      <c r="W2635" s="10">
        <f>(((I2635/60)/60)/24)+DATE(1970,1,1)</f>
        <v>41697.958333333336</v>
      </c>
    </row>
    <row r="2636" spans="1:23"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05"/>
        <v>1.0602150537634409</v>
      </c>
      <c r="P2636" s="6">
        <f t="shared" si="206"/>
        <v>39.44</v>
      </c>
      <c r="Q2636" t="s">
        <v>8318</v>
      </c>
      <c r="R2636" t="str">
        <f t="shared" si="207"/>
        <v>technology</v>
      </c>
      <c r="S2636" t="str">
        <f t="shared" si="208"/>
        <v>space exploration</v>
      </c>
      <c r="T2636">
        <f>YEAR(V2636)</f>
        <v>2016</v>
      </c>
      <c r="U2636" s="13">
        <f t="shared" si="209"/>
        <v>30</v>
      </c>
      <c r="V2636" s="10">
        <f>(((J2636/60)/60)/24)+DATE(1970,1,1)</f>
        <v>42612.656493055561</v>
      </c>
      <c r="W2636" s="10">
        <f>(((I2636/60)/60)/24)+DATE(1970,1,1)</f>
        <v>42642.656493055561</v>
      </c>
    </row>
    <row r="2637" spans="1:23"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05"/>
        <v>1</v>
      </c>
      <c r="P2637" s="6">
        <f t="shared" si="206"/>
        <v>136.9047619047619</v>
      </c>
      <c r="Q2637" t="s">
        <v>8318</v>
      </c>
      <c r="R2637" t="str">
        <f t="shared" si="207"/>
        <v>technology</v>
      </c>
      <c r="S2637" t="str">
        <f t="shared" si="208"/>
        <v>space exploration</v>
      </c>
      <c r="T2637">
        <f>YEAR(V2637)</f>
        <v>2015</v>
      </c>
      <c r="U2637" s="13">
        <f t="shared" si="209"/>
        <v>35</v>
      </c>
      <c r="V2637" s="10">
        <f>(((J2637/60)/60)/24)+DATE(1970,1,1)</f>
        <v>42037.950937500005</v>
      </c>
      <c r="W2637" s="10">
        <f>(((I2637/60)/60)/24)+DATE(1970,1,1)</f>
        <v>42072.909270833334</v>
      </c>
    </row>
    <row r="2638" spans="1:23"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05"/>
        <v>1.873</v>
      </c>
      <c r="P2638" s="6">
        <f t="shared" si="206"/>
        <v>37.46</v>
      </c>
      <c r="Q2638" t="s">
        <v>8318</v>
      </c>
      <c r="R2638" t="str">
        <f t="shared" si="207"/>
        <v>technology</v>
      </c>
      <c r="S2638" t="str">
        <f t="shared" si="208"/>
        <v>space exploration</v>
      </c>
      <c r="T2638">
        <f>YEAR(V2638)</f>
        <v>2016</v>
      </c>
      <c r="U2638" s="13">
        <f t="shared" si="209"/>
        <v>22</v>
      </c>
      <c r="V2638" s="10">
        <f>(((J2638/60)/60)/24)+DATE(1970,1,1)</f>
        <v>42636.614745370374</v>
      </c>
      <c r="W2638" s="10">
        <f>(((I2638/60)/60)/24)+DATE(1970,1,1)</f>
        <v>42659.041666666672</v>
      </c>
    </row>
    <row r="2639" spans="1:23"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05"/>
        <v>1.6619999999999999</v>
      </c>
      <c r="P2639" s="6">
        <f t="shared" si="206"/>
        <v>31.96153846153846</v>
      </c>
      <c r="Q2639" t="s">
        <v>8318</v>
      </c>
      <c r="R2639" t="str">
        <f t="shared" si="207"/>
        <v>technology</v>
      </c>
      <c r="S2639" t="str">
        <f t="shared" si="208"/>
        <v>space exploration</v>
      </c>
      <c r="T2639">
        <f>YEAR(V2639)</f>
        <v>2016</v>
      </c>
      <c r="U2639" s="13">
        <f t="shared" si="209"/>
        <v>16</v>
      </c>
      <c r="V2639" s="10">
        <f>(((J2639/60)/60)/24)+DATE(1970,1,1)</f>
        <v>42639.549479166672</v>
      </c>
      <c r="W2639" s="10">
        <f>(((I2639/60)/60)/24)+DATE(1970,1,1)</f>
        <v>42655.549479166672</v>
      </c>
    </row>
    <row r="2640" spans="1:23"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05"/>
        <v>1.0172910662824208</v>
      </c>
      <c r="P2640" s="6">
        <f t="shared" si="206"/>
        <v>25.214285714285715</v>
      </c>
      <c r="Q2640" t="s">
        <v>8318</v>
      </c>
      <c r="R2640" t="str">
        <f t="shared" si="207"/>
        <v>technology</v>
      </c>
      <c r="S2640" t="str">
        <f t="shared" si="208"/>
        <v>space exploration</v>
      </c>
      <c r="T2640">
        <f>YEAR(V2640)</f>
        <v>2014</v>
      </c>
      <c r="U2640" s="13">
        <f t="shared" si="209"/>
        <v>30</v>
      </c>
      <c r="V2640" s="10">
        <f>(((J2640/60)/60)/24)+DATE(1970,1,1)</f>
        <v>41989.913136574076</v>
      </c>
      <c r="W2640" s="10">
        <f>(((I2640/60)/60)/24)+DATE(1970,1,1)</f>
        <v>42019.913136574076</v>
      </c>
    </row>
    <row r="2641" spans="1:23"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05"/>
        <v>1.64</v>
      </c>
      <c r="P2641" s="6">
        <f t="shared" si="206"/>
        <v>10.040816326530612</v>
      </c>
      <c r="Q2641" t="s">
        <v>8318</v>
      </c>
      <c r="R2641" t="str">
        <f t="shared" si="207"/>
        <v>technology</v>
      </c>
      <c r="S2641" t="str">
        <f t="shared" si="208"/>
        <v>space exploration</v>
      </c>
      <c r="T2641">
        <f>YEAR(V2641)</f>
        <v>2015</v>
      </c>
      <c r="U2641" s="13">
        <f t="shared" si="209"/>
        <v>30</v>
      </c>
      <c r="V2641" s="10">
        <f>(((J2641/60)/60)/24)+DATE(1970,1,1)</f>
        <v>42024.86513888889</v>
      </c>
      <c r="W2641" s="10">
        <f>(((I2641/60)/60)/24)+DATE(1970,1,1)</f>
        <v>42054.86513888889</v>
      </c>
    </row>
    <row r="2642" spans="1:23"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05"/>
        <v>1.0566666666666666</v>
      </c>
      <c r="P2642" s="6">
        <f t="shared" si="206"/>
        <v>45.94202898550725</v>
      </c>
      <c r="Q2642" t="s">
        <v>8318</v>
      </c>
      <c r="R2642" t="str">
        <f t="shared" si="207"/>
        <v>technology</v>
      </c>
      <c r="S2642" t="str">
        <f t="shared" si="208"/>
        <v>space exploration</v>
      </c>
      <c r="T2642">
        <f>YEAR(V2642)</f>
        <v>2015</v>
      </c>
      <c r="U2642" s="13">
        <f t="shared" si="209"/>
        <v>60</v>
      </c>
      <c r="V2642" s="10">
        <f>(((J2642/60)/60)/24)+DATE(1970,1,1)</f>
        <v>42103.160578703704</v>
      </c>
      <c r="W2642" s="10">
        <f>(((I2642/60)/60)/24)+DATE(1970,1,1)</f>
        <v>42163.160578703704</v>
      </c>
    </row>
    <row r="2643" spans="1:23"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05"/>
        <v>0.01</v>
      </c>
      <c r="P2643" s="6">
        <f t="shared" si="206"/>
        <v>15</v>
      </c>
      <c r="Q2643" t="s">
        <v>8318</v>
      </c>
      <c r="R2643" t="str">
        <f t="shared" si="207"/>
        <v>technology</v>
      </c>
      <c r="S2643" t="str">
        <f t="shared" si="208"/>
        <v>space exploration</v>
      </c>
      <c r="T2643">
        <f>YEAR(V2643)</f>
        <v>2014</v>
      </c>
      <c r="U2643" s="13">
        <f t="shared" si="209"/>
        <v>17</v>
      </c>
      <c r="V2643" s="10">
        <f>(((J2643/60)/60)/24)+DATE(1970,1,1)</f>
        <v>41880.827118055553</v>
      </c>
      <c r="W2643" s="10">
        <f>(((I2643/60)/60)/24)+DATE(1970,1,1)</f>
        <v>41897.839583333334</v>
      </c>
    </row>
    <row r="2644" spans="1:23"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05"/>
        <v>0</v>
      </c>
      <c r="P2644" s="6" t="e">
        <f t="shared" si="206"/>
        <v>#DIV/0!</v>
      </c>
      <c r="Q2644" t="s">
        <v>8318</v>
      </c>
      <c r="R2644" t="str">
        <f t="shared" si="207"/>
        <v>technology</v>
      </c>
      <c r="S2644" t="str">
        <f t="shared" si="208"/>
        <v>space exploration</v>
      </c>
      <c r="T2644">
        <f>YEAR(V2644)</f>
        <v>2016</v>
      </c>
      <c r="U2644" s="13">
        <f t="shared" si="209"/>
        <v>30</v>
      </c>
      <c r="V2644" s="10">
        <f>(((J2644/60)/60)/24)+DATE(1970,1,1)</f>
        <v>42536.246620370366</v>
      </c>
      <c r="W2644" s="10">
        <f>(((I2644/60)/60)/24)+DATE(1970,1,1)</f>
        <v>42566.289583333331</v>
      </c>
    </row>
    <row r="2645" spans="1:23"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05"/>
        <v>0.33559730999999998</v>
      </c>
      <c r="P2645" s="6">
        <f t="shared" si="206"/>
        <v>223.58248500999335</v>
      </c>
      <c r="Q2645" t="s">
        <v>8318</v>
      </c>
      <c r="R2645" t="str">
        <f t="shared" si="207"/>
        <v>technology</v>
      </c>
      <c r="S2645" t="str">
        <f t="shared" si="208"/>
        <v>space exploration</v>
      </c>
      <c r="T2645">
        <f>YEAR(V2645)</f>
        <v>2016</v>
      </c>
      <c r="U2645" s="13">
        <f t="shared" si="209"/>
        <v>36</v>
      </c>
      <c r="V2645" s="10">
        <f>(((J2645/60)/60)/24)+DATE(1970,1,1)</f>
        <v>42689.582349537035</v>
      </c>
      <c r="W2645" s="10">
        <f>(((I2645/60)/60)/24)+DATE(1970,1,1)</f>
        <v>42725.332638888889</v>
      </c>
    </row>
    <row r="2646" spans="1:23"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05"/>
        <v>2.053E-2</v>
      </c>
      <c r="P2646" s="6">
        <f t="shared" si="206"/>
        <v>39.480769230769234</v>
      </c>
      <c r="Q2646" t="s">
        <v>8318</v>
      </c>
      <c r="R2646" t="str">
        <f t="shared" si="207"/>
        <v>technology</v>
      </c>
      <c r="S2646" t="str">
        <f t="shared" si="208"/>
        <v>space exploration</v>
      </c>
      <c r="T2646">
        <f>YEAR(V2646)</f>
        <v>2017</v>
      </c>
      <c r="U2646" s="13">
        <f t="shared" si="209"/>
        <v>30</v>
      </c>
      <c r="V2646" s="10">
        <f>(((J2646/60)/60)/24)+DATE(1970,1,1)</f>
        <v>42774.792071759264</v>
      </c>
      <c r="W2646" s="10">
        <f>(((I2646/60)/60)/24)+DATE(1970,1,1)</f>
        <v>42804.792071759264</v>
      </c>
    </row>
    <row r="2647" spans="1:23"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05"/>
        <v>0.105</v>
      </c>
      <c r="P2647" s="6">
        <f t="shared" si="206"/>
        <v>91.304347826086953</v>
      </c>
      <c r="Q2647" t="s">
        <v>8318</v>
      </c>
      <c r="R2647" t="str">
        <f t="shared" si="207"/>
        <v>technology</v>
      </c>
      <c r="S2647" t="str">
        <f t="shared" si="208"/>
        <v>space exploration</v>
      </c>
      <c r="T2647">
        <f>YEAR(V2647)</f>
        <v>2014</v>
      </c>
      <c r="U2647" s="13">
        <f t="shared" si="209"/>
        <v>30</v>
      </c>
      <c r="V2647" s="10">
        <f>(((J2647/60)/60)/24)+DATE(1970,1,1)</f>
        <v>41921.842627314814</v>
      </c>
      <c r="W2647" s="10">
        <f>(((I2647/60)/60)/24)+DATE(1970,1,1)</f>
        <v>41951.884293981479</v>
      </c>
    </row>
    <row r="2648" spans="1:23"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05"/>
        <v>8.4172839999999999E-2</v>
      </c>
      <c r="P2648" s="6">
        <f t="shared" si="206"/>
        <v>78.666205607476627</v>
      </c>
      <c r="Q2648" t="s">
        <v>8318</v>
      </c>
      <c r="R2648" t="str">
        <f t="shared" si="207"/>
        <v>technology</v>
      </c>
      <c r="S2648" t="str">
        <f t="shared" si="208"/>
        <v>space exploration</v>
      </c>
      <c r="T2648">
        <f>YEAR(V2648)</f>
        <v>2015</v>
      </c>
      <c r="U2648" s="13">
        <f t="shared" si="209"/>
        <v>30</v>
      </c>
      <c r="V2648" s="10">
        <f>(((J2648/60)/60)/24)+DATE(1970,1,1)</f>
        <v>42226.313298611116</v>
      </c>
      <c r="W2648" s="10">
        <f>(((I2648/60)/60)/24)+DATE(1970,1,1)</f>
        <v>42256.313298611116</v>
      </c>
    </row>
    <row r="2649" spans="1:23"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05"/>
        <v>1.44E-2</v>
      </c>
      <c r="P2649" s="6">
        <f t="shared" si="206"/>
        <v>12</v>
      </c>
      <c r="Q2649" t="s">
        <v>8318</v>
      </c>
      <c r="R2649" t="str">
        <f t="shared" si="207"/>
        <v>technology</v>
      </c>
      <c r="S2649" t="str">
        <f t="shared" si="208"/>
        <v>space exploration</v>
      </c>
      <c r="T2649">
        <f>YEAR(V2649)</f>
        <v>2015</v>
      </c>
      <c r="U2649" s="13">
        <f t="shared" si="209"/>
        <v>30</v>
      </c>
      <c r="V2649" s="10">
        <f>(((J2649/60)/60)/24)+DATE(1970,1,1)</f>
        <v>42200.261793981481</v>
      </c>
      <c r="W2649" s="10">
        <f>(((I2649/60)/60)/24)+DATE(1970,1,1)</f>
        <v>42230.261793981481</v>
      </c>
    </row>
    <row r="2650" spans="1:23"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05"/>
        <v>8.8333333333333337E-3</v>
      </c>
      <c r="P2650" s="6">
        <f t="shared" si="206"/>
        <v>17.666666666666668</v>
      </c>
      <c r="Q2650" t="s">
        <v>8318</v>
      </c>
      <c r="R2650" t="str">
        <f t="shared" si="207"/>
        <v>technology</v>
      </c>
      <c r="S2650" t="str">
        <f t="shared" si="208"/>
        <v>space exploration</v>
      </c>
      <c r="T2650">
        <f>YEAR(V2650)</f>
        <v>2016</v>
      </c>
      <c r="U2650" s="13">
        <f t="shared" si="209"/>
        <v>30</v>
      </c>
      <c r="V2650" s="10">
        <f>(((J2650/60)/60)/24)+DATE(1970,1,1)</f>
        <v>42408.714814814812</v>
      </c>
      <c r="W2650" s="10">
        <f>(((I2650/60)/60)/24)+DATE(1970,1,1)</f>
        <v>42438.714814814812</v>
      </c>
    </row>
    <row r="2651" spans="1:23"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05"/>
        <v>9.9200000000000004E-4</v>
      </c>
      <c r="P2651" s="6">
        <f t="shared" si="206"/>
        <v>41.333333333333336</v>
      </c>
      <c r="Q2651" t="s">
        <v>8318</v>
      </c>
      <c r="R2651" t="str">
        <f t="shared" si="207"/>
        <v>technology</v>
      </c>
      <c r="S2651" t="str">
        <f t="shared" si="208"/>
        <v>space exploration</v>
      </c>
      <c r="T2651">
        <f>YEAR(V2651)</f>
        <v>2015</v>
      </c>
      <c r="U2651" s="13">
        <f t="shared" si="209"/>
        <v>60</v>
      </c>
      <c r="V2651" s="10">
        <f>(((J2651/60)/60)/24)+DATE(1970,1,1)</f>
        <v>42341.99700231482</v>
      </c>
      <c r="W2651" s="10">
        <f>(((I2651/60)/60)/24)+DATE(1970,1,1)</f>
        <v>42401.99700231482</v>
      </c>
    </row>
    <row r="2652" spans="1:23"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05"/>
        <v>5.966666666666667E-3</v>
      </c>
      <c r="P2652" s="6">
        <f t="shared" si="206"/>
        <v>71.599999999999994</v>
      </c>
      <c r="Q2652" t="s">
        <v>8318</v>
      </c>
      <c r="R2652" t="str">
        <f t="shared" si="207"/>
        <v>technology</v>
      </c>
      <c r="S2652" t="str">
        <f t="shared" si="208"/>
        <v>space exploration</v>
      </c>
      <c r="T2652">
        <f>YEAR(V2652)</f>
        <v>2016</v>
      </c>
      <c r="U2652" s="13">
        <f t="shared" si="209"/>
        <v>30</v>
      </c>
      <c r="V2652" s="10">
        <f>(((J2652/60)/60)/24)+DATE(1970,1,1)</f>
        <v>42695.624340277776</v>
      </c>
      <c r="W2652" s="10">
        <f>(((I2652/60)/60)/24)+DATE(1970,1,1)</f>
        <v>42725.624340277776</v>
      </c>
    </row>
    <row r="2653" spans="1:23"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05"/>
        <v>1.8689285714285714E-2</v>
      </c>
      <c r="P2653" s="6">
        <f t="shared" si="206"/>
        <v>307.8235294117647</v>
      </c>
      <c r="Q2653" t="s">
        <v>8318</v>
      </c>
      <c r="R2653" t="str">
        <f t="shared" si="207"/>
        <v>technology</v>
      </c>
      <c r="S2653" t="str">
        <f t="shared" si="208"/>
        <v>space exploration</v>
      </c>
      <c r="T2653">
        <f>YEAR(V2653)</f>
        <v>2015</v>
      </c>
      <c r="U2653" s="13">
        <f t="shared" si="209"/>
        <v>28</v>
      </c>
      <c r="V2653" s="10">
        <f>(((J2653/60)/60)/24)+DATE(1970,1,1)</f>
        <v>42327.805659722217</v>
      </c>
      <c r="W2653" s="10">
        <f>(((I2653/60)/60)/24)+DATE(1970,1,1)</f>
        <v>42355.805659722217</v>
      </c>
    </row>
    <row r="2654" spans="1:23"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05"/>
        <v>8.8500000000000002E-3</v>
      </c>
      <c r="P2654" s="6">
        <f t="shared" si="206"/>
        <v>80.454545454545453</v>
      </c>
      <c r="Q2654" t="s">
        <v>8318</v>
      </c>
      <c r="R2654" t="str">
        <f t="shared" si="207"/>
        <v>technology</v>
      </c>
      <c r="S2654" t="str">
        <f t="shared" si="208"/>
        <v>space exploration</v>
      </c>
      <c r="T2654">
        <f>YEAR(V2654)</f>
        <v>2014</v>
      </c>
      <c r="U2654" s="13">
        <f t="shared" si="209"/>
        <v>30</v>
      </c>
      <c r="V2654" s="10">
        <f>(((J2654/60)/60)/24)+DATE(1970,1,1)</f>
        <v>41953.158854166672</v>
      </c>
      <c r="W2654" s="10">
        <f>(((I2654/60)/60)/24)+DATE(1970,1,1)</f>
        <v>41983.158854166672</v>
      </c>
    </row>
    <row r="2655" spans="1:23"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05"/>
        <v>0.1152156862745098</v>
      </c>
      <c r="P2655" s="6">
        <f t="shared" si="206"/>
        <v>83.942857142857136</v>
      </c>
      <c r="Q2655" t="s">
        <v>8318</v>
      </c>
      <c r="R2655" t="str">
        <f t="shared" si="207"/>
        <v>technology</v>
      </c>
      <c r="S2655" t="str">
        <f t="shared" si="208"/>
        <v>space exploration</v>
      </c>
      <c r="T2655">
        <f>YEAR(V2655)</f>
        <v>2014</v>
      </c>
      <c r="U2655" s="13">
        <f t="shared" si="209"/>
        <v>32</v>
      </c>
      <c r="V2655" s="10">
        <f>(((J2655/60)/60)/24)+DATE(1970,1,1)</f>
        <v>41771.651932870373</v>
      </c>
      <c r="W2655" s="10">
        <f>(((I2655/60)/60)/24)+DATE(1970,1,1)</f>
        <v>41803.166666666664</v>
      </c>
    </row>
    <row r="2656" spans="1:23"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05"/>
        <v>5.1000000000000004E-4</v>
      </c>
      <c r="P2656" s="6">
        <f t="shared" si="206"/>
        <v>8.5</v>
      </c>
      <c r="Q2656" t="s">
        <v>8318</v>
      </c>
      <c r="R2656" t="str">
        <f t="shared" si="207"/>
        <v>technology</v>
      </c>
      <c r="S2656" t="str">
        <f t="shared" si="208"/>
        <v>space exploration</v>
      </c>
      <c r="T2656">
        <f>YEAR(V2656)</f>
        <v>2015</v>
      </c>
      <c r="U2656" s="13">
        <f t="shared" si="209"/>
        <v>60</v>
      </c>
      <c r="V2656" s="10">
        <f>(((J2656/60)/60)/24)+DATE(1970,1,1)</f>
        <v>42055.600995370376</v>
      </c>
      <c r="W2656" s="10">
        <f>(((I2656/60)/60)/24)+DATE(1970,1,1)</f>
        <v>42115.559328703705</v>
      </c>
    </row>
    <row r="2657" spans="1:23"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05"/>
        <v>0.21033333333333334</v>
      </c>
      <c r="P2657" s="6">
        <f t="shared" si="206"/>
        <v>73.372093023255815</v>
      </c>
      <c r="Q2657" t="s">
        <v>8318</v>
      </c>
      <c r="R2657" t="str">
        <f t="shared" si="207"/>
        <v>technology</v>
      </c>
      <c r="S2657" t="str">
        <f t="shared" si="208"/>
        <v>space exploration</v>
      </c>
      <c r="T2657">
        <f>YEAR(V2657)</f>
        <v>2016</v>
      </c>
      <c r="U2657" s="13">
        <f t="shared" si="209"/>
        <v>28</v>
      </c>
      <c r="V2657" s="10">
        <f>(((J2657/60)/60)/24)+DATE(1970,1,1)</f>
        <v>42381.866284722222</v>
      </c>
      <c r="W2657" s="10">
        <f>(((I2657/60)/60)/24)+DATE(1970,1,1)</f>
        <v>42409.833333333328</v>
      </c>
    </row>
    <row r="2658" spans="1:23"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05"/>
        <v>0.11436666666666667</v>
      </c>
      <c r="P2658" s="6">
        <f t="shared" si="206"/>
        <v>112.86184210526316</v>
      </c>
      <c r="Q2658" t="s">
        <v>8318</v>
      </c>
      <c r="R2658" t="str">
        <f t="shared" si="207"/>
        <v>technology</v>
      </c>
      <c r="S2658" t="str">
        <f t="shared" si="208"/>
        <v>space exploration</v>
      </c>
      <c r="T2658">
        <f>YEAR(V2658)</f>
        <v>2017</v>
      </c>
      <c r="U2658" s="13">
        <f t="shared" si="209"/>
        <v>39</v>
      </c>
      <c r="V2658" s="10">
        <f>(((J2658/60)/60)/24)+DATE(1970,1,1)</f>
        <v>42767.688518518517</v>
      </c>
      <c r="W2658" s="10">
        <f>(((I2658/60)/60)/24)+DATE(1970,1,1)</f>
        <v>42806.791666666672</v>
      </c>
    </row>
    <row r="2659" spans="1:23"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05"/>
        <v>0.18737933333333334</v>
      </c>
      <c r="P2659" s="6">
        <f t="shared" si="206"/>
        <v>95.277627118644077</v>
      </c>
      <c r="Q2659" t="s">
        <v>8318</v>
      </c>
      <c r="R2659" t="str">
        <f t="shared" si="207"/>
        <v>technology</v>
      </c>
      <c r="S2659" t="str">
        <f t="shared" si="208"/>
        <v>space exploration</v>
      </c>
      <c r="T2659">
        <f>YEAR(V2659)</f>
        <v>2016</v>
      </c>
      <c r="U2659" s="13">
        <f t="shared" si="209"/>
        <v>33</v>
      </c>
      <c r="V2659" s="10">
        <f>(((J2659/60)/60)/24)+DATE(1970,1,1)</f>
        <v>42551.928854166668</v>
      </c>
      <c r="W2659" s="10">
        <f>(((I2659/60)/60)/24)+DATE(1970,1,1)</f>
        <v>42585.0625</v>
      </c>
    </row>
    <row r="2660" spans="1:23"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05"/>
        <v>9.2857142857142856E-4</v>
      </c>
      <c r="P2660" s="6">
        <f t="shared" si="206"/>
        <v>22.75</v>
      </c>
      <c r="Q2660" t="s">
        <v>8318</v>
      </c>
      <c r="R2660" t="str">
        <f t="shared" si="207"/>
        <v>technology</v>
      </c>
      <c r="S2660" t="str">
        <f t="shared" si="208"/>
        <v>space exploration</v>
      </c>
      <c r="T2660">
        <f>YEAR(V2660)</f>
        <v>2016</v>
      </c>
      <c r="U2660" s="13">
        <f t="shared" si="209"/>
        <v>30</v>
      </c>
      <c r="V2660" s="10">
        <f>(((J2660/60)/60)/24)+DATE(1970,1,1)</f>
        <v>42551.884189814817</v>
      </c>
      <c r="W2660" s="10">
        <f>(((I2660/60)/60)/24)+DATE(1970,1,1)</f>
        <v>42581.884189814817</v>
      </c>
    </row>
    <row r="2661" spans="1:23"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05"/>
        <v>2.720408163265306E-2</v>
      </c>
      <c r="P2661" s="6">
        <f t="shared" si="206"/>
        <v>133.30000000000001</v>
      </c>
      <c r="Q2661" t="s">
        <v>8318</v>
      </c>
      <c r="R2661" t="str">
        <f t="shared" si="207"/>
        <v>technology</v>
      </c>
      <c r="S2661" t="str">
        <f t="shared" si="208"/>
        <v>space exploration</v>
      </c>
      <c r="T2661">
        <f>YEAR(V2661)</f>
        <v>2015</v>
      </c>
      <c r="U2661" s="13">
        <f t="shared" si="209"/>
        <v>30</v>
      </c>
      <c r="V2661" s="10">
        <f>(((J2661/60)/60)/24)+DATE(1970,1,1)</f>
        <v>42082.069560185191</v>
      </c>
      <c r="W2661" s="10">
        <f>(((I2661/60)/60)/24)+DATE(1970,1,1)</f>
        <v>42112.069560185191</v>
      </c>
    </row>
    <row r="2662" spans="1:23"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05"/>
        <v>9.5E-4</v>
      </c>
      <c r="P2662" s="6">
        <f t="shared" si="206"/>
        <v>3.8</v>
      </c>
      <c r="Q2662" t="s">
        <v>8318</v>
      </c>
      <c r="R2662" t="str">
        <f t="shared" si="207"/>
        <v>technology</v>
      </c>
      <c r="S2662" t="str">
        <f t="shared" si="208"/>
        <v>space exploration</v>
      </c>
      <c r="T2662">
        <f>YEAR(V2662)</f>
        <v>2015</v>
      </c>
      <c r="U2662" s="13">
        <f t="shared" si="209"/>
        <v>60</v>
      </c>
      <c r="V2662" s="10">
        <f>(((J2662/60)/60)/24)+DATE(1970,1,1)</f>
        <v>42272.713171296295</v>
      </c>
      <c r="W2662" s="10">
        <f>(((I2662/60)/60)/24)+DATE(1970,1,1)</f>
        <v>42332.754837962959</v>
      </c>
    </row>
    <row r="2663" spans="1:23"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05"/>
        <v>1.0289999999999999</v>
      </c>
      <c r="P2663" s="6">
        <f t="shared" si="206"/>
        <v>85.75</v>
      </c>
      <c r="Q2663" t="s">
        <v>8318</v>
      </c>
      <c r="R2663" t="str">
        <f t="shared" si="207"/>
        <v>technology</v>
      </c>
      <c r="S2663" t="str">
        <f t="shared" si="208"/>
        <v>makerspaces</v>
      </c>
      <c r="T2663">
        <f>YEAR(V2663)</f>
        <v>2013</v>
      </c>
      <c r="U2663" s="13">
        <f t="shared" si="209"/>
        <v>30</v>
      </c>
      <c r="V2663" s="10">
        <f>(((J2663/60)/60)/24)+DATE(1970,1,1)</f>
        <v>41542.958449074074</v>
      </c>
      <c r="W2663" s="10">
        <f>(((I2663/60)/60)/24)+DATE(1970,1,1)</f>
        <v>41572.958449074074</v>
      </c>
    </row>
    <row r="2664" spans="1:23"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05"/>
        <v>1.0680000000000001</v>
      </c>
      <c r="P2664" s="6">
        <f t="shared" si="206"/>
        <v>267</v>
      </c>
      <c r="Q2664" t="s">
        <v>8318</v>
      </c>
      <c r="R2664" t="str">
        <f t="shared" si="207"/>
        <v>technology</v>
      </c>
      <c r="S2664" t="str">
        <f t="shared" si="208"/>
        <v>makerspaces</v>
      </c>
      <c r="T2664">
        <f>YEAR(V2664)</f>
        <v>2015</v>
      </c>
      <c r="U2664" s="13">
        <f t="shared" si="209"/>
        <v>30</v>
      </c>
      <c r="V2664" s="10">
        <f>(((J2664/60)/60)/24)+DATE(1970,1,1)</f>
        <v>42207.746678240743</v>
      </c>
      <c r="W2664" s="10">
        <f>(((I2664/60)/60)/24)+DATE(1970,1,1)</f>
        <v>42237.746678240743</v>
      </c>
    </row>
    <row r="2665" spans="1:23"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05"/>
        <v>1.0459624999999999</v>
      </c>
      <c r="P2665" s="6">
        <f t="shared" si="206"/>
        <v>373.55803571428572</v>
      </c>
      <c r="Q2665" t="s">
        <v>8318</v>
      </c>
      <c r="R2665" t="str">
        <f t="shared" si="207"/>
        <v>technology</v>
      </c>
      <c r="S2665" t="str">
        <f t="shared" si="208"/>
        <v>makerspaces</v>
      </c>
      <c r="T2665">
        <f>YEAR(V2665)</f>
        <v>2015</v>
      </c>
      <c r="U2665" s="13">
        <f t="shared" si="209"/>
        <v>29</v>
      </c>
      <c r="V2665" s="10">
        <f>(((J2665/60)/60)/24)+DATE(1970,1,1)</f>
        <v>42222.622766203705</v>
      </c>
      <c r="W2665" s="10">
        <f>(((I2665/60)/60)/24)+DATE(1970,1,1)</f>
        <v>42251.625</v>
      </c>
    </row>
    <row r="2666" spans="1:23"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05"/>
        <v>1.0342857142857143</v>
      </c>
      <c r="P2666" s="6">
        <f t="shared" si="206"/>
        <v>174.03846153846155</v>
      </c>
      <c r="Q2666" t="s">
        <v>8318</v>
      </c>
      <c r="R2666" t="str">
        <f t="shared" si="207"/>
        <v>technology</v>
      </c>
      <c r="S2666" t="str">
        <f t="shared" si="208"/>
        <v>makerspaces</v>
      </c>
      <c r="T2666">
        <f>YEAR(V2666)</f>
        <v>2015</v>
      </c>
      <c r="U2666" s="13">
        <f t="shared" si="209"/>
        <v>34</v>
      </c>
      <c r="V2666" s="10">
        <f>(((J2666/60)/60)/24)+DATE(1970,1,1)</f>
        <v>42313.02542824074</v>
      </c>
      <c r="W2666" s="10">
        <f>(((I2666/60)/60)/24)+DATE(1970,1,1)</f>
        <v>42347.290972222225</v>
      </c>
    </row>
    <row r="2667" spans="1:23"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05"/>
        <v>1.2314285714285715</v>
      </c>
      <c r="P2667" s="6">
        <f t="shared" si="206"/>
        <v>93.695652173913047</v>
      </c>
      <c r="Q2667" t="s">
        <v>8318</v>
      </c>
      <c r="R2667" t="str">
        <f t="shared" si="207"/>
        <v>technology</v>
      </c>
      <c r="S2667" t="str">
        <f t="shared" si="208"/>
        <v>makerspaces</v>
      </c>
      <c r="T2667">
        <f>YEAR(V2667)</f>
        <v>2015</v>
      </c>
      <c r="U2667" s="13">
        <f t="shared" si="209"/>
        <v>45</v>
      </c>
      <c r="V2667" s="10">
        <f>(((J2667/60)/60)/24)+DATE(1970,1,1)</f>
        <v>42083.895532407405</v>
      </c>
      <c r="W2667" s="10">
        <f>(((I2667/60)/60)/24)+DATE(1970,1,1)</f>
        <v>42128.895532407405</v>
      </c>
    </row>
    <row r="2668" spans="1:23"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05"/>
        <v>1.592951</v>
      </c>
      <c r="P2668" s="6">
        <f t="shared" si="206"/>
        <v>77.327718446601949</v>
      </c>
      <c r="Q2668" t="s">
        <v>8318</v>
      </c>
      <c r="R2668" t="str">
        <f t="shared" si="207"/>
        <v>technology</v>
      </c>
      <c r="S2668" t="str">
        <f t="shared" si="208"/>
        <v>makerspaces</v>
      </c>
      <c r="T2668">
        <f>YEAR(V2668)</f>
        <v>2015</v>
      </c>
      <c r="U2668" s="13">
        <f t="shared" si="209"/>
        <v>37</v>
      </c>
      <c r="V2668" s="10">
        <f>(((J2668/60)/60)/24)+DATE(1970,1,1)</f>
        <v>42235.764340277776</v>
      </c>
      <c r="W2668" s="10">
        <f>(((I2668/60)/60)/24)+DATE(1970,1,1)</f>
        <v>42272.875</v>
      </c>
    </row>
    <row r="2669" spans="1:23"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05"/>
        <v>1.1066666666666667</v>
      </c>
      <c r="P2669" s="6">
        <f t="shared" si="206"/>
        <v>92.222222222222229</v>
      </c>
      <c r="Q2669" t="s">
        <v>8318</v>
      </c>
      <c r="R2669" t="str">
        <f t="shared" si="207"/>
        <v>technology</v>
      </c>
      <c r="S2669" t="str">
        <f t="shared" si="208"/>
        <v>makerspaces</v>
      </c>
      <c r="T2669">
        <f>YEAR(V2669)</f>
        <v>2016</v>
      </c>
      <c r="U2669" s="13">
        <f t="shared" si="209"/>
        <v>30</v>
      </c>
      <c r="V2669" s="10">
        <f>(((J2669/60)/60)/24)+DATE(1970,1,1)</f>
        <v>42380.926111111112</v>
      </c>
      <c r="W2669" s="10">
        <f>(((I2669/60)/60)/24)+DATE(1970,1,1)</f>
        <v>42410.926111111112</v>
      </c>
    </row>
    <row r="2670" spans="1:23"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05"/>
        <v>1.7070000000000001</v>
      </c>
      <c r="P2670" s="6">
        <f t="shared" si="206"/>
        <v>60.964285714285715</v>
      </c>
      <c r="Q2670" t="s">
        <v>8318</v>
      </c>
      <c r="R2670" t="str">
        <f t="shared" si="207"/>
        <v>technology</v>
      </c>
      <c r="S2670" t="str">
        <f t="shared" si="208"/>
        <v>makerspaces</v>
      </c>
      <c r="T2670">
        <f>YEAR(V2670)</f>
        <v>2015</v>
      </c>
      <c r="U2670" s="13">
        <f t="shared" si="209"/>
        <v>42</v>
      </c>
      <c r="V2670" s="10">
        <f>(((J2670/60)/60)/24)+DATE(1970,1,1)</f>
        <v>42275.588715277772</v>
      </c>
      <c r="W2670" s="10">
        <f>(((I2670/60)/60)/24)+DATE(1970,1,1)</f>
        <v>42317.60555555555</v>
      </c>
    </row>
    <row r="2671" spans="1:23"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05"/>
        <v>1.25125</v>
      </c>
      <c r="P2671" s="6">
        <f t="shared" si="206"/>
        <v>91</v>
      </c>
      <c r="Q2671" t="s">
        <v>8318</v>
      </c>
      <c r="R2671" t="str">
        <f t="shared" si="207"/>
        <v>technology</v>
      </c>
      <c r="S2671" t="str">
        <f t="shared" si="208"/>
        <v>makerspaces</v>
      </c>
      <c r="T2671">
        <f>YEAR(V2671)</f>
        <v>2015</v>
      </c>
      <c r="U2671" s="13">
        <f t="shared" si="209"/>
        <v>60</v>
      </c>
      <c r="V2671" s="10">
        <f>(((J2671/60)/60)/24)+DATE(1970,1,1)</f>
        <v>42319.035833333335</v>
      </c>
      <c r="W2671" s="10">
        <f>(((I2671/60)/60)/24)+DATE(1970,1,1)</f>
        <v>42379.035833333335</v>
      </c>
    </row>
    <row r="2672" spans="1:23"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05"/>
        <v>6.4158609339642042E-2</v>
      </c>
      <c r="P2672" s="6">
        <f t="shared" si="206"/>
        <v>41.583333333333336</v>
      </c>
      <c r="Q2672" t="s">
        <v>8318</v>
      </c>
      <c r="R2672" t="str">
        <f t="shared" si="207"/>
        <v>technology</v>
      </c>
      <c r="S2672" t="str">
        <f t="shared" si="208"/>
        <v>makerspaces</v>
      </c>
      <c r="T2672">
        <f>YEAR(V2672)</f>
        <v>2014</v>
      </c>
      <c r="U2672" s="13">
        <f t="shared" si="209"/>
        <v>28</v>
      </c>
      <c r="V2672" s="10">
        <f>(((J2672/60)/60)/24)+DATE(1970,1,1)</f>
        <v>41821.020601851851</v>
      </c>
      <c r="W2672" s="10">
        <f>(((I2672/60)/60)/24)+DATE(1970,1,1)</f>
        <v>41849.020601851851</v>
      </c>
    </row>
    <row r="2673" spans="1:23"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05"/>
        <v>0.11344</v>
      </c>
      <c r="P2673" s="6">
        <f t="shared" si="206"/>
        <v>33.761904761904759</v>
      </c>
      <c r="Q2673" t="s">
        <v>8318</v>
      </c>
      <c r="R2673" t="str">
        <f t="shared" si="207"/>
        <v>technology</v>
      </c>
      <c r="S2673" t="str">
        <f t="shared" si="208"/>
        <v>makerspaces</v>
      </c>
      <c r="T2673">
        <f>YEAR(V2673)</f>
        <v>2014</v>
      </c>
      <c r="U2673" s="13">
        <f t="shared" si="209"/>
        <v>30</v>
      </c>
      <c r="V2673" s="10">
        <f>(((J2673/60)/60)/24)+DATE(1970,1,1)</f>
        <v>41962.749027777783</v>
      </c>
      <c r="W2673" s="10">
        <f>(((I2673/60)/60)/24)+DATE(1970,1,1)</f>
        <v>41992.818055555559</v>
      </c>
    </row>
    <row r="2674" spans="1:23"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05"/>
        <v>0.33189999999999997</v>
      </c>
      <c r="P2674" s="6">
        <f t="shared" si="206"/>
        <v>70.61702127659575</v>
      </c>
      <c r="Q2674" t="s">
        <v>8318</v>
      </c>
      <c r="R2674" t="str">
        <f t="shared" si="207"/>
        <v>technology</v>
      </c>
      <c r="S2674" t="str">
        <f t="shared" si="208"/>
        <v>makerspaces</v>
      </c>
      <c r="T2674">
        <f>YEAR(V2674)</f>
        <v>2015</v>
      </c>
      <c r="U2674" s="13">
        <f t="shared" si="209"/>
        <v>21</v>
      </c>
      <c r="V2674" s="10">
        <f>(((J2674/60)/60)/24)+DATE(1970,1,1)</f>
        <v>42344.884143518517</v>
      </c>
      <c r="W2674" s="10">
        <f>(((I2674/60)/60)/24)+DATE(1970,1,1)</f>
        <v>42366.25</v>
      </c>
    </row>
    <row r="2675" spans="1:23"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05"/>
        <v>0.27579999999999999</v>
      </c>
      <c r="P2675" s="6">
        <f t="shared" si="206"/>
        <v>167.15151515151516</v>
      </c>
      <c r="Q2675" t="s">
        <v>8318</v>
      </c>
      <c r="R2675" t="str">
        <f t="shared" si="207"/>
        <v>technology</v>
      </c>
      <c r="S2675" t="str">
        <f t="shared" si="208"/>
        <v>makerspaces</v>
      </c>
      <c r="T2675">
        <f>YEAR(V2675)</f>
        <v>2014</v>
      </c>
      <c r="U2675" s="13">
        <f t="shared" si="209"/>
        <v>29</v>
      </c>
      <c r="V2675" s="10">
        <f>(((J2675/60)/60)/24)+DATE(1970,1,1)</f>
        <v>41912.541655092595</v>
      </c>
      <c r="W2675" s="10">
        <f>(((I2675/60)/60)/24)+DATE(1970,1,1)</f>
        <v>41941.947916666664</v>
      </c>
    </row>
    <row r="2676" spans="1:23"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05"/>
        <v>0.62839999999999996</v>
      </c>
      <c r="P2676" s="6">
        <f t="shared" si="206"/>
        <v>128.61988304093566</v>
      </c>
      <c r="Q2676" t="s">
        <v>8318</v>
      </c>
      <c r="R2676" t="str">
        <f t="shared" si="207"/>
        <v>technology</v>
      </c>
      <c r="S2676" t="str">
        <f t="shared" si="208"/>
        <v>makerspaces</v>
      </c>
      <c r="T2676">
        <f>YEAR(V2676)</f>
        <v>2016</v>
      </c>
      <c r="U2676" s="13">
        <f t="shared" si="209"/>
        <v>27</v>
      </c>
      <c r="V2676" s="10">
        <f>(((J2676/60)/60)/24)+DATE(1970,1,1)</f>
        <v>42529.632754629631</v>
      </c>
      <c r="W2676" s="10">
        <f>(((I2676/60)/60)/24)+DATE(1970,1,1)</f>
        <v>42556.207638888889</v>
      </c>
    </row>
    <row r="2677" spans="1:23"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05"/>
        <v>7.5880000000000003E-2</v>
      </c>
      <c r="P2677" s="6">
        <f t="shared" si="206"/>
        <v>65.41379310344827</v>
      </c>
      <c r="Q2677" t="s">
        <v>8318</v>
      </c>
      <c r="R2677" t="str">
        <f t="shared" si="207"/>
        <v>technology</v>
      </c>
      <c r="S2677" t="str">
        <f t="shared" si="208"/>
        <v>makerspaces</v>
      </c>
      <c r="T2677">
        <f>YEAR(V2677)</f>
        <v>2014</v>
      </c>
      <c r="U2677" s="13">
        <f t="shared" si="209"/>
        <v>30</v>
      </c>
      <c r="V2677" s="10">
        <f>(((J2677/60)/60)/24)+DATE(1970,1,1)</f>
        <v>41923.857511574075</v>
      </c>
      <c r="W2677" s="10">
        <f>(((I2677/60)/60)/24)+DATE(1970,1,1)</f>
        <v>41953.899178240739</v>
      </c>
    </row>
    <row r="2678" spans="1:23"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05"/>
        <v>0.50380952380952382</v>
      </c>
      <c r="P2678" s="6">
        <f t="shared" si="206"/>
        <v>117.55555555555556</v>
      </c>
      <c r="Q2678" t="s">
        <v>8318</v>
      </c>
      <c r="R2678" t="str">
        <f t="shared" si="207"/>
        <v>technology</v>
      </c>
      <c r="S2678" t="str">
        <f t="shared" si="208"/>
        <v>makerspaces</v>
      </c>
      <c r="T2678">
        <f>YEAR(V2678)</f>
        <v>2016</v>
      </c>
      <c r="U2678" s="13">
        <f t="shared" si="209"/>
        <v>30</v>
      </c>
      <c r="V2678" s="10">
        <f>(((J2678/60)/60)/24)+DATE(1970,1,1)</f>
        <v>42482.624699074076</v>
      </c>
      <c r="W2678" s="10">
        <f>(((I2678/60)/60)/24)+DATE(1970,1,1)</f>
        <v>42512.624699074076</v>
      </c>
    </row>
    <row r="2679" spans="1:23"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05"/>
        <v>0.17512820512820512</v>
      </c>
      <c r="P2679" s="6">
        <f t="shared" si="206"/>
        <v>126.48148148148148</v>
      </c>
      <c r="Q2679" t="s">
        <v>8318</v>
      </c>
      <c r="R2679" t="str">
        <f t="shared" si="207"/>
        <v>technology</v>
      </c>
      <c r="S2679" t="str">
        <f t="shared" si="208"/>
        <v>makerspaces</v>
      </c>
      <c r="T2679">
        <f>YEAR(V2679)</f>
        <v>2014</v>
      </c>
      <c r="U2679" s="13">
        <f t="shared" si="209"/>
        <v>30</v>
      </c>
      <c r="V2679" s="10">
        <f>(((J2679/60)/60)/24)+DATE(1970,1,1)</f>
        <v>41793.029432870368</v>
      </c>
      <c r="W2679" s="10">
        <f>(((I2679/60)/60)/24)+DATE(1970,1,1)</f>
        <v>41823.029432870368</v>
      </c>
    </row>
    <row r="2680" spans="1:23"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05"/>
        <v>1.3750000000000001E-4</v>
      </c>
      <c r="P2680" s="6">
        <f t="shared" si="206"/>
        <v>550</v>
      </c>
      <c r="Q2680" t="s">
        <v>8318</v>
      </c>
      <c r="R2680" t="str">
        <f t="shared" si="207"/>
        <v>technology</v>
      </c>
      <c r="S2680" t="str">
        <f t="shared" si="208"/>
        <v>makerspaces</v>
      </c>
      <c r="T2680">
        <f>YEAR(V2680)</f>
        <v>2015</v>
      </c>
      <c r="U2680" s="13">
        <f t="shared" si="209"/>
        <v>30</v>
      </c>
      <c r="V2680" s="10">
        <f>(((J2680/60)/60)/24)+DATE(1970,1,1)</f>
        <v>42241.798206018517</v>
      </c>
      <c r="W2680" s="10">
        <f>(((I2680/60)/60)/24)+DATE(1970,1,1)</f>
        <v>42271.798206018517</v>
      </c>
    </row>
    <row r="2681" spans="1:23"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05"/>
        <v>3.3E-3</v>
      </c>
      <c r="P2681" s="6">
        <f t="shared" si="206"/>
        <v>44</v>
      </c>
      <c r="Q2681" t="s">
        <v>8318</v>
      </c>
      <c r="R2681" t="str">
        <f t="shared" si="207"/>
        <v>technology</v>
      </c>
      <c r="S2681" t="str">
        <f t="shared" si="208"/>
        <v>makerspaces</v>
      </c>
      <c r="T2681">
        <f>YEAR(V2681)</f>
        <v>2015</v>
      </c>
      <c r="U2681" s="13">
        <f t="shared" si="209"/>
        <v>30</v>
      </c>
      <c r="V2681" s="10">
        <f>(((J2681/60)/60)/24)+DATE(1970,1,1)</f>
        <v>42033.001087962963</v>
      </c>
      <c r="W2681" s="10">
        <f>(((I2681/60)/60)/24)+DATE(1970,1,1)</f>
        <v>42063.001087962963</v>
      </c>
    </row>
    <row r="2682" spans="1:23"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05"/>
        <v>8.6250000000000007E-3</v>
      </c>
      <c r="P2682" s="6">
        <f t="shared" si="206"/>
        <v>69</v>
      </c>
      <c r="Q2682" t="s">
        <v>8318</v>
      </c>
      <c r="R2682" t="str">
        <f t="shared" si="207"/>
        <v>technology</v>
      </c>
      <c r="S2682" t="str">
        <f t="shared" si="208"/>
        <v>makerspaces</v>
      </c>
      <c r="T2682">
        <f>YEAR(V2682)</f>
        <v>2016</v>
      </c>
      <c r="U2682" s="13">
        <f t="shared" si="209"/>
        <v>30</v>
      </c>
      <c r="V2682" s="10">
        <f>(((J2682/60)/60)/24)+DATE(1970,1,1)</f>
        <v>42436.211701388893</v>
      </c>
      <c r="W2682" s="10">
        <f>(((I2682/60)/60)/24)+DATE(1970,1,1)</f>
        <v>42466.170034722221</v>
      </c>
    </row>
    <row r="2683" spans="1:23"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05"/>
        <v>6.875E-3</v>
      </c>
      <c r="P2683" s="6">
        <f t="shared" si="206"/>
        <v>27.5</v>
      </c>
      <c r="Q2683" t="s">
        <v>8312</v>
      </c>
      <c r="R2683" t="str">
        <f t="shared" si="207"/>
        <v>food</v>
      </c>
      <c r="S2683" t="str">
        <f t="shared" si="208"/>
        <v>food trucks</v>
      </c>
      <c r="T2683">
        <f>YEAR(V2683)</f>
        <v>2014</v>
      </c>
      <c r="U2683" s="13">
        <f t="shared" si="209"/>
        <v>25</v>
      </c>
      <c r="V2683" s="10">
        <f>(((J2683/60)/60)/24)+DATE(1970,1,1)</f>
        <v>41805.895254629628</v>
      </c>
      <c r="W2683" s="10">
        <f>(((I2683/60)/60)/24)+DATE(1970,1,1)</f>
        <v>41830.895254629628</v>
      </c>
    </row>
    <row r="2684" spans="1:23"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05"/>
        <v>0.28299999999999997</v>
      </c>
      <c r="P2684" s="6">
        <f t="shared" si="206"/>
        <v>84.9</v>
      </c>
      <c r="Q2684" t="s">
        <v>8312</v>
      </c>
      <c r="R2684" t="str">
        <f t="shared" si="207"/>
        <v>food</v>
      </c>
      <c r="S2684" t="str">
        <f t="shared" si="208"/>
        <v>food trucks</v>
      </c>
      <c r="T2684">
        <f>YEAR(V2684)</f>
        <v>2014</v>
      </c>
      <c r="U2684" s="13">
        <f t="shared" si="209"/>
        <v>32</v>
      </c>
      <c r="V2684" s="10">
        <f>(((J2684/60)/60)/24)+DATE(1970,1,1)</f>
        <v>41932.871990740743</v>
      </c>
      <c r="W2684" s="10">
        <f>(((I2684/60)/60)/24)+DATE(1970,1,1)</f>
        <v>41965.249305555553</v>
      </c>
    </row>
    <row r="2685" spans="1:23"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05"/>
        <v>2.3999999999999998E-3</v>
      </c>
      <c r="P2685" s="6">
        <f t="shared" si="206"/>
        <v>12</v>
      </c>
      <c r="Q2685" t="s">
        <v>8312</v>
      </c>
      <c r="R2685" t="str">
        <f t="shared" si="207"/>
        <v>food</v>
      </c>
      <c r="S2685" t="str">
        <f t="shared" si="208"/>
        <v>food trucks</v>
      </c>
      <c r="T2685">
        <f>YEAR(V2685)</f>
        <v>2015</v>
      </c>
      <c r="U2685" s="13">
        <f t="shared" si="209"/>
        <v>30</v>
      </c>
      <c r="V2685" s="10">
        <f>(((J2685/60)/60)/24)+DATE(1970,1,1)</f>
        <v>42034.75509259259</v>
      </c>
      <c r="W2685" s="10">
        <f>(((I2685/60)/60)/24)+DATE(1970,1,1)</f>
        <v>42064.75509259259</v>
      </c>
    </row>
    <row r="2686" spans="1:23"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05"/>
        <v>1.1428571428571429E-2</v>
      </c>
      <c r="P2686" s="6">
        <f t="shared" si="206"/>
        <v>200</v>
      </c>
      <c r="Q2686" t="s">
        <v>8312</v>
      </c>
      <c r="R2686" t="str">
        <f t="shared" si="207"/>
        <v>food</v>
      </c>
      <c r="S2686" t="str">
        <f t="shared" si="208"/>
        <v>food trucks</v>
      </c>
      <c r="T2686">
        <f>YEAR(V2686)</f>
        <v>2014</v>
      </c>
      <c r="U2686" s="13">
        <f t="shared" si="209"/>
        <v>40</v>
      </c>
      <c r="V2686" s="10">
        <f>(((J2686/60)/60)/24)+DATE(1970,1,1)</f>
        <v>41820.914641203701</v>
      </c>
      <c r="W2686" s="10">
        <f>(((I2686/60)/60)/24)+DATE(1970,1,1)</f>
        <v>41860.914641203701</v>
      </c>
    </row>
    <row r="2687" spans="1:23"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05"/>
        <v>2.0000000000000001E-4</v>
      </c>
      <c r="P2687" s="6">
        <f t="shared" si="206"/>
        <v>10</v>
      </c>
      <c r="Q2687" t="s">
        <v>8312</v>
      </c>
      <c r="R2687" t="str">
        <f t="shared" si="207"/>
        <v>food</v>
      </c>
      <c r="S2687" t="str">
        <f t="shared" si="208"/>
        <v>food trucks</v>
      </c>
      <c r="T2687">
        <f>YEAR(V2687)</f>
        <v>2015</v>
      </c>
      <c r="U2687" s="13">
        <f t="shared" si="209"/>
        <v>60</v>
      </c>
      <c r="V2687" s="10">
        <f>(((J2687/60)/60)/24)+DATE(1970,1,1)</f>
        <v>42061.69594907407</v>
      </c>
      <c r="W2687" s="10">
        <f>(((I2687/60)/60)/24)+DATE(1970,1,1)</f>
        <v>42121.654282407413</v>
      </c>
    </row>
    <row r="2688" spans="1:23"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05"/>
        <v>0</v>
      </c>
      <c r="P2688" s="6" t="e">
        <f t="shared" si="206"/>
        <v>#DIV/0!</v>
      </c>
      <c r="Q2688" t="s">
        <v>8312</v>
      </c>
      <c r="R2688" t="str">
        <f t="shared" si="207"/>
        <v>food</v>
      </c>
      <c r="S2688" t="str">
        <f t="shared" si="208"/>
        <v>food trucks</v>
      </c>
      <c r="T2688">
        <f>YEAR(V2688)</f>
        <v>2014</v>
      </c>
      <c r="U2688" s="13">
        <f t="shared" si="209"/>
        <v>20</v>
      </c>
      <c r="V2688" s="10">
        <f>(((J2688/60)/60)/24)+DATE(1970,1,1)</f>
        <v>41892.974803240737</v>
      </c>
      <c r="W2688" s="10">
        <f>(((I2688/60)/60)/24)+DATE(1970,1,1)</f>
        <v>41912.974803240737</v>
      </c>
    </row>
    <row r="2689" spans="1:23"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05"/>
        <v>0</v>
      </c>
      <c r="P2689" s="6" t="e">
        <f t="shared" si="206"/>
        <v>#DIV/0!</v>
      </c>
      <c r="Q2689" t="s">
        <v>8312</v>
      </c>
      <c r="R2689" t="str">
        <f t="shared" si="207"/>
        <v>food</v>
      </c>
      <c r="S2689" t="str">
        <f t="shared" si="208"/>
        <v>food trucks</v>
      </c>
      <c r="T2689">
        <f>YEAR(V2689)</f>
        <v>2015</v>
      </c>
      <c r="U2689" s="13">
        <f t="shared" si="209"/>
        <v>30</v>
      </c>
      <c r="V2689" s="10">
        <f>(((J2689/60)/60)/24)+DATE(1970,1,1)</f>
        <v>42154.64025462963</v>
      </c>
      <c r="W2689" s="10">
        <f>(((I2689/60)/60)/24)+DATE(1970,1,1)</f>
        <v>42184.64025462963</v>
      </c>
    </row>
    <row r="2690" spans="1:23"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05"/>
        <v>1.48E-3</v>
      </c>
      <c r="P2690" s="6">
        <f t="shared" si="206"/>
        <v>5.2857142857142856</v>
      </c>
      <c r="Q2690" t="s">
        <v>8312</v>
      </c>
      <c r="R2690" t="str">
        <f t="shared" si="207"/>
        <v>food</v>
      </c>
      <c r="S2690" t="str">
        <f t="shared" si="208"/>
        <v>food trucks</v>
      </c>
      <c r="T2690">
        <f>YEAR(V2690)</f>
        <v>2015</v>
      </c>
      <c r="U2690" s="13">
        <f t="shared" si="209"/>
        <v>31</v>
      </c>
      <c r="V2690" s="10">
        <f>(((J2690/60)/60)/24)+DATE(1970,1,1)</f>
        <v>42028.118865740747</v>
      </c>
      <c r="W2690" s="10">
        <f>(((I2690/60)/60)/24)+DATE(1970,1,1)</f>
        <v>42059.125</v>
      </c>
    </row>
    <row r="2691" spans="1:23"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10">E2691/D2691</f>
        <v>2.8571428571428571E-5</v>
      </c>
      <c r="P2691" s="6">
        <f t="shared" ref="P2691:P2754" si="211">E2691/L2691</f>
        <v>1</v>
      </c>
      <c r="Q2691" t="s">
        <v>8312</v>
      </c>
      <c r="R2691" t="str">
        <f t="shared" ref="R2691:R2754" si="212">LEFT(N2691,SEARCH("/",N2691,1)-1)</f>
        <v>food</v>
      </c>
      <c r="S2691" t="str">
        <f t="shared" ref="S2691:S2754" si="213">RIGHT(N2691,LEN(N2691)-FIND("/",N2691,1))</f>
        <v>food trucks</v>
      </c>
      <c r="T2691">
        <f>YEAR(V2691)</f>
        <v>2016</v>
      </c>
      <c r="U2691" s="13">
        <f t="shared" ref="U2691:U2754" si="214">ROUND(W2691-V2691,0)</f>
        <v>30</v>
      </c>
      <c r="V2691" s="10">
        <f>(((J2691/60)/60)/24)+DATE(1970,1,1)</f>
        <v>42551.961689814809</v>
      </c>
      <c r="W2691" s="10">
        <f>(((I2691/60)/60)/24)+DATE(1970,1,1)</f>
        <v>42581.961689814809</v>
      </c>
    </row>
    <row r="2692" spans="1:23"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10"/>
        <v>0.107325</v>
      </c>
      <c r="P2692" s="6">
        <f t="shared" si="211"/>
        <v>72.762711864406782</v>
      </c>
      <c r="Q2692" t="s">
        <v>8312</v>
      </c>
      <c r="R2692" t="str">
        <f t="shared" si="212"/>
        <v>food</v>
      </c>
      <c r="S2692" t="str">
        <f t="shared" si="213"/>
        <v>food trucks</v>
      </c>
      <c r="T2692">
        <f>YEAR(V2692)</f>
        <v>2015</v>
      </c>
      <c r="U2692" s="13">
        <f t="shared" si="214"/>
        <v>45</v>
      </c>
      <c r="V2692" s="10">
        <f>(((J2692/60)/60)/24)+DATE(1970,1,1)</f>
        <v>42113.105046296296</v>
      </c>
      <c r="W2692" s="10">
        <f>(((I2692/60)/60)/24)+DATE(1970,1,1)</f>
        <v>42158.105046296296</v>
      </c>
    </row>
    <row r="2693" spans="1:23"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10"/>
        <v>5.3846153846153844E-4</v>
      </c>
      <c r="P2693" s="6">
        <f t="shared" si="211"/>
        <v>17.5</v>
      </c>
      <c r="Q2693" t="s">
        <v>8312</v>
      </c>
      <c r="R2693" t="str">
        <f t="shared" si="212"/>
        <v>food</v>
      </c>
      <c r="S2693" t="str">
        <f t="shared" si="213"/>
        <v>food trucks</v>
      </c>
      <c r="T2693">
        <f>YEAR(V2693)</f>
        <v>2015</v>
      </c>
      <c r="U2693" s="13">
        <f t="shared" si="214"/>
        <v>45</v>
      </c>
      <c r="V2693" s="10">
        <f>(((J2693/60)/60)/24)+DATE(1970,1,1)</f>
        <v>42089.724039351851</v>
      </c>
      <c r="W2693" s="10">
        <f>(((I2693/60)/60)/24)+DATE(1970,1,1)</f>
        <v>42134.724039351851</v>
      </c>
    </row>
    <row r="2694" spans="1:23"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10"/>
        <v>7.1428571428571426E-3</v>
      </c>
      <c r="P2694" s="6">
        <f t="shared" si="211"/>
        <v>25</v>
      </c>
      <c r="Q2694" t="s">
        <v>8312</v>
      </c>
      <c r="R2694" t="str">
        <f t="shared" si="212"/>
        <v>food</v>
      </c>
      <c r="S2694" t="str">
        <f t="shared" si="213"/>
        <v>food trucks</v>
      </c>
      <c r="T2694">
        <f>YEAR(V2694)</f>
        <v>2015</v>
      </c>
      <c r="U2694" s="13">
        <f t="shared" si="214"/>
        <v>30</v>
      </c>
      <c r="V2694" s="10">
        <f>(((J2694/60)/60)/24)+DATE(1970,1,1)</f>
        <v>42058.334027777775</v>
      </c>
      <c r="W2694" s="10">
        <f>(((I2694/60)/60)/24)+DATE(1970,1,1)</f>
        <v>42088.292361111111</v>
      </c>
    </row>
    <row r="2695" spans="1:23"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10"/>
        <v>8.0000000000000002E-3</v>
      </c>
      <c r="P2695" s="6">
        <f t="shared" si="211"/>
        <v>13.333333333333334</v>
      </c>
      <c r="Q2695" t="s">
        <v>8312</v>
      </c>
      <c r="R2695" t="str">
        <f t="shared" si="212"/>
        <v>food</v>
      </c>
      <c r="S2695" t="str">
        <f t="shared" si="213"/>
        <v>food trucks</v>
      </c>
      <c r="T2695">
        <f>YEAR(V2695)</f>
        <v>2014</v>
      </c>
      <c r="U2695" s="13">
        <f t="shared" si="214"/>
        <v>30</v>
      </c>
      <c r="V2695" s="10">
        <f>(((J2695/60)/60)/24)+DATE(1970,1,1)</f>
        <v>41834.138495370367</v>
      </c>
      <c r="W2695" s="10">
        <f>(((I2695/60)/60)/24)+DATE(1970,1,1)</f>
        <v>41864.138495370367</v>
      </c>
    </row>
    <row r="2696" spans="1:23"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10"/>
        <v>3.3333333333333335E-5</v>
      </c>
      <c r="P2696" s="6">
        <f t="shared" si="211"/>
        <v>1</v>
      </c>
      <c r="Q2696" t="s">
        <v>8312</v>
      </c>
      <c r="R2696" t="str">
        <f t="shared" si="212"/>
        <v>food</v>
      </c>
      <c r="S2696" t="str">
        <f t="shared" si="213"/>
        <v>food trucks</v>
      </c>
      <c r="T2696">
        <f>YEAR(V2696)</f>
        <v>2014</v>
      </c>
      <c r="U2696" s="13">
        <f t="shared" si="214"/>
        <v>30</v>
      </c>
      <c r="V2696" s="10">
        <f>(((J2696/60)/60)/24)+DATE(1970,1,1)</f>
        <v>41878.140497685185</v>
      </c>
      <c r="W2696" s="10">
        <f>(((I2696/60)/60)/24)+DATE(1970,1,1)</f>
        <v>41908.140497685185</v>
      </c>
    </row>
    <row r="2697" spans="1:23"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10"/>
        <v>4.7333333333333333E-3</v>
      </c>
      <c r="P2697" s="6">
        <f t="shared" si="211"/>
        <v>23.666666666666668</v>
      </c>
      <c r="Q2697" t="s">
        <v>8312</v>
      </c>
      <c r="R2697" t="str">
        <f t="shared" si="212"/>
        <v>food</v>
      </c>
      <c r="S2697" t="str">
        <f t="shared" si="213"/>
        <v>food trucks</v>
      </c>
      <c r="T2697">
        <f>YEAR(V2697)</f>
        <v>2015</v>
      </c>
      <c r="U2697" s="13">
        <f t="shared" si="214"/>
        <v>60</v>
      </c>
      <c r="V2697" s="10">
        <f>(((J2697/60)/60)/24)+DATE(1970,1,1)</f>
        <v>42048.181921296295</v>
      </c>
      <c r="W2697" s="10">
        <f>(((I2697/60)/60)/24)+DATE(1970,1,1)</f>
        <v>42108.14025462963</v>
      </c>
    </row>
    <row r="2698" spans="1:23"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10"/>
        <v>5.6500000000000002E-2</v>
      </c>
      <c r="P2698" s="6">
        <f t="shared" si="211"/>
        <v>89.21052631578948</v>
      </c>
      <c r="Q2698" t="s">
        <v>8312</v>
      </c>
      <c r="R2698" t="str">
        <f t="shared" si="212"/>
        <v>food</v>
      </c>
      <c r="S2698" t="str">
        <f t="shared" si="213"/>
        <v>food trucks</v>
      </c>
      <c r="T2698">
        <f>YEAR(V2698)</f>
        <v>2014</v>
      </c>
      <c r="U2698" s="13">
        <f t="shared" si="214"/>
        <v>34</v>
      </c>
      <c r="V2698" s="10">
        <f>(((J2698/60)/60)/24)+DATE(1970,1,1)</f>
        <v>41964.844444444447</v>
      </c>
      <c r="W2698" s="10">
        <f>(((I2698/60)/60)/24)+DATE(1970,1,1)</f>
        <v>41998.844444444447</v>
      </c>
    </row>
    <row r="2699" spans="1:23"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10"/>
        <v>0.26352173913043481</v>
      </c>
      <c r="P2699" s="6">
        <f t="shared" si="211"/>
        <v>116.55769230769231</v>
      </c>
      <c r="Q2699" t="s">
        <v>8312</v>
      </c>
      <c r="R2699" t="str">
        <f t="shared" si="212"/>
        <v>food</v>
      </c>
      <c r="S2699" t="str">
        <f t="shared" si="213"/>
        <v>food trucks</v>
      </c>
      <c r="T2699">
        <f>YEAR(V2699)</f>
        <v>2015</v>
      </c>
      <c r="U2699" s="13">
        <f t="shared" si="214"/>
        <v>31</v>
      </c>
      <c r="V2699" s="10">
        <f>(((J2699/60)/60)/24)+DATE(1970,1,1)</f>
        <v>42187.940081018518</v>
      </c>
      <c r="W2699" s="10">
        <f>(((I2699/60)/60)/24)+DATE(1970,1,1)</f>
        <v>42218.916666666672</v>
      </c>
    </row>
    <row r="2700" spans="1:23"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10"/>
        <v>3.2512500000000002E-3</v>
      </c>
      <c r="P2700" s="6">
        <f t="shared" si="211"/>
        <v>13.005000000000001</v>
      </c>
      <c r="Q2700" t="s">
        <v>8312</v>
      </c>
      <c r="R2700" t="str">
        <f t="shared" si="212"/>
        <v>food</v>
      </c>
      <c r="S2700" t="str">
        <f t="shared" si="213"/>
        <v>food trucks</v>
      </c>
      <c r="T2700">
        <f>YEAR(V2700)</f>
        <v>2014</v>
      </c>
      <c r="U2700" s="13">
        <f t="shared" si="214"/>
        <v>30</v>
      </c>
      <c r="V2700" s="10">
        <f>(((J2700/60)/60)/24)+DATE(1970,1,1)</f>
        <v>41787.898240740738</v>
      </c>
      <c r="W2700" s="10">
        <f>(((I2700/60)/60)/24)+DATE(1970,1,1)</f>
        <v>41817.898240740738</v>
      </c>
    </row>
    <row r="2701" spans="1:23"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10"/>
        <v>0</v>
      </c>
      <c r="P2701" s="6" t="e">
        <f t="shared" si="211"/>
        <v>#DIV/0!</v>
      </c>
      <c r="Q2701" t="s">
        <v>8312</v>
      </c>
      <c r="R2701" t="str">
        <f t="shared" si="212"/>
        <v>food</v>
      </c>
      <c r="S2701" t="str">
        <f t="shared" si="213"/>
        <v>food trucks</v>
      </c>
      <c r="T2701">
        <f>YEAR(V2701)</f>
        <v>2014</v>
      </c>
      <c r="U2701" s="13">
        <f t="shared" si="214"/>
        <v>30</v>
      </c>
      <c r="V2701" s="10">
        <f>(((J2701/60)/60)/24)+DATE(1970,1,1)</f>
        <v>41829.896562499998</v>
      </c>
      <c r="W2701" s="10">
        <f>(((I2701/60)/60)/24)+DATE(1970,1,1)</f>
        <v>41859.896562499998</v>
      </c>
    </row>
    <row r="2702" spans="1:23"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10"/>
        <v>7.0007000700070005E-3</v>
      </c>
      <c r="P2702" s="6">
        <f t="shared" si="211"/>
        <v>17.5</v>
      </c>
      <c r="Q2702" t="s">
        <v>8312</v>
      </c>
      <c r="R2702" t="str">
        <f t="shared" si="212"/>
        <v>food</v>
      </c>
      <c r="S2702" t="str">
        <f t="shared" si="213"/>
        <v>food trucks</v>
      </c>
      <c r="T2702">
        <f>YEAR(V2702)</f>
        <v>2014</v>
      </c>
      <c r="U2702" s="13">
        <f t="shared" si="214"/>
        <v>30</v>
      </c>
      <c r="V2702" s="10">
        <f>(((J2702/60)/60)/24)+DATE(1970,1,1)</f>
        <v>41870.87467592593</v>
      </c>
      <c r="W2702" s="10">
        <f>(((I2702/60)/60)/24)+DATE(1970,1,1)</f>
        <v>41900.87467592593</v>
      </c>
    </row>
    <row r="2703" spans="1:23"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10"/>
        <v>0.46176470588235297</v>
      </c>
      <c r="P2703" s="6">
        <f t="shared" si="211"/>
        <v>34.130434782608695</v>
      </c>
      <c r="Q2703" t="s">
        <v>8319</v>
      </c>
      <c r="R2703" t="str">
        <f t="shared" si="212"/>
        <v>theater</v>
      </c>
      <c r="S2703" t="str">
        <f t="shared" si="213"/>
        <v>spaces</v>
      </c>
      <c r="T2703">
        <f>YEAR(V2703)</f>
        <v>2017</v>
      </c>
      <c r="U2703" s="13">
        <f t="shared" si="214"/>
        <v>31</v>
      </c>
      <c r="V2703" s="10">
        <f>(((J2703/60)/60)/24)+DATE(1970,1,1)</f>
        <v>42801.774699074071</v>
      </c>
      <c r="W2703" s="10">
        <f>(((I2703/60)/60)/24)+DATE(1970,1,1)</f>
        <v>42832.733032407406</v>
      </c>
    </row>
    <row r="2704" spans="1:23"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10"/>
        <v>0.34410000000000002</v>
      </c>
      <c r="P2704" s="6">
        <f t="shared" si="211"/>
        <v>132.34615384615384</v>
      </c>
      <c r="Q2704" t="s">
        <v>8319</v>
      </c>
      <c r="R2704" t="str">
        <f t="shared" si="212"/>
        <v>theater</v>
      </c>
      <c r="S2704" t="str">
        <f t="shared" si="213"/>
        <v>spaces</v>
      </c>
      <c r="T2704">
        <f>YEAR(V2704)</f>
        <v>2017</v>
      </c>
      <c r="U2704" s="13">
        <f t="shared" si="214"/>
        <v>30</v>
      </c>
      <c r="V2704" s="10">
        <f>(((J2704/60)/60)/24)+DATE(1970,1,1)</f>
        <v>42800.801817129628</v>
      </c>
      <c r="W2704" s="10">
        <f>(((I2704/60)/60)/24)+DATE(1970,1,1)</f>
        <v>42830.760150462964</v>
      </c>
    </row>
    <row r="2705" spans="1:23"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10"/>
        <v>1.0375000000000001</v>
      </c>
      <c r="P2705" s="6">
        <f t="shared" si="211"/>
        <v>922.22222222222217</v>
      </c>
      <c r="Q2705" t="s">
        <v>8319</v>
      </c>
      <c r="R2705" t="str">
        <f t="shared" si="212"/>
        <v>theater</v>
      </c>
      <c r="S2705" t="str">
        <f t="shared" si="213"/>
        <v>spaces</v>
      </c>
      <c r="T2705">
        <f>YEAR(V2705)</f>
        <v>2017</v>
      </c>
      <c r="U2705" s="13">
        <f t="shared" si="214"/>
        <v>60</v>
      </c>
      <c r="V2705" s="10">
        <f>(((J2705/60)/60)/24)+DATE(1970,1,1)</f>
        <v>42756.690162037034</v>
      </c>
      <c r="W2705" s="10">
        <f>(((I2705/60)/60)/24)+DATE(1970,1,1)</f>
        <v>42816.648495370369</v>
      </c>
    </row>
    <row r="2706" spans="1:23"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10"/>
        <v>6.0263157894736845E-2</v>
      </c>
      <c r="P2706" s="6">
        <f t="shared" si="211"/>
        <v>163.57142857142858</v>
      </c>
      <c r="Q2706" t="s">
        <v>8319</v>
      </c>
      <c r="R2706" t="str">
        <f t="shared" si="212"/>
        <v>theater</v>
      </c>
      <c r="S2706" t="str">
        <f t="shared" si="213"/>
        <v>spaces</v>
      </c>
      <c r="T2706">
        <f>YEAR(V2706)</f>
        <v>2017</v>
      </c>
      <c r="U2706" s="13">
        <f t="shared" si="214"/>
        <v>43</v>
      </c>
      <c r="V2706" s="10">
        <f>(((J2706/60)/60)/24)+DATE(1970,1,1)</f>
        <v>42787.862430555557</v>
      </c>
      <c r="W2706" s="10">
        <f>(((I2706/60)/60)/24)+DATE(1970,1,1)</f>
        <v>42830.820763888885</v>
      </c>
    </row>
    <row r="2707" spans="1:23"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10"/>
        <v>0.10539393939393939</v>
      </c>
      <c r="P2707" s="6">
        <f t="shared" si="211"/>
        <v>217.375</v>
      </c>
      <c r="Q2707" t="s">
        <v>8319</v>
      </c>
      <c r="R2707" t="str">
        <f t="shared" si="212"/>
        <v>theater</v>
      </c>
      <c r="S2707" t="str">
        <f t="shared" si="213"/>
        <v>spaces</v>
      </c>
      <c r="T2707">
        <f>YEAR(V2707)</f>
        <v>2017</v>
      </c>
      <c r="U2707" s="13">
        <f t="shared" si="214"/>
        <v>45</v>
      </c>
      <c r="V2707" s="10">
        <f>(((J2707/60)/60)/24)+DATE(1970,1,1)</f>
        <v>42773.916180555556</v>
      </c>
      <c r="W2707" s="10">
        <f>(((I2707/60)/60)/24)+DATE(1970,1,1)</f>
        <v>42818.874513888892</v>
      </c>
    </row>
    <row r="2708" spans="1:23"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10"/>
        <v>1.1229714285714285</v>
      </c>
      <c r="P2708" s="6">
        <f t="shared" si="211"/>
        <v>149.44486692015209</v>
      </c>
      <c r="Q2708" t="s">
        <v>8319</v>
      </c>
      <c r="R2708" t="str">
        <f t="shared" si="212"/>
        <v>theater</v>
      </c>
      <c r="S2708" t="str">
        <f t="shared" si="213"/>
        <v>spaces</v>
      </c>
      <c r="T2708">
        <f>YEAR(V2708)</f>
        <v>2014</v>
      </c>
      <c r="U2708" s="13">
        <f t="shared" si="214"/>
        <v>29</v>
      </c>
      <c r="V2708" s="10">
        <f>(((J2708/60)/60)/24)+DATE(1970,1,1)</f>
        <v>41899.294942129629</v>
      </c>
      <c r="W2708" s="10">
        <f>(((I2708/60)/60)/24)+DATE(1970,1,1)</f>
        <v>41928.290972222225</v>
      </c>
    </row>
    <row r="2709" spans="1:23"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10"/>
        <v>3.50844625</v>
      </c>
      <c r="P2709" s="6">
        <f t="shared" si="211"/>
        <v>71.237487309644663</v>
      </c>
      <c r="Q2709" t="s">
        <v>8319</v>
      </c>
      <c r="R2709" t="str">
        <f t="shared" si="212"/>
        <v>theater</v>
      </c>
      <c r="S2709" t="str">
        <f t="shared" si="213"/>
        <v>spaces</v>
      </c>
      <c r="T2709">
        <f>YEAR(V2709)</f>
        <v>2013</v>
      </c>
      <c r="U2709" s="13">
        <f t="shared" si="214"/>
        <v>30</v>
      </c>
      <c r="V2709" s="10">
        <f>(((J2709/60)/60)/24)+DATE(1970,1,1)</f>
        <v>41391.782905092594</v>
      </c>
      <c r="W2709" s="10">
        <f>(((I2709/60)/60)/24)+DATE(1970,1,1)</f>
        <v>41421.290972222225</v>
      </c>
    </row>
    <row r="2710" spans="1:23"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10"/>
        <v>2.3321535</v>
      </c>
      <c r="P2710" s="6">
        <f t="shared" si="211"/>
        <v>44.464318398474738</v>
      </c>
      <c r="Q2710" t="s">
        <v>8319</v>
      </c>
      <c r="R2710" t="str">
        <f t="shared" si="212"/>
        <v>theater</v>
      </c>
      <c r="S2710" t="str">
        <f t="shared" si="213"/>
        <v>spaces</v>
      </c>
      <c r="T2710">
        <f>YEAR(V2710)</f>
        <v>2016</v>
      </c>
      <c r="U2710" s="13">
        <f t="shared" si="214"/>
        <v>60</v>
      </c>
      <c r="V2710" s="10">
        <f>(((J2710/60)/60)/24)+DATE(1970,1,1)</f>
        <v>42512.698217592595</v>
      </c>
      <c r="W2710" s="10">
        <f>(((I2710/60)/60)/24)+DATE(1970,1,1)</f>
        <v>42572.698217592595</v>
      </c>
    </row>
    <row r="2711" spans="1:23"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10"/>
        <v>1.01606</v>
      </c>
      <c r="P2711" s="6">
        <f t="shared" si="211"/>
        <v>164.94480519480518</v>
      </c>
      <c r="Q2711" t="s">
        <v>8319</v>
      </c>
      <c r="R2711" t="str">
        <f t="shared" si="212"/>
        <v>theater</v>
      </c>
      <c r="S2711" t="str">
        <f t="shared" si="213"/>
        <v>spaces</v>
      </c>
      <c r="T2711">
        <f>YEAR(V2711)</f>
        <v>2016</v>
      </c>
      <c r="U2711" s="13">
        <f t="shared" si="214"/>
        <v>35</v>
      </c>
      <c r="V2711" s="10">
        <f>(((J2711/60)/60)/24)+DATE(1970,1,1)</f>
        <v>42612.149780092594</v>
      </c>
      <c r="W2711" s="10">
        <f>(((I2711/60)/60)/24)+DATE(1970,1,1)</f>
        <v>42647.165972222225</v>
      </c>
    </row>
    <row r="2712" spans="1:23"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10"/>
        <v>1.5390035000000002</v>
      </c>
      <c r="P2712" s="6">
        <f t="shared" si="211"/>
        <v>84.871516544117654</v>
      </c>
      <c r="Q2712" t="s">
        <v>8319</v>
      </c>
      <c r="R2712" t="str">
        <f t="shared" si="212"/>
        <v>theater</v>
      </c>
      <c r="S2712" t="str">
        <f t="shared" si="213"/>
        <v>spaces</v>
      </c>
      <c r="T2712">
        <f>YEAR(V2712)</f>
        <v>2014</v>
      </c>
      <c r="U2712" s="13">
        <f t="shared" si="214"/>
        <v>32</v>
      </c>
      <c r="V2712" s="10">
        <f>(((J2712/60)/60)/24)+DATE(1970,1,1)</f>
        <v>41828.229490740741</v>
      </c>
      <c r="W2712" s="10">
        <f>(((I2712/60)/60)/24)+DATE(1970,1,1)</f>
        <v>41860.083333333336</v>
      </c>
    </row>
    <row r="2713" spans="1:23"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10"/>
        <v>1.007161125319693</v>
      </c>
      <c r="P2713" s="6">
        <f t="shared" si="211"/>
        <v>53.945205479452056</v>
      </c>
      <c r="Q2713" t="s">
        <v>8319</v>
      </c>
      <c r="R2713" t="str">
        <f t="shared" si="212"/>
        <v>theater</v>
      </c>
      <c r="S2713" t="str">
        <f t="shared" si="213"/>
        <v>spaces</v>
      </c>
      <c r="T2713">
        <f>YEAR(V2713)</f>
        <v>2014</v>
      </c>
      <c r="U2713" s="13">
        <f t="shared" si="214"/>
        <v>30</v>
      </c>
      <c r="V2713" s="10">
        <f>(((J2713/60)/60)/24)+DATE(1970,1,1)</f>
        <v>41780.745254629634</v>
      </c>
      <c r="W2713" s="10">
        <f>(((I2713/60)/60)/24)+DATE(1970,1,1)</f>
        <v>41810.917361111111</v>
      </c>
    </row>
    <row r="2714" spans="1:23"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10"/>
        <v>1.3138181818181818</v>
      </c>
      <c r="P2714" s="6">
        <f t="shared" si="211"/>
        <v>50.531468531468533</v>
      </c>
      <c r="Q2714" t="s">
        <v>8319</v>
      </c>
      <c r="R2714" t="str">
        <f t="shared" si="212"/>
        <v>theater</v>
      </c>
      <c r="S2714" t="str">
        <f t="shared" si="213"/>
        <v>spaces</v>
      </c>
      <c r="T2714">
        <f>YEAR(V2714)</f>
        <v>2013</v>
      </c>
      <c r="U2714" s="13">
        <f t="shared" si="214"/>
        <v>37</v>
      </c>
      <c r="V2714" s="10">
        <f>(((J2714/60)/60)/24)+DATE(1970,1,1)</f>
        <v>41432.062037037038</v>
      </c>
      <c r="W2714" s="10">
        <f>(((I2714/60)/60)/24)+DATE(1970,1,1)</f>
        <v>41468.75</v>
      </c>
    </row>
    <row r="2715" spans="1:23"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10"/>
        <v>1.0224133333333334</v>
      </c>
      <c r="P2715" s="6">
        <f t="shared" si="211"/>
        <v>108.00140845070422</v>
      </c>
      <c r="Q2715" t="s">
        <v>8319</v>
      </c>
      <c r="R2715" t="str">
        <f t="shared" si="212"/>
        <v>theater</v>
      </c>
      <c r="S2715" t="str">
        <f t="shared" si="213"/>
        <v>spaces</v>
      </c>
      <c r="T2715">
        <f>YEAR(V2715)</f>
        <v>2015</v>
      </c>
      <c r="U2715" s="13">
        <f t="shared" si="214"/>
        <v>40</v>
      </c>
      <c r="V2715" s="10">
        <f>(((J2715/60)/60)/24)+DATE(1970,1,1)</f>
        <v>42322.653749999998</v>
      </c>
      <c r="W2715" s="10">
        <f>(((I2715/60)/60)/24)+DATE(1970,1,1)</f>
        <v>42362.653749999998</v>
      </c>
    </row>
    <row r="2716" spans="1:23"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10"/>
        <v>1.1635599999999999</v>
      </c>
      <c r="P2716" s="6">
        <f t="shared" si="211"/>
        <v>95.373770491803285</v>
      </c>
      <c r="Q2716" t="s">
        <v>8319</v>
      </c>
      <c r="R2716" t="str">
        <f t="shared" si="212"/>
        <v>theater</v>
      </c>
      <c r="S2716" t="str">
        <f t="shared" si="213"/>
        <v>spaces</v>
      </c>
      <c r="T2716">
        <f>YEAR(V2716)</f>
        <v>2016</v>
      </c>
      <c r="U2716" s="13">
        <f t="shared" si="214"/>
        <v>28</v>
      </c>
      <c r="V2716" s="10">
        <f>(((J2716/60)/60)/24)+DATE(1970,1,1)</f>
        <v>42629.655046296291</v>
      </c>
      <c r="W2716" s="10">
        <f>(((I2716/60)/60)/24)+DATE(1970,1,1)</f>
        <v>42657.958333333328</v>
      </c>
    </row>
    <row r="2717" spans="1:23"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10"/>
        <v>2.6462241666666664</v>
      </c>
      <c r="P2717" s="6">
        <f t="shared" si="211"/>
        <v>57.631016333938291</v>
      </c>
      <c r="Q2717" t="s">
        <v>8319</v>
      </c>
      <c r="R2717" t="str">
        <f t="shared" si="212"/>
        <v>theater</v>
      </c>
      <c r="S2717" t="str">
        <f t="shared" si="213"/>
        <v>spaces</v>
      </c>
      <c r="T2717">
        <f>YEAR(V2717)</f>
        <v>2016</v>
      </c>
      <c r="U2717" s="13">
        <f t="shared" si="214"/>
        <v>34</v>
      </c>
      <c r="V2717" s="10">
        <f>(((J2717/60)/60)/24)+DATE(1970,1,1)</f>
        <v>42387.398472222223</v>
      </c>
      <c r="W2717" s="10">
        <f>(((I2717/60)/60)/24)+DATE(1970,1,1)</f>
        <v>42421.398472222223</v>
      </c>
    </row>
    <row r="2718" spans="1:23"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10"/>
        <v>1.1998010000000001</v>
      </c>
      <c r="P2718" s="6">
        <f t="shared" si="211"/>
        <v>64.160481283422456</v>
      </c>
      <c r="Q2718" t="s">
        <v>8319</v>
      </c>
      <c r="R2718" t="str">
        <f t="shared" si="212"/>
        <v>theater</v>
      </c>
      <c r="S2718" t="str">
        <f t="shared" si="213"/>
        <v>spaces</v>
      </c>
      <c r="T2718">
        <f>YEAR(V2718)</f>
        <v>2015</v>
      </c>
      <c r="U2718" s="13">
        <f t="shared" si="214"/>
        <v>30</v>
      </c>
      <c r="V2718" s="10">
        <f>(((J2718/60)/60)/24)+DATE(1970,1,1)</f>
        <v>42255.333252314813</v>
      </c>
      <c r="W2718" s="10">
        <f>(((I2718/60)/60)/24)+DATE(1970,1,1)</f>
        <v>42285.333252314813</v>
      </c>
    </row>
    <row r="2719" spans="1:23"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10"/>
        <v>1.2010400000000001</v>
      </c>
      <c r="P2719" s="6">
        <f t="shared" si="211"/>
        <v>92.387692307692305</v>
      </c>
      <c r="Q2719" t="s">
        <v>8319</v>
      </c>
      <c r="R2719" t="str">
        <f t="shared" si="212"/>
        <v>theater</v>
      </c>
      <c r="S2719" t="str">
        <f t="shared" si="213"/>
        <v>spaces</v>
      </c>
      <c r="T2719">
        <f>YEAR(V2719)</f>
        <v>2014</v>
      </c>
      <c r="U2719" s="13">
        <f t="shared" si="214"/>
        <v>45</v>
      </c>
      <c r="V2719" s="10">
        <f>(((J2719/60)/60)/24)+DATE(1970,1,1)</f>
        <v>41934.914918981485</v>
      </c>
      <c r="W2719" s="10">
        <f>(((I2719/60)/60)/24)+DATE(1970,1,1)</f>
        <v>41979.956585648149</v>
      </c>
    </row>
    <row r="2720" spans="1:23"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10"/>
        <v>1.0358333333333334</v>
      </c>
      <c r="P2720" s="6">
        <f t="shared" si="211"/>
        <v>125.97972972972973</v>
      </c>
      <c r="Q2720" t="s">
        <v>8319</v>
      </c>
      <c r="R2720" t="str">
        <f t="shared" si="212"/>
        <v>theater</v>
      </c>
      <c r="S2720" t="str">
        <f t="shared" si="213"/>
        <v>spaces</v>
      </c>
      <c r="T2720">
        <f>YEAR(V2720)</f>
        <v>2016</v>
      </c>
      <c r="U2720" s="13">
        <f t="shared" si="214"/>
        <v>28</v>
      </c>
      <c r="V2720" s="10">
        <f>(((J2720/60)/60)/24)+DATE(1970,1,1)</f>
        <v>42465.596585648149</v>
      </c>
      <c r="W2720" s="10">
        <f>(((I2720/60)/60)/24)+DATE(1970,1,1)</f>
        <v>42493.958333333328</v>
      </c>
    </row>
    <row r="2721" spans="1:23"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10"/>
        <v>1.0883333333333334</v>
      </c>
      <c r="P2721" s="6">
        <f t="shared" si="211"/>
        <v>94.637681159420296</v>
      </c>
      <c r="Q2721" t="s">
        <v>8319</v>
      </c>
      <c r="R2721" t="str">
        <f t="shared" si="212"/>
        <v>theater</v>
      </c>
      <c r="S2721" t="str">
        <f t="shared" si="213"/>
        <v>spaces</v>
      </c>
      <c r="T2721">
        <f>YEAR(V2721)</f>
        <v>2016</v>
      </c>
      <c r="U2721" s="13">
        <f t="shared" si="214"/>
        <v>60</v>
      </c>
      <c r="V2721" s="10">
        <f>(((J2721/60)/60)/24)+DATE(1970,1,1)</f>
        <v>42418.031180555554</v>
      </c>
      <c r="W2721" s="10">
        <f>(((I2721/60)/60)/24)+DATE(1970,1,1)</f>
        <v>42477.989513888882</v>
      </c>
    </row>
    <row r="2722" spans="1:23"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10"/>
        <v>1.1812400000000001</v>
      </c>
      <c r="P2722" s="6">
        <f t="shared" si="211"/>
        <v>170.69942196531792</v>
      </c>
      <c r="Q2722" t="s">
        <v>8319</v>
      </c>
      <c r="R2722" t="str">
        <f t="shared" si="212"/>
        <v>theater</v>
      </c>
      <c r="S2722" t="str">
        <f t="shared" si="213"/>
        <v>spaces</v>
      </c>
      <c r="T2722">
        <f>YEAR(V2722)</f>
        <v>2016</v>
      </c>
      <c r="U2722" s="13">
        <f t="shared" si="214"/>
        <v>30</v>
      </c>
      <c r="V2722" s="10">
        <f>(((J2722/60)/60)/24)+DATE(1970,1,1)</f>
        <v>42655.465891203698</v>
      </c>
      <c r="W2722" s="10">
        <f>(((I2722/60)/60)/24)+DATE(1970,1,1)</f>
        <v>42685.507557870369</v>
      </c>
    </row>
    <row r="2723" spans="1:23"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10"/>
        <v>14.62</v>
      </c>
      <c r="P2723" s="6">
        <f t="shared" si="211"/>
        <v>40.762081784386616</v>
      </c>
      <c r="Q2723" t="s">
        <v>8318</v>
      </c>
      <c r="R2723" t="str">
        <f t="shared" si="212"/>
        <v>technology</v>
      </c>
      <c r="S2723" t="str">
        <f t="shared" si="213"/>
        <v>hardware</v>
      </c>
      <c r="T2723">
        <f>YEAR(V2723)</f>
        <v>2013</v>
      </c>
      <c r="U2723" s="13">
        <f t="shared" si="214"/>
        <v>30</v>
      </c>
      <c r="V2723" s="10">
        <f>(((J2723/60)/60)/24)+DATE(1970,1,1)</f>
        <v>41493.543958333335</v>
      </c>
      <c r="W2723" s="10">
        <f>(((I2723/60)/60)/24)+DATE(1970,1,1)</f>
        <v>41523.791666666664</v>
      </c>
    </row>
    <row r="2724" spans="1:23"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10"/>
        <v>2.5253999999999999</v>
      </c>
      <c r="P2724" s="6">
        <f t="shared" si="211"/>
        <v>68.254054054054052</v>
      </c>
      <c r="Q2724" t="s">
        <v>8318</v>
      </c>
      <c r="R2724" t="str">
        <f t="shared" si="212"/>
        <v>technology</v>
      </c>
      <c r="S2724" t="str">
        <f t="shared" si="213"/>
        <v>hardware</v>
      </c>
      <c r="T2724">
        <f>YEAR(V2724)</f>
        <v>2016</v>
      </c>
      <c r="U2724" s="13">
        <f t="shared" si="214"/>
        <v>60</v>
      </c>
      <c r="V2724" s="10">
        <f>(((J2724/60)/60)/24)+DATE(1970,1,1)</f>
        <v>42704.857094907406</v>
      </c>
      <c r="W2724" s="10">
        <f>(((I2724/60)/60)/24)+DATE(1970,1,1)</f>
        <v>42764.857094907406</v>
      </c>
    </row>
    <row r="2725" spans="1:23"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10"/>
        <v>1.4005000000000001</v>
      </c>
      <c r="P2725" s="6">
        <f t="shared" si="211"/>
        <v>95.48863636363636</v>
      </c>
      <c r="Q2725" t="s">
        <v>8318</v>
      </c>
      <c r="R2725" t="str">
        <f t="shared" si="212"/>
        <v>technology</v>
      </c>
      <c r="S2725" t="str">
        <f t="shared" si="213"/>
        <v>hardware</v>
      </c>
      <c r="T2725">
        <f>YEAR(V2725)</f>
        <v>2014</v>
      </c>
      <c r="U2725" s="13">
        <f t="shared" si="214"/>
        <v>60</v>
      </c>
      <c r="V2725" s="10">
        <f>(((J2725/60)/60)/24)+DATE(1970,1,1)</f>
        <v>41944.83898148148</v>
      </c>
      <c r="W2725" s="10">
        <f>(((I2725/60)/60)/24)+DATE(1970,1,1)</f>
        <v>42004.880648148144</v>
      </c>
    </row>
    <row r="2726" spans="1:23"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10"/>
        <v>2.9687520259319289</v>
      </c>
      <c r="P2726" s="6">
        <f t="shared" si="211"/>
        <v>7.1902649656526005</v>
      </c>
      <c r="Q2726" t="s">
        <v>8318</v>
      </c>
      <c r="R2726" t="str">
        <f t="shared" si="212"/>
        <v>technology</v>
      </c>
      <c r="S2726" t="str">
        <f t="shared" si="213"/>
        <v>hardware</v>
      </c>
      <c r="T2726">
        <f>YEAR(V2726)</f>
        <v>2015</v>
      </c>
      <c r="U2726" s="13">
        <f t="shared" si="214"/>
        <v>32</v>
      </c>
      <c r="V2726" s="10">
        <f>(((J2726/60)/60)/24)+DATE(1970,1,1)</f>
        <v>42199.32707175926</v>
      </c>
      <c r="W2726" s="10">
        <f>(((I2726/60)/60)/24)+DATE(1970,1,1)</f>
        <v>42231.32707175926</v>
      </c>
    </row>
    <row r="2727" spans="1:23"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10"/>
        <v>1.445425</v>
      </c>
      <c r="P2727" s="6">
        <f t="shared" si="211"/>
        <v>511.65486725663715</v>
      </c>
      <c r="Q2727" t="s">
        <v>8318</v>
      </c>
      <c r="R2727" t="str">
        <f t="shared" si="212"/>
        <v>technology</v>
      </c>
      <c r="S2727" t="str">
        <f t="shared" si="213"/>
        <v>hardware</v>
      </c>
      <c r="T2727">
        <f>YEAR(V2727)</f>
        <v>2017</v>
      </c>
      <c r="U2727" s="13">
        <f t="shared" si="214"/>
        <v>50</v>
      </c>
      <c r="V2727" s="10">
        <f>(((J2727/60)/60)/24)+DATE(1970,1,1)</f>
        <v>42745.744618055556</v>
      </c>
      <c r="W2727" s="10">
        <f>(((I2727/60)/60)/24)+DATE(1970,1,1)</f>
        <v>42795.744618055556</v>
      </c>
    </row>
    <row r="2728" spans="1:23"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10"/>
        <v>1.05745</v>
      </c>
      <c r="P2728" s="6">
        <f t="shared" si="211"/>
        <v>261.74504950495049</v>
      </c>
      <c r="Q2728" t="s">
        <v>8318</v>
      </c>
      <c r="R2728" t="str">
        <f t="shared" si="212"/>
        <v>technology</v>
      </c>
      <c r="S2728" t="str">
        <f t="shared" si="213"/>
        <v>hardware</v>
      </c>
      <c r="T2728">
        <f>YEAR(V2728)</f>
        <v>2016</v>
      </c>
      <c r="U2728" s="13">
        <f t="shared" si="214"/>
        <v>30</v>
      </c>
      <c r="V2728" s="10">
        <f>(((J2728/60)/60)/24)+DATE(1970,1,1)</f>
        <v>42452.579988425925</v>
      </c>
      <c r="W2728" s="10">
        <f>(((I2728/60)/60)/24)+DATE(1970,1,1)</f>
        <v>42482.579988425925</v>
      </c>
    </row>
    <row r="2729" spans="1:23"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10"/>
        <v>4.9321000000000002</v>
      </c>
      <c r="P2729" s="6">
        <f t="shared" si="211"/>
        <v>69.760961810466767</v>
      </c>
      <c r="Q2729" t="s">
        <v>8318</v>
      </c>
      <c r="R2729" t="str">
        <f t="shared" si="212"/>
        <v>technology</v>
      </c>
      <c r="S2729" t="str">
        <f t="shared" si="213"/>
        <v>hardware</v>
      </c>
      <c r="T2729">
        <f>YEAR(V2729)</f>
        <v>2015</v>
      </c>
      <c r="U2729" s="13">
        <f t="shared" si="214"/>
        <v>25</v>
      </c>
      <c r="V2729" s="10">
        <f>(((J2729/60)/60)/24)+DATE(1970,1,1)</f>
        <v>42198.676655092597</v>
      </c>
      <c r="W2729" s="10">
        <f>(((I2729/60)/60)/24)+DATE(1970,1,1)</f>
        <v>42223.676655092597</v>
      </c>
    </row>
    <row r="2730" spans="1:23"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10"/>
        <v>2.0182666666666669</v>
      </c>
      <c r="P2730" s="6">
        <f t="shared" si="211"/>
        <v>77.229591836734699</v>
      </c>
      <c r="Q2730" t="s">
        <v>8318</v>
      </c>
      <c r="R2730" t="str">
        <f t="shared" si="212"/>
        <v>technology</v>
      </c>
      <c r="S2730" t="str">
        <f t="shared" si="213"/>
        <v>hardware</v>
      </c>
      <c r="T2730">
        <f>YEAR(V2730)</f>
        <v>2015</v>
      </c>
      <c r="U2730" s="13">
        <f t="shared" si="214"/>
        <v>35</v>
      </c>
      <c r="V2730" s="10">
        <f>(((J2730/60)/60)/24)+DATE(1970,1,1)</f>
        <v>42333.59993055556</v>
      </c>
      <c r="W2730" s="10">
        <f>(((I2730/60)/60)/24)+DATE(1970,1,1)</f>
        <v>42368.59993055556</v>
      </c>
    </row>
    <row r="2731" spans="1:23"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10"/>
        <v>1.0444</v>
      </c>
      <c r="P2731" s="6">
        <f t="shared" si="211"/>
        <v>340.56521739130437</v>
      </c>
      <c r="Q2731" t="s">
        <v>8318</v>
      </c>
      <c r="R2731" t="str">
        <f t="shared" si="212"/>
        <v>technology</v>
      </c>
      <c r="S2731" t="str">
        <f t="shared" si="213"/>
        <v>hardware</v>
      </c>
      <c r="T2731">
        <f>YEAR(V2731)</f>
        <v>2015</v>
      </c>
      <c r="U2731" s="13">
        <f t="shared" si="214"/>
        <v>30</v>
      </c>
      <c r="V2731" s="10">
        <f>(((J2731/60)/60)/24)+DATE(1970,1,1)</f>
        <v>42095.240706018521</v>
      </c>
      <c r="W2731" s="10">
        <f>(((I2731/60)/60)/24)+DATE(1970,1,1)</f>
        <v>42125.240706018521</v>
      </c>
    </row>
    <row r="2732" spans="1:23"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10"/>
        <v>1.7029262962962963</v>
      </c>
      <c r="P2732" s="6">
        <f t="shared" si="211"/>
        <v>67.417903225806455</v>
      </c>
      <c r="Q2732" t="s">
        <v>8318</v>
      </c>
      <c r="R2732" t="str">
        <f t="shared" si="212"/>
        <v>technology</v>
      </c>
      <c r="S2732" t="str">
        <f t="shared" si="213"/>
        <v>hardware</v>
      </c>
      <c r="T2732">
        <f>YEAR(V2732)</f>
        <v>2013</v>
      </c>
      <c r="U2732" s="13">
        <f t="shared" si="214"/>
        <v>35</v>
      </c>
      <c r="V2732" s="10">
        <f>(((J2732/60)/60)/24)+DATE(1970,1,1)</f>
        <v>41351.541377314818</v>
      </c>
      <c r="W2732" s="10">
        <f>(((I2732/60)/60)/24)+DATE(1970,1,1)</f>
        <v>41386.541377314818</v>
      </c>
    </row>
    <row r="2733" spans="1:23"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10"/>
        <v>1.0430333333333333</v>
      </c>
      <c r="P2733" s="6">
        <f t="shared" si="211"/>
        <v>845.70270270270271</v>
      </c>
      <c r="Q2733" t="s">
        <v>8318</v>
      </c>
      <c r="R2733" t="str">
        <f t="shared" si="212"/>
        <v>technology</v>
      </c>
      <c r="S2733" t="str">
        <f t="shared" si="213"/>
        <v>hardware</v>
      </c>
      <c r="T2733">
        <f>YEAR(V2733)</f>
        <v>2014</v>
      </c>
      <c r="U2733" s="13">
        <f t="shared" si="214"/>
        <v>58</v>
      </c>
      <c r="V2733" s="10">
        <f>(((J2733/60)/60)/24)+DATE(1970,1,1)</f>
        <v>41872.525717592594</v>
      </c>
      <c r="W2733" s="10">
        <f>(((I2733/60)/60)/24)+DATE(1970,1,1)</f>
        <v>41930.166666666664</v>
      </c>
    </row>
    <row r="2734" spans="1:23"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10"/>
        <v>1.1825000000000001</v>
      </c>
      <c r="P2734" s="6">
        <f t="shared" si="211"/>
        <v>97.191780821917803</v>
      </c>
      <c r="Q2734" t="s">
        <v>8318</v>
      </c>
      <c r="R2734" t="str">
        <f t="shared" si="212"/>
        <v>technology</v>
      </c>
      <c r="S2734" t="str">
        <f t="shared" si="213"/>
        <v>hardware</v>
      </c>
      <c r="T2734">
        <f>YEAR(V2734)</f>
        <v>2013</v>
      </c>
      <c r="U2734" s="13">
        <f t="shared" si="214"/>
        <v>32</v>
      </c>
      <c r="V2734" s="10">
        <f>(((J2734/60)/60)/24)+DATE(1970,1,1)</f>
        <v>41389.808194444442</v>
      </c>
      <c r="W2734" s="10">
        <f>(((I2734/60)/60)/24)+DATE(1970,1,1)</f>
        <v>41422</v>
      </c>
    </row>
    <row r="2735" spans="1:23"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10"/>
        <v>1.07538</v>
      </c>
      <c r="P2735" s="6">
        <f t="shared" si="211"/>
        <v>451.84033613445376</v>
      </c>
      <c r="Q2735" t="s">
        <v>8318</v>
      </c>
      <c r="R2735" t="str">
        <f t="shared" si="212"/>
        <v>technology</v>
      </c>
      <c r="S2735" t="str">
        <f t="shared" si="213"/>
        <v>hardware</v>
      </c>
      <c r="T2735">
        <f>YEAR(V2735)</f>
        <v>2015</v>
      </c>
      <c r="U2735" s="13">
        <f t="shared" si="214"/>
        <v>60</v>
      </c>
      <c r="V2735" s="10">
        <f>(((J2735/60)/60)/24)+DATE(1970,1,1)</f>
        <v>42044.272847222222</v>
      </c>
      <c r="W2735" s="10">
        <f>(((I2735/60)/60)/24)+DATE(1970,1,1)</f>
        <v>42104.231180555551</v>
      </c>
    </row>
    <row r="2736" spans="1:23"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10"/>
        <v>22603</v>
      </c>
      <c r="P2736" s="6">
        <f t="shared" si="211"/>
        <v>138.66871165644173</v>
      </c>
      <c r="Q2736" t="s">
        <v>8318</v>
      </c>
      <c r="R2736" t="str">
        <f t="shared" si="212"/>
        <v>technology</v>
      </c>
      <c r="S2736" t="str">
        <f t="shared" si="213"/>
        <v>hardware</v>
      </c>
      <c r="T2736">
        <f>YEAR(V2736)</f>
        <v>2016</v>
      </c>
      <c r="U2736" s="13">
        <f t="shared" si="214"/>
        <v>30</v>
      </c>
      <c r="V2736" s="10">
        <f>(((J2736/60)/60)/24)+DATE(1970,1,1)</f>
        <v>42626.668888888889</v>
      </c>
      <c r="W2736" s="10">
        <f>(((I2736/60)/60)/24)+DATE(1970,1,1)</f>
        <v>42656.915972222225</v>
      </c>
    </row>
    <row r="2737" spans="1:23"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10"/>
        <v>9.7813466666666677</v>
      </c>
      <c r="P2737" s="6">
        <f t="shared" si="211"/>
        <v>21.640147492625371</v>
      </c>
      <c r="Q2737" t="s">
        <v>8318</v>
      </c>
      <c r="R2737" t="str">
        <f t="shared" si="212"/>
        <v>technology</v>
      </c>
      <c r="S2737" t="str">
        <f t="shared" si="213"/>
        <v>hardware</v>
      </c>
      <c r="T2737">
        <f>YEAR(V2737)</f>
        <v>2013</v>
      </c>
      <c r="U2737" s="13">
        <f t="shared" si="214"/>
        <v>31</v>
      </c>
      <c r="V2737" s="10">
        <f>(((J2737/60)/60)/24)+DATE(1970,1,1)</f>
        <v>41316.120949074073</v>
      </c>
      <c r="W2737" s="10">
        <f>(((I2737/60)/60)/24)+DATE(1970,1,1)</f>
        <v>41346.833333333336</v>
      </c>
    </row>
    <row r="2738" spans="1:23"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10"/>
        <v>1.2290000000000001</v>
      </c>
      <c r="P2738" s="6">
        <f t="shared" si="211"/>
        <v>169.51724137931035</v>
      </c>
      <c r="Q2738" t="s">
        <v>8318</v>
      </c>
      <c r="R2738" t="str">
        <f t="shared" si="212"/>
        <v>technology</v>
      </c>
      <c r="S2738" t="str">
        <f t="shared" si="213"/>
        <v>hardware</v>
      </c>
      <c r="T2738">
        <f>YEAR(V2738)</f>
        <v>2014</v>
      </c>
      <c r="U2738" s="13">
        <f t="shared" si="214"/>
        <v>30</v>
      </c>
      <c r="V2738" s="10">
        <f>(((J2738/60)/60)/24)+DATE(1970,1,1)</f>
        <v>41722.666354166664</v>
      </c>
      <c r="W2738" s="10">
        <f>(((I2738/60)/60)/24)+DATE(1970,1,1)</f>
        <v>41752.666354166664</v>
      </c>
    </row>
    <row r="2739" spans="1:23"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10"/>
        <v>2.4606080000000001</v>
      </c>
      <c r="P2739" s="6">
        <f t="shared" si="211"/>
        <v>161.88210526315791</v>
      </c>
      <c r="Q2739" t="s">
        <v>8318</v>
      </c>
      <c r="R2739" t="str">
        <f t="shared" si="212"/>
        <v>technology</v>
      </c>
      <c r="S2739" t="str">
        <f t="shared" si="213"/>
        <v>hardware</v>
      </c>
      <c r="T2739">
        <f>YEAR(V2739)</f>
        <v>2013</v>
      </c>
      <c r="U2739" s="13">
        <f t="shared" si="214"/>
        <v>43</v>
      </c>
      <c r="V2739" s="10">
        <f>(((J2739/60)/60)/24)+DATE(1970,1,1)</f>
        <v>41611.917673611111</v>
      </c>
      <c r="W2739" s="10">
        <f>(((I2739/60)/60)/24)+DATE(1970,1,1)</f>
        <v>41654.791666666664</v>
      </c>
    </row>
    <row r="2740" spans="1:23"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10"/>
        <v>1.4794</v>
      </c>
      <c r="P2740" s="6">
        <f t="shared" si="211"/>
        <v>493.13333333333333</v>
      </c>
      <c r="Q2740" t="s">
        <v>8318</v>
      </c>
      <c r="R2740" t="str">
        <f t="shared" si="212"/>
        <v>technology</v>
      </c>
      <c r="S2740" t="str">
        <f t="shared" si="213"/>
        <v>hardware</v>
      </c>
      <c r="T2740">
        <f>YEAR(V2740)</f>
        <v>2016</v>
      </c>
      <c r="U2740" s="13">
        <f t="shared" si="214"/>
        <v>60</v>
      </c>
      <c r="V2740" s="10">
        <f>(((J2740/60)/60)/24)+DATE(1970,1,1)</f>
        <v>42620.143564814818</v>
      </c>
      <c r="W2740" s="10">
        <f>(((I2740/60)/60)/24)+DATE(1970,1,1)</f>
        <v>42680.143564814818</v>
      </c>
    </row>
    <row r="2741" spans="1:23"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10"/>
        <v>3.8409090909090908</v>
      </c>
      <c r="P2741" s="6">
        <f t="shared" si="211"/>
        <v>22.120418848167539</v>
      </c>
      <c r="Q2741" t="s">
        <v>8318</v>
      </c>
      <c r="R2741" t="str">
        <f t="shared" si="212"/>
        <v>technology</v>
      </c>
      <c r="S2741" t="str">
        <f t="shared" si="213"/>
        <v>hardware</v>
      </c>
      <c r="T2741">
        <f>YEAR(V2741)</f>
        <v>2014</v>
      </c>
      <c r="U2741" s="13">
        <f t="shared" si="214"/>
        <v>45</v>
      </c>
      <c r="V2741" s="10">
        <f>(((J2741/60)/60)/24)+DATE(1970,1,1)</f>
        <v>41719.887928240743</v>
      </c>
      <c r="W2741" s="10">
        <f>(((I2741/60)/60)/24)+DATE(1970,1,1)</f>
        <v>41764.887928240743</v>
      </c>
    </row>
    <row r="2742" spans="1:23"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10"/>
        <v>1.0333333333333334</v>
      </c>
      <c r="P2742" s="6">
        <f t="shared" si="211"/>
        <v>18.235294117647058</v>
      </c>
      <c r="Q2742" t="s">
        <v>8318</v>
      </c>
      <c r="R2742" t="str">
        <f t="shared" si="212"/>
        <v>technology</v>
      </c>
      <c r="S2742" t="str">
        <f t="shared" si="213"/>
        <v>hardware</v>
      </c>
      <c r="T2742">
        <f>YEAR(V2742)</f>
        <v>2015</v>
      </c>
      <c r="U2742" s="13">
        <f t="shared" si="214"/>
        <v>30</v>
      </c>
      <c r="V2742" s="10">
        <f>(((J2742/60)/60)/24)+DATE(1970,1,1)</f>
        <v>42045.031851851847</v>
      </c>
      <c r="W2742" s="10">
        <f>(((I2742/60)/60)/24)+DATE(1970,1,1)</f>
        <v>42074.99018518519</v>
      </c>
    </row>
    <row r="2743" spans="1:23"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10"/>
        <v>4.3750000000000004E-3</v>
      </c>
      <c r="P2743" s="6">
        <f t="shared" si="211"/>
        <v>8.75</v>
      </c>
      <c r="Q2743" t="s">
        <v>8317</v>
      </c>
      <c r="R2743" t="str">
        <f t="shared" si="212"/>
        <v>publishing</v>
      </c>
      <c r="S2743" t="str">
        <f t="shared" si="213"/>
        <v>children's books</v>
      </c>
      <c r="T2743">
        <f>YEAR(V2743)</f>
        <v>2014</v>
      </c>
      <c r="U2743" s="13">
        <f t="shared" si="214"/>
        <v>20</v>
      </c>
      <c r="V2743" s="10">
        <f>(((J2743/60)/60)/24)+DATE(1970,1,1)</f>
        <v>41911.657430555555</v>
      </c>
      <c r="W2743" s="10">
        <f>(((I2743/60)/60)/24)+DATE(1970,1,1)</f>
        <v>41932.088194444441</v>
      </c>
    </row>
    <row r="2744" spans="1:23"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10"/>
        <v>0.29239999999999999</v>
      </c>
      <c r="P2744" s="6">
        <f t="shared" si="211"/>
        <v>40.611111111111114</v>
      </c>
      <c r="Q2744" t="s">
        <v>8317</v>
      </c>
      <c r="R2744" t="str">
        <f t="shared" si="212"/>
        <v>publishing</v>
      </c>
      <c r="S2744" t="str">
        <f t="shared" si="213"/>
        <v>children's books</v>
      </c>
      <c r="T2744">
        <f>YEAR(V2744)</f>
        <v>2012</v>
      </c>
      <c r="U2744" s="13">
        <f t="shared" si="214"/>
        <v>14</v>
      </c>
      <c r="V2744" s="10">
        <f>(((J2744/60)/60)/24)+DATE(1970,1,1)</f>
        <v>41030.719756944447</v>
      </c>
      <c r="W2744" s="10">
        <f>(((I2744/60)/60)/24)+DATE(1970,1,1)</f>
        <v>41044.719756944447</v>
      </c>
    </row>
    <row r="2745" spans="1:23"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10"/>
        <v>0</v>
      </c>
      <c r="P2745" s="6" t="e">
        <f t="shared" si="211"/>
        <v>#DIV/0!</v>
      </c>
      <c r="Q2745" t="s">
        <v>8317</v>
      </c>
      <c r="R2745" t="str">
        <f t="shared" si="212"/>
        <v>publishing</v>
      </c>
      <c r="S2745" t="str">
        <f t="shared" si="213"/>
        <v>children's books</v>
      </c>
      <c r="T2745">
        <f>YEAR(V2745)</f>
        <v>2016</v>
      </c>
      <c r="U2745" s="13">
        <f t="shared" si="214"/>
        <v>30</v>
      </c>
      <c r="V2745" s="10">
        <f>(((J2745/60)/60)/24)+DATE(1970,1,1)</f>
        <v>42632.328784722224</v>
      </c>
      <c r="W2745" s="10">
        <f>(((I2745/60)/60)/24)+DATE(1970,1,1)</f>
        <v>42662.328784722224</v>
      </c>
    </row>
    <row r="2746" spans="1:23"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10"/>
        <v>5.2187499999999998E-2</v>
      </c>
      <c r="P2746" s="6">
        <f t="shared" si="211"/>
        <v>37.954545454545453</v>
      </c>
      <c r="Q2746" t="s">
        <v>8317</v>
      </c>
      <c r="R2746" t="str">
        <f t="shared" si="212"/>
        <v>publishing</v>
      </c>
      <c r="S2746" t="str">
        <f t="shared" si="213"/>
        <v>children's books</v>
      </c>
      <c r="T2746">
        <f>YEAR(V2746)</f>
        <v>2012</v>
      </c>
      <c r="U2746" s="13">
        <f t="shared" si="214"/>
        <v>30</v>
      </c>
      <c r="V2746" s="10">
        <f>(((J2746/60)/60)/24)+DATE(1970,1,1)</f>
        <v>40938.062476851854</v>
      </c>
      <c r="W2746" s="10">
        <f>(((I2746/60)/60)/24)+DATE(1970,1,1)</f>
        <v>40968.062476851854</v>
      </c>
    </row>
    <row r="2747" spans="1:23"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10"/>
        <v>0.21887499999999999</v>
      </c>
      <c r="P2747" s="6">
        <f t="shared" si="211"/>
        <v>35.734693877551024</v>
      </c>
      <c r="Q2747" t="s">
        <v>8317</v>
      </c>
      <c r="R2747" t="str">
        <f t="shared" si="212"/>
        <v>publishing</v>
      </c>
      <c r="S2747" t="str">
        <f t="shared" si="213"/>
        <v>children's books</v>
      </c>
      <c r="T2747">
        <f>YEAR(V2747)</f>
        <v>2012</v>
      </c>
      <c r="U2747" s="13">
        <f t="shared" si="214"/>
        <v>60</v>
      </c>
      <c r="V2747" s="10">
        <f>(((J2747/60)/60)/24)+DATE(1970,1,1)</f>
        <v>41044.988055555557</v>
      </c>
      <c r="W2747" s="10">
        <f>(((I2747/60)/60)/24)+DATE(1970,1,1)</f>
        <v>41104.988055555557</v>
      </c>
    </row>
    <row r="2748" spans="1:23"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10"/>
        <v>0.26700000000000002</v>
      </c>
      <c r="P2748" s="6">
        <f t="shared" si="211"/>
        <v>42.157894736842103</v>
      </c>
      <c r="Q2748" t="s">
        <v>8317</v>
      </c>
      <c r="R2748" t="str">
        <f t="shared" si="212"/>
        <v>publishing</v>
      </c>
      <c r="S2748" t="str">
        <f t="shared" si="213"/>
        <v>children's books</v>
      </c>
      <c r="T2748">
        <f>YEAR(V2748)</f>
        <v>2014</v>
      </c>
      <c r="U2748" s="13">
        <f t="shared" si="214"/>
        <v>30</v>
      </c>
      <c r="V2748" s="10">
        <f>(((J2748/60)/60)/24)+DATE(1970,1,1)</f>
        <v>41850.781377314815</v>
      </c>
      <c r="W2748" s="10">
        <f>(((I2748/60)/60)/24)+DATE(1970,1,1)</f>
        <v>41880.781377314815</v>
      </c>
    </row>
    <row r="2749" spans="1:23"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10"/>
        <v>0.28000000000000003</v>
      </c>
      <c r="P2749" s="6">
        <f t="shared" si="211"/>
        <v>35</v>
      </c>
      <c r="Q2749" t="s">
        <v>8317</v>
      </c>
      <c r="R2749" t="str">
        <f t="shared" si="212"/>
        <v>publishing</v>
      </c>
      <c r="S2749" t="str">
        <f t="shared" si="213"/>
        <v>children's books</v>
      </c>
      <c r="T2749">
        <f>YEAR(V2749)</f>
        <v>2012</v>
      </c>
      <c r="U2749" s="13">
        <f t="shared" si="214"/>
        <v>31</v>
      </c>
      <c r="V2749" s="10">
        <f>(((J2749/60)/60)/24)+DATE(1970,1,1)</f>
        <v>41044.64811342593</v>
      </c>
      <c r="W2749" s="10">
        <f>(((I2749/60)/60)/24)+DATE(1970,1,1)</f>
        <v>41076.131944444445</v>
      </c>
    </row>
    <row r="2750" spans="1:23"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10"/>
        <v>1.06E-2</v>
      </c>
      <c r="P2750" s="6">
        <f t="shared" si="211"/>
        <v>13.25</v>
      </c>
      <c r="Q2750" t="s">
        <v>8317</v>
      </c>
      <c r="R2750" t="str">
        <f t="shared" si="212"/>
        <v>publishing</v>
      </c>
      <c r="S2750" t="str">
        <f t="shared" si="213"/>
        <v>children's books</v>
      </c>
      <c r="T2750">
        <f>YEAR(V2750)</f>
        <v>2016</v>
      </c>
      <c r="U2750" s="13">
        <f t="shared" si="214"/>
        <v>30</v>
      </c>
      <c r="V2750" s="10">
        <f>(((J2750/60)/60)/24)+DATE(1970,1,1)</f>
        <v>42585.7106712963</v>
      </c>
      <c r="W2750" s="10">
        <f>(((I2750/60)/60)/24)+DATE(1970,1,1)</f>
        <v>42615.7106712963</v>
      </c>
    </row>
    <row r="2751" spans="1:23"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10"/>
        <v>1.0999999999999999E-2</v>
      </c>
      <c r="P2751" s="6">
        <f t="shared" si="211"/>
        <v>55</v>
      </c>
      <c r="Q2751" t="s">
        <v>8317</v>
      </c>
      <c r="R2751" t="str">
        <f t="shared" si="212"/>
        <v>publishing</v>
      </c>
      <c r="S2751" t="str">
        <f t="shared" si="213"/>
        <v>children's books</v>
      </c>
      <c r="T2751">
        <f>YEAR(V2751)</f>
        <v>2015</v>
      </c>
      <c r="U2751" s="13">
        <f t="shared" si="214"/>
        <v>30</v>
      </c>
      <c r="V2751" s="10">
        <f>(((J2751/60)/60)/24)+DATE(1970,1,1)</f>
        <v>42068.799039351856</v>
      </c>
      <c r="W2751" s="10">
        <f>(((I2751/60)/60)/24)+DATE(1970,1,1)</f>
        <v>42098.757372685184</v>
      </c>
    </row>
    <row r="2752" spans="1:23"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10"/>
        <v>0</v>
      </c>
      <c r="P2752" s="6" t="e">
        <f t="shared" si="211"/>
        <v>#DIV/0!</v>
      </c>
      <c r="Q2752" t="s">
        <v>8317</v>
      </c>
      <c r="R2752" t="str">
        <f t="shared" si="212"/>
        <v>publishing</v>
      </c>
      <c r="S2752" t="str">
        <f t="shared" si="213"/>
        <v>children's books</v>
      </c>
      <c r="T2752">
        <f>YEAR(V2752)</f>
        <v>2012</v>
      </c>
      <c r="U2752" s="13">
        <f t="shared" si="214"/>
        <v>12</v>
      </c>
      <c r="V2752" s="10">
        <f>(((J2752/60)/60)/24)+DATE(1970,1,1)</f>
        <v>41078.899826388886</v>
      </c>
      <c r="W2752" s="10">
        <f>(((I2752/60)/60)/24)+DATE(1970,1,1)</f>
        <v>41090.833333333336</v>
      </c>
    </row>
    <row r="2753" spans="1:23"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10"/>
        <v>0</v>
      </c>
      <c r="P2753" s="6" t="e">
        <f t="shared" si="211"/>
        <v>#DIV/0!</v>
      </c>
      <c r="Q2753" t="s">
        <v>8317</v>
      </c>
      <c r="R2753" t="str">
        <f t="shared" si="212"/>
        <v>publishing</v>
      </c>
      <c r="S2753" t="str">
        <f t="shared" si="213"/>
        <v>children's books</v>
      </c>
      <c r="T2753">
        <f>YEAR(V2753)</f>
        <v>2014</v>
      </c>
      <c r="U2753" s="13">
        <f t="shared" si="214"/>
        <v>60</v>
      </c>
      <c r="V2753" s="10">
        <f>(((J2753/60)/60)/24)+DATE(1970,1,1)</f>
        <v>41747.887060185189</v>
      </c>
      <c r="W2753" s="10">
        <f>(((I2753/60)/60)/24)+DATE(1970,1,1)</f>
        <v>41807.887060185189</v>
      </c>
    </row>
    <row r="2754" spans="1:23"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10"/>
        <v>0.11458333333333333</v>
      </c>
      <c r="P2754" s="6">
        <f t="shared" si="211"/>
        <v>39.285714285714285</v>
      </c>
      <c r="Q2754" t="s">
        <v>8317</v>
      </c>
      <c r="R2754" t="str">
        <f t="shared" si="212"/>
        <v>publishing</v>
      </c>
      <c r="S2754" t="str">
        <f t="shared" si="213"/>
        <v>children's books</v>
      </c>
      <c r="T2754">
        <f>YEAR(V2754)</f>
        <v>2011</v>
      </c>
      <c r="U2754" s="13">
        <f t="shared" si="214"/>
        <v>40</v>
      </c>
      <c r="V2754" s="10">
        <f>(((J2754/60)/60)/24)+DATE(1970,1,1)</f>
        <v>40855.765092592592</v>
      </c>
      <c r="W2754" s="10">
        <f>(((I2754/60)/60)/24)+DATE(1970,1,1)</f>
        <v>40895.765092592592</v>
      </c>
    </row>
    <row r="2755" spans="1:23"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15">E2755/D2755</f>
        <v>0.19</v>
      </c>
      <c r="P2755" s="6">
        <f t="shared" ref="P2755:P2818" si="216">E2755/L2755</f>
        <v>47.5</v>
      </c>
      <c r="Q2755" t="s">
        <v>8317</v>
      </c>
      <c r="R2755" t="str">
        <f t="shared" ref="R2755:R2818" si="217">LEFT(N2755,SEARCH("/",N2755,1)-1)</f>
        <v>publishing</v>
      </c>
      <c r="S2755" t="str">
        <f t="shared" ref="S2755:S2818" si="218">RIGHT(N2755,LEN(N2755)-FIND("/",N2755,1))</f>
        <v>children's books</v>
      </c>
      <c r="T2755">
        <f>YEAR(V2755)</f>
        <v>2012</v>
      </c>
      <c r="U2755" s="13">
        <f t="shared" ref="U2755:U2818" si="219">ROUND(W2755-V2755,0)</f>
        <v>30</v>
      </c>
      <c r="V2755" s="10">
        <f>(((J2755/60)/60)/24)+DATE(1970,1,1)</f>
        <v>41117.900729166664</v>
      </c>
      <c r="W2755" s="10">
        <f>(((I2755/60)/60)/24)+DATE(1970,1,1)</f>
        <v>41147.900729166664</v>
      </c>
    </row>
    <row r="2756" spans="1:23"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15"/>
        <v>0</v>
      </c>
      <c r="P2756" s="6" t="e">
        <f t="shared" si="216"/>
        <v>#DIV/0!</v>
      </c>
      <c r="Q2756" t="s">
        <v>8317</v>
      </c>
      <c r="R2756" t="str">
        <f t="shared" si="217"/>
        <v>publishing</v>
      </c>
      <c r="S2756" t="str">
        <f t="shared" si="218"/>
        <v>children's books</v>
      </c>
      <c r="T2756">
        <f>YEAR(V2756)</f>
        <v>2014</v>
      </c>
      <c r="U2756" s="13">
        <f t="shared" si="219"/>
        <v>30</v>
      </c>
      <c r="V2756" s="10">
        <f>(((J2756/60)/60)/24)+DATE(1970,1,1)</f>
        <v>41863.636006944449</v>
      </c>
      <c r="W2756" s="10">
        <f>(((I2756/60)/60)/24)+DATE(1970,1,1)</f>
        <v>41893.636006944449</v>
      </c>
    </row>
    <row r="2757" spans="1:23"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15"/>
        <v>0.52</v>
      </c>
      <c r="P2757" s="6">
        <f t="shared" si="216"/>
        <v>17.333333333333332</v>
      </c>
      <c r="Q2757" t="s">
        <v>8317</v>
      </c>
      <c r="R2757" t="str">
        <f t="shared" si="217"/>
        <v>publishing</v>
      </c>
      <c r="S2757" t="str">
        <f t="shared" si="218"/>
        <v>children's books</v>
      </c>
      <c r="T2757">
        <f>YEAR(V2757)</f>
        <v>2015</v>
      </c>
      <c r="U2757" s="13">
        <f t="shared" si="219"/>
        <v>30</v>
      </c>
      <c r="V2757" s="10">
        <f>(((J2757/60)/60)/24)+DATE(1970,1,1)</f>
        <v>42072.790821759263</v>
      </c>
      <c r="W2757" s="10">
        <f>(((I2757/60)/60)/24)+DATE(1970,1,1)</f>
        <v>42102.790821759263</v>
      </c>
    </row>
    <row r="2758" spans="1:23"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15"/>
        <v>0.1048</v>
      </c>
      <c r="P2758" s="6">
        <f t="shared" si="216"/>
        <v>31.757575757575758</v>
      </c>
      <c r="Q2758" t="s">
        <v>8317</v>
      </c>
      <c r="R2758" t="str">
        <f t="shared" si="217"/>
        <v>publishing</v>
      </c>
      <c r="S2758" t="str">
        <f t="shared" si="218"/>
        <v>children's books</v>
      </c>
      <c r="T2758">
        <f>YEAR(V2758)</f>
        <v>2013</v>
      </c>
      <c r="U2758" s="13">
        <f t="shared" si="219"/>
        <v>30</v>
      </c>
      <c r="V2758" s="10">
        <f>(((J2758/60)/60)/24)+DATE(1970,1,1)</f>
        <v>41620.90047453704</v>
      </c>
      <c r="W2758" s="10">
        <f>(((I2758/60)/60)/24)+DATE(1970,1,1)</f>
        <v>41650.90047453704</v>
      </c>
    </row>
    <row r="2759" spans="1:23"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15"/>
        <v>6.6666666666666671E-3</v>
      </c>
      <c r="P2759" s="6">
        <f t="shared" si="216"/>
        <v>5</v>
      </c>
      <c r="Q2759" t="s">
        <v>8317</v>
      </c>
      <c r="R2759" t="str">
        <f t="shared" si="217"/>
        <v>publishing</v>
      </c>
      <c r="S2759" t="str">
        <f t="shared" si="218"/>
        <v>children's books</v>
      </c>
      <c r="T2759">
        <f>YEAR(V2759)</f>
        <v>2016</v>
      </c>
      <c r="U2759" s="13">
        <f t="shared" si="219"/>
        <v>15</v>
      </c>
      <c r="V2759" s="10">
        <f>(((J2759/60)/60)/24)+DATE(1970,1,1)</f>
        <v>42573.65662037037</v>
      </c>
      <c r="W2759" s="10">
        <f>(((I2759/60)/60)/24)+DATE(1970,1,1)</f>
        <v>42588.65662037037</v>
      </c>
    </row>
    <row r="2760" spans="1:23"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15"/>
        <v>0.11700000000000001</v>
      </c>
      <c r="P2760" s="6">
        <f t="shared" si="216"/>
        <v>39</v>
      </c>
      <c r="Q2760" t="s">
        <v>8317</v>
      </c>
      <c r="R2760" t="str">
        <f t="shared" si="217"/>
        <v>publishing</v>
      </c>
      <c r="S2760" t="str">
        <f t="shared" si="218"/>
        <v>children's books</v>
      </c>
      <c r="T2760">
        <f>YEAR(V2760)</f>
        <v>2016</v>
      </c>
      <c r="U2760" s="13">
        <f t="shared" si="219"/>
        <v>14</v>
      </c>
      <c r="V2760" s="10">
        <f>(((J2760/60)/60)/24)+DATE(1970,1,1)</f>
        <v>42639.441932870366</v>
      </c>
      <c r="W2760" s="10">
        <f>(((I2760/60)/60)/24)+DATE(1970,1,1)</f>
        <v>42653.441932870366</v>
      </c>
    </row>
    <row r="2761" spans="1:23"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15"/>
        <v>0.105</v>
      </c>
      <c r="P2761" s="6">
        <f t="shared" si="216"/>
        <v>52.5</v>
      </c>
      <c r="Q2761" t="s">
        <v>8317</v>
      </c>
      <c r="R2761" t="str">
        <f t="shared" si="217"/>
        <v>publishing</v>
      </c>
      <c r="S2761" t="str">
        <f t="shared" si="218"/>
        <v>children's books</v>
      </c>
      <c r="T2761">
        <f>YEAR(V2761)</f>
        <v>2016</v>
      </c>
      <c r="U2761" s="13">
        <f t="shared" si="219"/>
        <v>43</v>
      </c>
      <c r="V2761" s="10">
        <f>(((J2761/60)/60)/24)+DATE(1970,1,1)</f>
        <v>42524.36650462963</v>
      </c>
      <c r="W2761" s="10">
        <f>(((I2761/60)/60)/24)+DATE(1970,1,1)</f>
        <v>42567.36650462963</v>
      </c>
    </row>
    <row r="2762" spans="1:23"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15"/>
        <v>0</v>
      </c>
      <c r="P2762" s="6" t="e">
        <f t="shared" si="216"/>
        <v>#DIV/0!</v>
      </c>
      <c r="Q2762" t="s">
        <v>8317</v>
      </c>
      <c r="R2762" t="str">
        <f t="shared" si="217"/>
        <v>publishing</v>
      </c>
      <c r="S2762" t="str">
        <f t="shared" si="218"/>
        <v>children's books</v>
      </c>
      <c r="T2762">
        <f>YEAR(V2762)</f>
        <v>2013</v>
      </c>
      <c r="U2762" s="13">
        <f t="shared" si="219"/>
        <v>30</v>
      </c>
      <c r="V2762" s="10">
        <f>(((J2762/60)/60)/24)+DATE(1970,1,1)</f>
        <v>41415.461319444446</v>
      </c>
      <c r="W2762" s="10">
        <f>(((I2762/60)/60)/24)+DATE(1970,1,1)</f>
        <v>41445.461319444446</v>
      </c>
    </row>
    <row r="2763" spans="1:23"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15"/>
        <v>7.1999999999999998E-3</v>
      </c>
      <c r="P2763" s="6">
        <f t="shared" si="216"/>
        <v>9</v>
      </c>
      <c r="Q2763" t="s">
        <v>8317</v>
      </c>
      <c r="R2763" t="str">
        <f t="shared" si="217"/>
        <v>publishing</v>
      </c>
      <c r="S2763" t="str">
        <f t="shared" si="218"/>
        <v>children's books</v>
      </c>
      <c r="T2763">
        <f>YEAR(V2763)</f>
        <v>2012</v>
      </c>
      <c r="U2763" s="13">
        <f t="shared" si="219"/>
        <v>30</v>
      </c>
      <c r="V2763" s="10">
        <f>(((J2763/60)/60)/24)+DATE(1970,1,1)</f>
        <v>41247.063576388886</v>
      </c>
      <c r="W2763" s="10">
        <f>(((I2763/60)/60)/24)+DATE(1970,1,1)</f>
        <v>41277.063576388886</v>
      </c>
    </row>
    <row r="2764" spans="1:23"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15"/>
        <v>7.6923076923076927E-3</v>
      </c>
      <c r="P2764" s="6">
        <f t="shared" si="216"/>
        <v>25</v>
      </c>
      <c r="Q2764" t="s">
        <v>8317</v>
      </c>
      <c r="R2764" t="str">
        <f t="shared" si="217"/>
        <v>publishing</v>
      </c>
      <c r="S2764" t="str">
        <f t="shared" si="218"/>
        <v>children's books</v>
      </c>
      <c r="T2764">
        <f>YEAR(V2764)</f>
        <v>2012</v>
      </c>
      <c r="U2764" s="13">
        <f t="shared" si="219"/>
        <v>60</v>
      </c>
      <c r="V2764" s="10">
        <f>(((J2764/60)/60)/24)+DATE(1970,1,1)</f>
        <v>40927.036979166667</v>
      </c>
      <c r="W2764" s="10">
        <f>(((I2764/60)/60)/24)+DATE(1970,1,1)</f>
        <v>40986.995312500003</v>
      </c>
    </row>
    <row r="2765" spans="1:23"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15"/>
        <v>2.2842639593908631E-3</v>
      </c>
      <c r="P2765" s="6">
        <f t="shared" si="216"/>
        <v>30</v>
      </c>
      <c r="Q2765" t="s">
        <v>8317</v>
      </c>
      <c r="R2765" t="str">
        <f t="shared" si="217"/>
        <v>publishing</v>
      </c>
      <c r="S2765" t="str">
        <f t="shared" si="218"/>
        <v>children's books</v>
      </c>
      <c r="T2765">
        <f>YEAR(V2765)</f>
        <v>2013</v>
      </c>
      <c r="U2765" s="13">
        <f t="shared" si="219"/>
        <v>45</v>
      </c>
      <c r="V2765" s="10">
        <f>(((J2765/60)/60)/24)+DATE(1970,1,1)</f>
        <v>41373.579675925925</v>
      </c>
      <c r="W2765" s="10">
        <f>(((I2765/60)/60)/24)+DATE(1970,1,1)</f>
        <v>41418.579675925925</v>
      </c>
    </row>
    <row r="2766" spans="1:23"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15"/>
        <v>1.125E-2</v>
      </c>
      <c r="P2766" s="6">
        <f t="shared" si="216"/>
        <v>11.25</v>
      </c>
      <c r="Q2766" t="s">
        <v>8317</v>
      </c>
      <c r="R2766" t="str">
        <f t="shared" si="217"/>
        <v>publishing</v>
      </c>
      <c r="S2766" t="str">
        <f t="shared" si="218"/>
        <v>children's books</v>
      </c>
      <c r="T2766">
        <f>YEAR(V2766)</f>
        <v>2012</v>
      </c>
      <c r="U2766" s="13">
        <f t="shared" si="219"/>
        <v>29</v>
      </c>
      <c r="V2766" s="10">
        <f>(((J2766/60)/60)/24)+DATE(1970,1,1)</f>
        <v>41030.292025462964</v>
      </c>
      <c r="W2766" s="10">
        <f>(((I2766/60)/60)/24)+DATE(1970,1,1)</f>
        <v>41059.791666666664</v>
      </c>
    </row>
    <row r="2767" spans="1:23"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15"/>
        <v>0</v>
      </c>
      <c r="P2767" s="6" t="e">
        <f t="shared" si="216"/>
        <v>#DIV/0!</v>
      </c>
      <c r="Q2767" t="s">
        <v>8317</v>
      </c>
      <c r="R2767" t="str">
        <f t="shared" si="217"/>
        <v>publishing</v>
      </c>
      <c r="S2767" t="str">
        <f t="shared" si="218"/>
        <v>children's books</v>
      </c>
      <c r="T2767">
        <f>YEAR(V2767)</f>
        <v>2012</v>
      </c>
      <c r="U2767" s="13">
        <f t="shared" si="219"/>
        <v>16</v>
      </c>
      <c r="V2767" s="10">
        <f>(((J2767/60)/60)/24)+DATE(1970,1,1)</f>
        <v>41194.579027777778</v>
      </c>
      <c r="W2767" s="10">
        <f>(((I2767/60)/60)/24)+DATE(1970,1,1)</f>
        <v>41210.579027777778</v>
      </c>
    </row>
    <row r="2768" spans="1:23"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15"/>
        <v>0.02</v>
      </c>
      <c r="P2768" s="6">
        <f t="shared" si="216"/>
        <v>25</v>
      </c>
      <c r="Q2768" t="s">
        <v>8317</v>
      </c>
      <c r="R2768" t="str">
        <f t="shared" si="217"/>
        <v>publishing</v>
      </c>
      <c r="S2768" t="str">
        <f t="shared" si="218"/>
        <v>children's books</v>
      </c>
      <c r="T2768">
        <f>YEAR(V2768)</f>
        <v>2011</v>
      </c>
      <c r="U2768" s="13">
        <f t="shared" si="219"/>
        <v>30</v>
      </c>
      <c r="V2768" s="10">
        <f>(((J2768/60)/60)/24)+DATE(1970,1,1)</f>
        <v>40736.668032407404</v>
      </c>
      <c r="W2768" s="10">
        <f>(((I2768/60)/60)/24)+DATE(1970,1,1)</f>
        <v>40766.668032407404</v>
      </c>
    </row>
    <row r="2769" spans="1:23"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15"/>
        <v>8.5000000000000006E-3</v>
      </c>
      <c r="P2769" s="6">
        <f t="shared" si="216"/>
        <v>11.333333333333334</v>
      </c>
      <c r="Q2769" t="s">
        <v>8317</v>
      </c>
      <c r="R2769" t="str">
        <f t="shared" si="217"/>
        <v>publishing</v>
      </c>
      <c r="S2769" t="str">
        <f t="shared" si="218"/>
        <v>children's books</v>
      </c>
      <c r="T2769">
        <f>YEAR(V2769)</f>
        <v>2015</v>
      </c>
      <c r="U2769" s="13">
        <f t="shared" si="219"/>
        <v>60</v>
      </c>
      <c r="V2769" s="10">
        <f>(((J2769/60)/60)/24)+DATE(1970,1,1)</f>
        <v>42172.958912037036</v>
      </c>
      <c r="W2769" s="10">
        <f>(((I2769/60)/60)/24)+DATE(1970,1,1)</f>
        <v>42232.958912037036</v>
      </c>
    </row>
    <row r="2770" spans="1:23"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15"/>
        <v>0.14314285714285716</v>
      </c>
      <c r="P2770" s="6">
        <f t="shared" si="216"/>
        <v>29.470588235294116</v>
      </c>
      <c r="Q2770" t="s">
        <v>8317</v>
      </c>
      <c r="R2770" t="str">
        <f t="shared" si="217"/>
        <v>publishing</v>
      </c>
      <c r="S2770" t="str">
        <f t="shared" si="218"/>
        <v>children's books</v>
      </c>
      <c r="T2770">
        <f>YEAR(V2770)</f>
        <v>2012</v>
      </c>
      <c r="U2770" s="13">
        <f t="shared" si="219"/>
        <v>30</v>
      </c>
      <c r="V2770" s="10">
        <f>(((J2770/60)/60)/24)+DATE(1970,1,1)</f>
        <v>40967.614849537036</v>
      </c>
      <c r="W2770" s="10">
        <f>(((I2770/60)/60)/24)+DATE(1970,1,1)</f>
        <v>40997.573182870372</v>
      </c>
    </row>
    <row r="2771" spans="1:23"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15"/>
        <v>2.5000000000000001E-3</v>
      </c>
      <c r="P2771" s="6">
        <f t="shared" si="216"/>
        <v>1</v>
      </c>
      <c r="Q2771" t="s">
        <v>8317</v>
      </c>
      <c r="R2771" t="str">
        <f t="shared" si="217"/>
        <v>publishing</v>
      </c>
      <c r="S2771" t="str">
        <f t="shared" si="218"/>
        <v>children's books</v>
      </c>
      <c r="T2771">
        <f>YEAR(V2771)</f>
        <v>2014</v>
      </c>
      <c r="U2771" s="13">
        <f t="shared" si="219"/>
        <v>50</v>
      </c>
      <c r="V2771" s="10">
        <f>(((J2771/60)/60)/24)+DATE(1970,1,1)</f>
        <v>41745.826273148145</v>
      </c>
      <c r="W2771" s="10">
        <f>(((I2771/60)/60)/24)+DATE(1970,1,1)</f>
        <v>41795.826273148145</v>
      </c>
    </row>
    <row r="2772" spans="1:23"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15"/>
        <v>0.1041125</v>
      </c>
      <c r="P2772" s="6">
        <f t="shared" si="216"/>
        <v>63.098484848484851</v>
      </c>
      <c r="Q2772" t="s">
        <v>8317</v>
      </c>
      <c r="R2772" t="str">
        <f t="shared" si="217"/>
        <v>publishing</v>
      </c>
      <c r="S2772" t="str">
        <f t="shared" si="218"/>
        <v>children's books</v>
      </c>
      <c r="T2772">
        <f>YEAR(V2772)</f>
        <v>2014</v>
      </c>
      <c r="U2772" s="13">
        <f t="shared" si="219"/>
        <v>30</v>
      </c>
      <c r="V2772" s="10">
        <f>(((J2772/60)/60)/24)+DATE(1970,1,1)</f>
        <v>41686.705208333333</v>
      </c>
      <c r="W2772" s="10">
        <f>(((I2772/60)/60)/24)+DATE(1970,1,1)</f>
        <v>41716.663541666669</v>
      </c>
    </row>
    <row r="2773" spans="1:23"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15"/>
        <v>0</v>
      </c>
      <c r="P2773" s="6" t="e">
        <f t="shared" si="216"/>
        <v>#DIV/0!</v>
      </c>
      <c r="Q2773" t="s">
        <v>8317</v>
      </c>
      <c r="R2773" t="str">
        <f t="shared" si="217"/>
        <v>publishing</v>
      </c>
      <c r="S2773" t="str">
        <f t="shared" si="218"/>
        <v>children's books</v>
      </c>
      <c r="T2773">
        <f>YEAR(V2773)</f>
        <v>2012</v>
      </c>
      <c r="U2773" s="13">
        <f t="shared" si="219"/>
        <v>49</v>
      </c>
      <c r="V2773" s="10">
        <f>(((J2773/60)/60)/24)+DATE(1970,1,1)</f>
        <v>41257.531712962962</v>
      </c>
      <c r="W2773" s="10">
        <f>(((I2773/60)/60)/24)+DATE(1970,1,1)</f>
        <v>41306.708333333336</v>
      </c>
    </row>
    <row r="2774" spans="1:23"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15"/>
        <v>0</v>
      </c>
      <c r="P2774" s="6" t="e">
        <f t="shared" si="216"/>
        <v>#DIV/0!</v>
      </c>
      <c r="Q2774" t="s">
        <v>8317</v>
      </c>
      <c r="R2774" t="str">
        <f t="shared" si="217"/>
        <v>publishing</v>
      </c>
      <c r="S2774" t="str">
        <f t="shared" si="218"/>
        <v>children's books</v>
      </c>
      <c r="T2774">
        <f>YEAR(V2774)</f>
        <v>2013</v>
      </c>
      <c r="U2774" s="13">
        <f t="shared" si="219"/>
        <v>15</v>
      </c>
      <c r="V2774" s="10">
        <f>(((J2774/60)/60)/24)+DATE(1970,1,1)</f>
        <v>41537.869143518517</v>
      </c>
      <c r="W2774" s="10">
        <f>(((I2774/60)/60)/24)+DATE(1970,1,1)</f>
        <v>41552.869143518517</v>
      </c>
    </row>
    <row r="2775" spans="1:23"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15"/>
        <v>1.8867924528301887E-3</v>
      </c>
      <c r="P2775" s="6">
        <f t="shared" si="216"/>
        <v>1</v>
      </c>
      <c r="Q2775" t="s">
        <v>8317</v>
      </c>
      <c r="R2775" t="str">
        <f t="shared" si="217"/>
        <v>publishing</v>
      </c>
      <c r="S2775" t="str">
        <f t="shared" si="218"/>
        <v>children's books</v>
      </c>
      <c r="T2775">
        <f>YEAR(V2775)</f>
        <v>2016</v>
      </c>
      <c r="U2775" s="13">
        <f t="shared" si="219"/>
        <v>10</v>
      </c>
      <c r="V2775" s="10">
        <f>(((J2775/60)/60)/24)+DATE(1970,1,1)</f>
        <v>42474.86482638889</v>
      </c>
      <c r="W2775" s="10">
        <f>(((I2775/60)/60)/24)+DATE(1970,1,1)</f>
        <v>42484.86482638889</v>
      </c>
    </row>
    <row r="2776" spans="1:23"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15"/>
        <v>0.14249999999999999</v>
      </c>
      <c r="P2776" s="6">
        <f t="shared" si="216"/>
        <v>43.846153846153847</v>
      </c>
      <c r="Q2776" t="s">
        <v>8317</v>
      </c>
      <c r="R2776" t="str">
        <f t="shared" si="217"/>
        <v>publishing</v>
      </c>
      <c r="S2776" t="str">
        <f t="shared" si="218"/>
        <v>children's books</v>
      </c>
      <c r="T2776">
        <f>YEAR(V2776)</f>
        <v>2013</v>
      </c>
      <c r="U2776" s="13">
        <f t="shared" si="219"/>
        <v>30</v>
      </c>
      <c r="V2776" s="10">
        <f>(((J2776/60)/60)/24)+DATE(1970,1,1)</f>
        <v>41311.126481481479</v>
      </c>
      <c r="W2776" s="10">
        <f>(((I2776/60)/60)/24)+DATE(1970,1,1)</f>
        <v>41341.126481481479</v>
      </c>
    </row>
    <row r="2777" spans="1:23"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15"/>
        <v>0.03</v>
      </c>
      <c r="P2777" s="6">
        <f t="shared" si="216"/>
        <v>75</v>
      </c>
      <c r="Q2777" t="s">
        <v>8317</v>
      </c>
      <c r="R2777" t="str">
        <f t="shared" si="217"/>
        <v>publishing</v>
      </c>
      <c r="S2777" t="str">
        <f t="shared" si="218"/>
        <v>children's books</v>
      </c>
      <c r="T2777">
        <f>YEAR(V2777)</f>
        <v>2011</v>
      </c>
      <c r="U2777" s="13">
        <f t="shared" si="219"/>
        <v>30</v>
      </c>
      <c r="V2777" s="10">
        <f>(((J2777/60)/60)/24)+DATE(1970,1,1)</f>
        <v>40863.013356481482</v>
      </c>
      <c r="W2777" s="10">
        <f>(((I2777/60)/60)/24)+DATE(1970,1,1)</f>
        <v>40893.013356481482</v>
      </c>
    </row>
    <row r="2778" spans="1:23"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15"/>
        <v>7.8809523809523815E-2</v>
      </c>
      <c r="P2778" s="6">
        <f t="shared" si="216"/>
        <v>45.972222222222221</v>
      </c>
      <c r="Q2778" t="s">
        <v>8317</v>
      </c>
      <c r="R2778" t="str">
        <f t="shared" si="217"/>
        <v>publishing</v>
      </c>
      <c r="S2778" t="str">
        <f t="shared" si="218"/>
        <v>children's books</v>
      </c>
      <c r="T2778">
        <f>YEAR(V2778)</f>
        <v>2015</v>
      </c>
      <c r="U2778" s="13">
        <f t="shared" si="219"/>
        <v>31</v>
      </c>
      <c r="V2778" s="10">
        <f>(((J2778/60)/60)/24)+DATE(1970,1,1)</f>
        <v>42136.297175925924</v>
      </c>
      <c r="W2778" s="10">
        <f>(((I2778/60)/60)/24)+DATE(1970,1,1)</f>
        <v>42167.297175925924</v>
      </c>
    </row>
    <row r="2779" spans="1:23"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15"/>
        <v>3.3333333333333335E-3</v>
      </c>
      <c r="P2779" s="6">
        <f t="shared" si="216"/>
        <v>10</v>
      </c>
      <c r="Q2779" t="s">
        <v>8317</v>
      </c>
      <c r="R2779" t="str">
        <f t="shared" si="217"/>
        <v>publishing</v>
      </c>
      <c r="S2779" t="str">
        <f t="shared" si="218"/>
        <v>children's books</v>
      </c>
      <c r="T2779">
        <f>YEAR(V2779)</f>
        <v>2015</v>
      </c>
      <c r="U2779" s="13">
        <f t="shared" si="219"/>
        <v>30</v>
      </c>
      <c r="V2779" s="10">
        <f>(((J2779/60)/60)/24)+DATE(1970,1,1)</f>
        <v>42172.669027777782</v>
      </c>
      <c r="W2779" s="10">
        <f>(((I2779/60)/60)/24)+DATE(1970,1,1)</f>
        <v>42202.669027777782</v>
      </c>
    </row>
    <row r="2780" spans="1:23"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15"/>
        <v>0.25545454545454543</v>
      </c>
      <c r="P2780" s="6">
        <f t="shared" si="216"/>
        <v>93.666666666666671</v>
      </c>
      <c r="Q2780" t="s">
        <v>8317</v>
      </c>
      <c r="R2780" t="str">
        <f t="shared" si="217"/>
        <v>publishing</v>
      </c>
      <c r="S2780" t="str">
        <f t="shared" si="218"/>
        <v>children's books</v>
      </c>
      <c r="T2780">
        <f>YEAR(V2780)</f>
        <v>2014</v>
      </c>
      <c r="U2780" s="13">
        <f t="shared" si="219"/>
        <v>30</v>
      </c>
      <c r="V2780" s="10">
        <f>(((J2780/60)/60)/24)+DATE(1970,1,1)</f>
        <v>41846.978078703702</v>
      </c>
      <c r="W2780" s="10">
        <f>(((I2780/60)/60)/24)+DATE(1970,1,1)</f>
        <v>41876.978078703702</v>
      </c>
    </row>
    <row r="2781" spans="1:23"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15"/>
        <v>2.12E-2</v>
      </c>
      <c r="P2781" s="6">
        <f t="shared" si="216"/>
        <v>53</v>
      </c>
      <c r="Q2781" t="s">
        <v>8317</v>
      </c>
      <c r="R2781" t="str">
        <f t="shared" si="217"/>
        <v>publishing</v>
      </c>
      <c r="S2781" t="str">
        <f t="shared" si="218"/>
        <v>children's books</v>
      </c>
      <c r="T2781">
        <f>YEAR(V2781)</f>
        <v>2015</v>
      </c>
      <c r="U2781" s="13">
        <f t="shared" si="219"/>
        <v>30</v>
      </c>
      <c r="V2781" s="10">
        <f>(((J2781/60)/60)/24)+DATE(1970,1,1)</f>
        <v>42300.585891203707</v>
      </c>
      <c r="W2781" s="10">
        <f>(((I2781/60)/60)/24)+DATE(1970,1,1)</f>
        <v>42330.627557870372</v>
      </c>
    </row>
    <row r="2782" spans="1:23"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15"/>
        <v>0</v>
      </c>
      <c r="P2782" s="6" t="e">
        <f t="shared" si="216"/>
        <v>#DIV/0!</v>
      </c>
      <c r="Q2782" t="s">
        <v>8317</v>
      </c>
      <c r="R2782" t="str">
        <f t="shared" si="217"/>
        <v>publishing</v>
      </c>
      <c r="S2782" t="str">
        <f t="shared" si="218"/>
        <v>children's books</v>
      </c>
      <c r="T2782">
        <f>YEAR(V2782)</f>
        <v>2017</v>
      </c>
      <c r="U2782" s="13">
        <f t="shared" si="219"/>
        <v>30</v>
      </c>
      <c r="V2782" s="10">
        <f>(((J2782/60)/60)/24)+DATE(1970,1,1)</f>
        <v>42774.447777777779</v>
      </c>
      <c r="W2782" s="10">
        <f>(((I2782/60)/60)/24)+DATE(1970,1,1)</f>
        <v>42804.447777777779</v>
      </c>
    </row>
    <row r="2783" spans="1:23"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15"/>
        <v>1.0528</v>
      </c>
      <c r="P2783" s="6">
        <f t="shared" si="216"/>
        <v>47</v>
      </c>
      <c r="Q2783" t="s">
        <v>8319</v>
      </c>
      <c r="R2783" t="str">
        <f t="shared" si="217"/>
        <v>theater</v>
      </c>
      <c r="S2783" t="str">
        <f t="shared" si="218"/>
        <v>plays</v>
      </c>
      <c r="T2783">
        <f>YEAR(V2783)</f>
        <v>2015</v>
      </c>
      <c r="U2783" s="13">
        <f t="shared" si="219"/>
        <v>28</v>
      </c>
      <c r="V2783" s="10">
        <f>(((J2783/60)/60)/24)+DATE(1970,1,1)</f>
        <v>42018.94159722222</v>
      </c>
      <c r="W2783" s="10">
        <f>(((I2783/60)/60)/24)+DATE(1970,1,1)</f>
        <v>42047.291666666672</v>
      </c>
    </row>
    <row r="2784" spans="1:23"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15"/>
        <v>1.2</v>
      </c>
      <c r="P2784" s="6">
        <f t="shared" si="216"/>
        <v>66.666666666666671</v>
      </c>
      <c r="Q2784" t="s">
        <v>8319</v>
      </c>
      <c r="R2784" t="str">
        <f t="shared" si="217"/>
        <v>theater</v>
      </c>
      <c r="S2784" t="str">
        <f t="shared" si="218"/>
        <v>plays</v>
      </c>
      <c r="T2784">
        <f>YEAR(V2784)</f>
        <v>2015</v>
      </c>
      <c r="U2784" s="13">
        <f t="shared" si="219"/>
        <v>25</v>
      </c>
      <c r="V2784" s="10">
        <f>(((J2784/60)/60)/24)+DATE(1970,1,1)</f>
        <v>42026.924976851849</v>
      </c>
      <c r="W2784" s="10">
        <f>(((I2784/60)/60)/24)+DATE(1970,1,1)</f>
        <v>42052.207638888889</v>
      </c>
    </row>
    <row r="2785" spans="1:23"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15"/>
        <v>1.145</v>
      </c>
      <c r="P2785" s="6">
        <f t="shared" si="216"/>
        <v>18.770491803278688</v>
      </c>
      <c r="Q2785" t="s">
        <v>8319</v>
      </c>
      <c r="R2785" t="str">
        <f t="shared" si="217"/>
        <v>theater</v>
      </c>
      <c r="S2785" t="str">
        <f t="shared" si="218"/>
        <v>plays</v>
      </c>
      <c r="T2785">
        <f>YEAR(V2785)</f>
        <v>2015</v>
      </c>
      <c r="U2785" s="13">
        <f t="shared" si="219"/>
        <v>14</v>
      </c>
      <c r="V2785" s="10">
        <f>(((J2785/60)/60)/24)+DATE(1970,1,1)</f>
        <v>42103.535254629634</v>
      </c>
      <c r="W2785" s="10">
        <f>(((I2785/60)/60)/24)+DATE(1970,1,1)</f>
        <v>42117.535254629634</v>
      </c>
    </row>
    <row r="2786" spans="1:23"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15"/>
        <v>1.19</v>
      </c>
      <c r="P2786" s="6">
        <f t="shared" si="216"/>
        <v>66.111111111111114</v>
      </c>
      <c r="Q2786" t="s">
        <v>8319</v>
      </c>
      <c r="R2786" t="str">
        <f t="shared" si="217"/>
        <v>theater</v>
      </c>
      <c r="S2786" t="str">
        <f t="shared" si="218"/>
        <v>plays</v>
      </c>
      <c r="T2786">
        <f>YEAR(V2786)</f>
        <v>2014</v>
      </c>
      <c r="U2786" s="13">
        <f t="shared" si="219"/>
        <v>21</v>
      </c>
      <c r="V2786" s="10">
        <f>(((J2786/60)/60)/24)+DATE(1970,1,1)</f>
        <v>41920.787534722222</v>
      </c>
      <c r="W2786" s="10">
        <f>(((I2786/60)/60)/24)+DATE(1970,1,1)</f>
        <v>41941.787534722222</v>
      </c>
    </row>
    <row r="2787" spans="1:23"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15"/>
        <v>1.0468</v>
      </c>
      <c r="P2787" s="6">
        <f t="shared" si="216"/>
        <v>36.859154929577464</v>
      </c>
      <c r="Q2787" t="s">
        <v>8319</v>
      </c>
      <c r="R2787" t="str">
        <f t="shared" si="217"/>
        <v>theater</v>
      </c>
      <c r="S2787" t="str">
        <f t="shared" si="218"/>
        <v>plays</v>
      </c>
      <c r="T2787">
        <f>YEAR(V2787)</f>
        <v>2016</v>
      </c>
      <c r="U2787" s="13">
        <f t="shared" si="219"/>
        <v>30</v>
      </c>
      <c r="V2787" s="10">
        <f>(((J2787/60)/60)/24)+DATE(1970,1,1)</f>
        <v>42558.189432870371</v>
      </c>
      <c r="W2787" s="10">
        <f>(((I2787/60)/60)/24)+DATE(1970,1,1)</f>
        <v>42587.875</v>
      </c>
    </row>
    <row r="2788" spans="1:23"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15"/>
        <v>1.1783999999999999</v>
      </c>
      <c r="P2788" s="6">
        <f t="shared" si="216"/>
        <v>39.810810810810814</v>
      </c>
      <c r="Q2788" t="s">
        <v>8319</v>
      </c>
      <c r="R2788" t="str">
        <f t="shared" si="217"/>
        <v>theater</v>
      </c>
      <c r="S2788" t="str">
        <f t="shared" si="218"/>
        <v>plays</v>
      </c>
      <c r="T2788">
        <f>YEAR(V2788)</f>
        <v>2014</v>
      </c>
      <c r="U2788" s="13">
        <f t="shared" si="219"/>
        <v>14</v>
      </c>
      <c r="V2788" s="10">
        <f>(((J2788/60)/60)/24)+DATE(1970,1,1)</f>
        <v>41815.569212962961</v>
      </c>
      <c r="W2788" s="10">
        <f>(((I2788/60)/60)/24)+DATE(1970,1,1)</f>
        <v>41829.569212962961</v>
      </c>
    </row>
    <row r="2789" spans="1:23"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15"/>
        <v>1.1970000000000001</v>
      </c>
      <c r="P2789" s="6">
        <f t="shared" si="216"/>
        <v>31.5</v>
      </c>
      <c r="Q2789" t="s">
        <v>8319</v>
      </c>
      <c r="R2789" t="str">
        <f t="shared" si="217"/>
        <v>theater</v>
      </c>
      <c r="S2789" t="str">
        <f t="shared" si="218"/>
        <v>plays</v>
      </c>
      <c r="T2789">
        <f>YEAR(V2789)</f>
        <v>2014</v>
      </c>
      <c r="U2789" s="13">
        <f t="shared" si="219"/>
        <v>30</v>
      </c>
      <c r="V2789" s="10">
        <f>(((J2789/60)/60)/24)+DATE(1970,1,1)</f>
        <v>41808.198518518519</v>
      </c>
      <c r="W2789" s="10">
        <f>(((I2789/60)/60)/24)+DATE(1970,1,1)</f>
        <v>41838.198518518519</v>
      </c>
    </row>
    <row r="2790" spans="1:23"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15"/>
        <v>1.0249999999999999</v>
      </c>
      <c r="P2790" s="6">
        <f t="shared" si="216"/>
        <v>102.5</v>
      </c>
      <c r="Q2790" t="s">
        <v>8319</v>
      </c>
      <c r="R2790" t="str">
        <f t="shared" si="217"/>
        <v>theater</v>
      </c>
      <c r="S2790" t="str">
        <f t="shared" si="218"/>
        <v>plays</v>
      </c>
      <c r="T2790">
        <f>YEAR(V2790)</f>
        <v>2016</v>
      </c>
      <c r="U2790" s="13">
        <f t="shared" si="219"/>
        <v>30</v>
      </c>
      <c r="V2790" s="10">
        <f>(((J2790/60)/60)/24)+DATE(1970,1,1)</f>
        <v>42550.701886574068</v>
      </c>
      <c r="W2790" s="10">
        <f>(((I2790/60)/60)/24)+DATE(1970,1,1)</f>
        <v>42580.701886574068</v>
      </c>
    </row>
    <row r="2791" spans="1:23"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15"/>
        <v>1.0116666666666667</v>
      </c>
      <c r="P2791" s="6">
        <f t="shared" si="216"/>
        <v>126.45833333333333</v>
      </c>
      <c r="Q2791" t="s">
        <v>8319</v>
      </c>
      <c r="R2791" t="str">
        <f t="shared" si="217"/>
        <v>theater</v>
      </c>
      <c r="S2791" t="str">
        <f t="shared" si="218"/>
        <v>plays</v>
      </c>
      <c r="T2791">
        <f>YEAR(V2791)</f>
        <v>2015</v>
      </c>
      <c r="U2791" s="13">
        <f t="shared" si="219"/>
        <v>19</v>
      </c>
      <c r="V2791" s="10">
        <f>(((J2791/60)/60)/24)+DATE(1970,1,1)</f>
        <v>42056.013124999998</v>
      </c>
      <c r="W2791" s="10">
        <f>(((I2791/60)/60)/24)+DATE(1970,1,1)</f>
        <v>42075.166666666672</v>
      </c>
    </row>
    <row r="2792" spans="1:23"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15"/>
        <v>1.0533333333333332</v>
      </c>
      <c r="P2792" s="6">
        <f t="shared" si="216"/>
        <v>47.878787878787875</v>
      </c>
      <c r="Q2792" t="s">
        <v>8319</v>
      </c>
      <c r="R2792" t="str">
        <f t="shared" si="217"/>
        <v>theater</v>
      </c>
      <c r="S2792" t="str">
        <f t="shared" si="218"/>
        <v>plays</v>
      </c>
      <c r="T2792">
        <f>YEAR(V2792)</f>
        <v>2015</v>
      </c>
      <c r="U2792" s="13">
        <f t="shared" si="219"/>
        <v>30</v>
      </c>
      <c r="V2792" s="10">
        <f>(((J2792/60)/60)/24)+DATE(1970,1,1)</f>
        <v>42016.938692129625</v>
      </c>
      <c r="W2792" s="10">
        <f>(((I2792/60)/60)/24)+DATE(1970,1,1)</f>
        <v>42046.938692129625</v>
      </c>
    </row>
    <row r="2793" spans="1:23"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15"/>
        <v>1.0249999999999999</v>
      </c>
      <c r="P2793" s="6">
        <f t="shared" si="216"/>
        <v>73.214285714285708</v>
      </c>
      <c r="Q2793" t="s">
        <v>8319</v>
      </c>
      <c r="R2793" t="str">
        <f t="shared" si="217"/>
        <v>theater</v>
      </c>
      <c r="S2793" t="str">
        <f t="shared" si="218"/>
        <v>plays</v>
      </c>
      <c r="T2793">
        <f>YEAR(V2793)</f>
        <v>2016</v>
      </c>
      <c r="U2793" s="13">
        <f t="shared" si="219"/>
        <v>30</v>
      </c>
      <c r="V2793" s="10">
        <f>(((J2793/60)/60)/24)+DATE(1970,1,1)</f>
        <v>42591.899988425925</v>
      </c>
      <c r="W2793" s="10">
        <f>(((I2793/60)/60)/24)+DATE(1970,1,1)</f>
        <v>42622.166666666672</v>
      </c>
    </row>
    <row r="2794" spans="1:23"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15"/>
        <v>1.0760000000000001</v>
      </c>
      <c r="P2794" s="6">
        <f t="shared" si="216"/>
        <v>89.666666666666671</v>
      </c>
      <c r="Q2794" t="s">
        <v>8319</v>
      </c>
      <c r="R2794" t="str">
        <f t="shared" si="217"/>
        <v>theater</v>
      </c>
      <c r="S2794" t="str">
        <f t="shared" si="218"/>
        <v>plays</v>
      </c>
      <c r="T2794">
        <f>YEAR(V2794)</f>
        <v>2015</v>
      </c>
      <c r="U2794" s="13">
        <f t="shared" si="219"/>
        <v>45</v>
      </c>
      <c r="V2794" s="10">
        <f>(((J2794/60)/60)/24)+DATE(1970,1,1)</f>
        <v>42183.231006944443</v>
      </c>
      <c r="W2794" s="10">
        <f>(((I2794/60)/60)/24)+DATE(1970,1,1)</f>
        <v>42228.231006944443</v>
      </c>
    </row>
    <row r="2795" spans="1:23"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15"/>
        <v>1.105675</v>
      </c>
      <c r="P2795" s="6">
        <f t="shared" si="216"/>
        <v>151.4623287671233</v>
      </c>
      <c r="Q2795" t="s">
        <v>8319</v>
      </c>
      <c r="R2795" t="str">
        <f t="shared" si="217"/>
        <v>theater</v>
      </c>
      <c r="S2795" t="str">
        <f t="shared" si="218"/>
        <v>plays</v>
      </c>
      <c r="T2795">
        <f>YEAR(V2795)</f>
        <v>2015</v>
      </c>
      <c r="U2795" s="13">
        <f t="shared" si="219"/>
        <v>30</v>
      </c>
      <c r="V2795" s="10">
        <f>(((J2795/60)/60)/24)+DATE(1970,1,1)</f>
        <v>42176.419039351851</v>
      </c>
      <c r="W2795" s="10">
        <f>(((I2795/60)/60)/24)+DATE(1970,1,1)</f>
        <v>42206.419039351851</v>
      </c>
    </row>
    <row r="2796" spans="1:23"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15"/>
        <v>1.5</v>
      </c>
      <c r="P2796" s="6">
        <f t="shared" si="216"/>
        <v>25</v>
      </c>
      <c r="Q2796" t="s">
        <v>8319</v>
      </c>
      <c r="R2796" t="str">
        <f t="shared" si="217"/>
        <v>theater</v>
      </c>
      <c r="S2796" t="str">
        <f t="shared" si="218"/>
        <v>plays</v>
      </c>
      <c r="T2796">
        <f>YEAR(V2796)</f>
        <v>2016</v>
      </c>
      <c r="U2796" s="13">
        <f t="shared" si="219"/>
        <v>16</v>
      </c>
      <c r="V2796" s="10">
        <f>(((J2796/60)/60)/24)+DATE(1970,1,1)</f>
        <v>42416.691655092596</v>
      </c>
      <c r="W2796" s="10">
        <f>(((I2796/60)/60)/24)+DATE(1970,1,1)</f>
        <v>42432.791666666672</v>
      </c>
    </row>
    <row r="2797" spans="1:23"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15"/>
        <v>1.0428571428571429</v>
      </c>
      <c r="P2797" s="6">
        <f t="shared" si="216"/>
        <v>36.5</v>
      </c>
      <c r="Q2797" t="s">
        <v>8319</v>
      </c>
      <c r="R2797" t="str">
        <f t="shared" si="217"/>
        <v>theater</v>
      </c>
      <c r="S2797" t="str">
        <f t="shared" si="218"/>
        <v>plays</v>
      </c>
      <c r="T2797">
        <f>YEAR(V2797)</f>
        <v>2014</v>
      </c>
      <c r="U2797" s="13">
        <f t="shared" si="219"/>
        <v>16</v>
      </c>
      <c r="V2797" s="10">
        <f>(((J2797/60)/60)/24)+DATE(1970,1,1)</f>
        <v>41780.525937500002</v>
      </c>
      <c r="W2797" s="10">
        <f>(((I2797/60)/60)/24)+DATE(1970,1,1)</f>
        <v>41796.958333333336</v>
      </c>
    </row>
    <row r="2798" spans="1:23"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15"/>
        <v>1.155</v>
      </c>
      <c r="P2798" s="6">
        <f t="shared" si="216"/>
        <v>44</v>
      </c>
      <c r="Q2798" t="s">
        <v>8319</v>
      </c>
      <c r="R2798" t="str">
        <f t="shared" si="217"/>
        <v>theater</v>
      </c>
      <c r="S2798" t="str">
        <f t="shared" si="218"/>
        <v>plays</v>
      </c>
      <c r="T2798">
        <f>YEAR(V2798)</f>
        <v>2014</v>
      </c>
      <c r="U2798" s="13">
        <f t="shared" si="219"/>
        <v>30</v>
      </c>
      <c r="V2798" s="10">
        <f>(((J2798/60)/60)/24)+DATE(1970,1,1)</f>
        <v>41795.528101851851</v>
      </c>
      <c r="W2798" s="10">
        <f>(((I2798/60)/60)/24)+DATE(1970,1,1)</f>
        <v>41825.528101851851</v>
      </c>
    </row>
    <row r="2799" spans="1:23"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15"/>
        <v>1.02645125</v>
      </c>
      <c r="P2799" s="6">
        <f t="shared" si="216"/>
        <v>87.357553191489373</v>
      </c>
      <c r="Q2799" t="s">
        <v>8319</v>
      </c>
      <c r="R2799" t="str">
        <f t="shared" si="217"/>
        <v>theater</v>
      </c>
      <c r="S2799" t="str">
        <f t="shared" si="218"/>
        <v>plays</v>
      </c>
      <c r="T2799">
        <f>YEAR(V2799)</f>
        <v>2014</v>
      </c>
      <c r="U2799" s="13">
        <f t="shared" si="219"/>
        <v>30</v>
      </c>
      <c r="V2799" s="10">
        <f>(((J2799/60)/60)/24)+DATE(1970,1,1)</f>
        <v>41798.94027777778</v>
      </c>
      <c r="W2799" s="10">
        <f>(((I2799/60)/60)/24)+DATE(1970,1,1)</f>
        <v>41828.94027777778</v>
      </c>
    </row>
    <row r="2800" spans="1:23"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15"/>
        <v>1.014</v>
      </c>
      <c r="P2800" s="6">
        <f t="shared" si="216"/>
        <v>36.474820143884891</v>
      </c>
      <c r="Q2800" t="s">
        <v>8319</v>
      </c>
      <c r="R2800" t="str">
        <f t="shared" si="217"/>
        <v>theater</v>
      </c>
      <c r="S2800" t="str">
        <f t="shared" si="218"/>
        <v>plays</v>
      </c>
      <c r="T2800">
        <f>YEAR(V2800)</f>
        <v>2015</v>
      </c>
      <c r="U2800" s="13">
        <f t="shared" si="219"/>
        <v>15</v>
      </c>
      <c r="V2800" s="10">
        <f>(((J2800/60)/60)/24)+DATE(1970,1,1)</f>
        <v>42201.675011574072</v>
      </c>
      <c r="W2800" s="10">
        <f>(((I2800/60)/60)/24)+DATE(1970,1,1)</f>
        <v>42216.666666666672</v>
      </c>
    </row>
    <row r="2801" spans="1:23"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15"/>
        <v>1.1663479999999999</v>
      </c>
      <c r="P2801" s="6">
        <f t="shared" si="216"/>
        <v>44.859538461538463</v>
      </c>
      <c r="Q2801" t="s">
        <v>8319</v>
      </c>
      <c r="R2801" t="str">
        <f t="shared" si="217"/>
        <v>theater</v>
      </c>
      <c r="S2801" t="str">
        <f t="shared" si="218"/>
        <v>plays</v>
      </c>
      <c r="T2801">
        <f>YEAR(V2801)</f>
        <v>2016</v>
      </c>
      <c r="U2801" s="13">
        <f t="shared" si="219"/>
        <v>31</v>
      </c>
      <c r="V2801" s="10">
        <f>(((J2801/60)/60)/24)+DATE(1970,1,1)</f>
        <v>42507.264699074076</v>
      </c>
      <c r="W2801" s="10">
        <f>(((I2801/60)/60)/24)+DATE(1970,1,1)</f>
        <v>42538.666666666672</v>
      </c>
    </row>
    <row r="2802" spans="1:23"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15"/>
        <v>1.33</v>
      </c>
      <c r="P2802" s="6">
        <f t="shared" si="216"/>
        <v>42.903225806451616</v>
      </c>
      <c r="Q2802" t="s">
        <v>8319</v>
      </c>
      <c r="R2802" t="str">
        <f t="shared" si="217"/>
        <v>theater</v>
      </c>
      <c r="S2802" t="str">
        <f t="shared" si="218"/>
        <v>plays</v>
      </c>
      <c r="T2802">
        <f>YEAR(V2802)</f>
        <v>2014</v>
      </c>
      <c r="U2802" s="13">
        <f t="shared" si="219"/>
        <v>60</v>
      </c>
      <c r="V2802" s="10">
        <f>(((J2802/60)/60)/24)+DATE(1970,1,1)</f>
        <v>41948.552847222221</v>
      </c>
      <c r="W2802" s="10">
        <f>(((I2802/60)/60)/24)+DATE(1970,1,1)</f>
        <v>42008.552847222221</v>
      </c>
    </row>
    <row r="2803" spans="1:23"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15"/>
        <v>1.3320000000000001</v>
      </c>
      <c r="P2803" s="6">
        <f t="shared" si="216"/>
        <v>51.230769230769234</v>
      </c>
      <c r="Q2803" t="s">
        <v>8319</v>
      </c>
      <c r="R2803" t="str">
        <f t="shared" si="217"/>
        <v>theater</v>
      </c>
      <c r="S2803" t="str">
        <f t="shared" si="218"/>
        <v>plays</v>
      </c>
      <c r="T2803">
        <f>YEAR(V2803)</f>
        <v>2014</v>
      </c>
      <c r="U2803" s="13">
        <f t="shared" si="219"/>
        <v>22</v>
      </c>
      <c r="V2803" s="10">
        <f>(((J2803/60)/60)/24)+DATE(1970,1,1)</f>
        <v>41900.243159722224</v>
      </c>
      <c r="W2803" s="10">
        <f>(((I2803/60)/60)/24)+DATE(1970,1,1)</f>
        <v>41922.458333333336</v>
      </c>
    </row>
    <row r="2804" spans="1:23"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15"/>
        <v>1.0183333333333333</v>
      </c>
      <c r="P2804" s="6">
        <f t="shared" si="216"/>
        <v>33.944444444444443</v>
      </c>
      <c r="Q2804" t="s">
        <v>8319</v>
      </c>
      <c r="R2804" t="str">
        <f t="shared" si="217"/>
        <v>theater</v>
      </c>
      <c r="S2804" t="str">
        <f t="shared" si="218"/>
        <v>plays</v>
      </c>
      <c r="T2804">
        <f>YEAR(V2804)</f>
        <v>2015</v>
      </c>
      <c r="U2804" s="13">
        <f t="shared" si="219"/>
        <v>30</v>
      </c>
      <c r="V2804" s="10">
        <f>(((J2804/60)/60)/24)+DATE(1970,1,1)</f>
        <v>42192.64707175926</v>
      </c>
      <c r="W2804" s="10">
        <f>(((I2804/60)/60)/24)+DATE(1970,1,1)</f>
        <v>42222.64707175926</v>
      </c>
    </row>
    <row r="2805" spans="1:23"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15"/>
        <v>1.2795000000000001</v>
      </c>
      <c r="P2805" s="6">
        <f t="shared" si="216"/>
        <v>90.744680851063833</v>
      </c>
      <c r="Q2805" t="s">
        <v>8319</v>
      </c>
      <c r="R2805" t="str">
        <f t="shared" si="217"/>
        <v>theater</v>
      </c>
      <c r="S2805" t="str">
        <f t="shared" si="218"/>
        <v>plays</v>
      </c>
      <c r="T2805">
        <f>YEAR(V2805)</f>
        <v>2015</v>
      </c>
      <c r="U2805" s="13">
        <f t="shared" si="219"/>
        <v>43</v>
      </c>
      <c r="V2805" s="10">
        <f>(((J2805/60)/60)/24)+DATE(1970,1,1)</f>
        <v>42158.065694444449</v>
      </c>
      <c r="W2805" s="10">
        <f>(((I2805/60)/60)/24)+DATE(1970,1,1)</f>
        <v>42201</v>
      </c>
    </row>
    <row r="2806" spans="1:23"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15"/>
        <v>1.1499999999999999</v>
      </c>
      <c r="P2806" s="6">
        <f t="shared" si="216"/>
        <v>50</v>
      </c>
      <c r="Q2806" t="s">
        <v>8319</v>
      </c>
      <c r="R2806" t="str">
        <f t="shared" si="217"/>
        <v>theater</v>
      </c>
      <c r="S2806" t="str">
        <f t="shared" si="218"/>
        <v>plays</v>
      </c>
      <c r="T2806">
        <f>YEAR(V2806)</f>
        <v>2014</v>
      </c>
      <c r="U2806" s="13">
        <f t="shared" si="219"/>
        <v>30</v>
      </c>
      <c r="V2806" s="10">
        <f>(((J2806/60)/60)/24)+DATE(1970,1,1)</f>
        <v>41881.453587962962</v>
      </c>
      <c r="W2806" s="10">
        <f>(((I2806/60)/60)/24)+DATE(1970,1,1)</f>
        <v>41911.453587962962</v>
      </c>
    </row>
    <row r="2807" spans="1:23"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15"/>
        <v>1.1000000000000001</v>
      </c>
      <c r="P2807" s="6">
        <f t="shared" si="216"/>
        <v>24.444444444444443</v>
      </c>
      <c r="Q2807" t="s">
        <v>8319</v>
      </c>
      <c r="R2807" t="str">
        <f t="shared" si="217"/>
        <v>theater</v>
      </c>
      <c r="S2807" t="str">
        <f t="shared" si="218"/>
        <v>plays</v>
      </c>
      <c r="T2807">
        <f>YEAR(V2807)</f>
        <v>2015</v>
      </c>
      <c r="U2807" s="13">
        <f t="shared" si="219"/>
        <v>25</v>
      </c>
      <c r="V2807" s="10">
        <f>(((J2807/60)/60)/24)+DATE(1970,1,1)</f>
        <v>42213.505474537036</v>
      </c>
      <c r="W2807" s="10">
        <f>(((I2807/60)/60)/24)+DATE(1970,1,1)</f>
        <v>42238.505474537036</v>
      </c>
    </row>
    <row r="2808" spans="1:23"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15"/>
        <v>1.121</v>
      </c>
      <c r="P2808" s="6">
        <f t="shared" si="216"/>
        <v>44.25</v>
      </c>
      <c r="Q2808" t="s">
        <v>8319</v>
      </c>
      <c r="R2808" t="str">
        <f t="shared" si="217"/>
        <v>theater</v>
      </c>
      <c r="S2808" t="str">
        <f t="shared" si="218"/>
        <v>plays</v>
      </c>
      <c r="T2808">
        <f>YEAR(V2808)</f>
        <v>2015</v>
      </c>
      <c r="U2808" s="13">
        <f t="shared" si="219"/>
        <v>36</v>
      </c>
      <c r="V2808" s="10">
        <f>(((J2808/60)/60)/24)+DATE(1970,1,1)</f>
        <v>42185.267245370371</v>
      </c>
      <c r="W2808" s="10">
        <f>(((I2808/60)/60)/24)+DATE(1970,1,1)</f>
        <v>42221.458333333328</v>
      </c>
    </row>
    <row r="2809" spans="1:23"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15"/>
        <v>1.26</v>
      </c>
      <c r="P2809" s="6">
        <f t="shared" si="216"/>
        <v>67.741935483870961</v>
      </c>
      <c r="Q2809" t="s">
        <v>8319</v>
      </c>
      <c r="R2809" t="str">
        <f t="shared" si="217"/>
        <v>theater</v>
      </c>
      <c r="S2809" t="str">
        <f t="shared" si="218"/>
        <v>plays</v>
      </c>
      <c r="T2809">
        <f>YEAR(V2809)</f>
        <v>2015</v>
      </c>
      <c r="U2809" s="13">
        <f t="shared" si="219"/>
        <v>30</v>
      </c>
      <c r="V2809" s="10">
        <f>(((J2809/60)/60)/24)+DATE(1970,1,1)</f>
        <v>42154.873124999998</v>
      </c>
      <c r="W2809" s="10">
        <f>(((I2809/60)/60)/24)+DATE(1970,1,1)</f>
        <v>42184.873124999998</v>
      </c>
    </row>
    <row r="2810" spans="1:23"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15"/>
        <v>1.0024444444444445</v>
      </c>
      <c r="P2810" s="6">
        <f t="shared" si="216"/>
        <v>65.376811594202906</v>
      </c>
      <c r="Q2810" t="s">
        <v>8319</v>
      </c>
      <c r="R2810" t="str">
        <f t="shared" si="217"/>
        <v>theater</v>
      </c>
      <c r="S2810" t="str">
        <f t="shared" si="218"/>
        <v>plays</v>
      </c>
      <c r="T2810">
        <f>YEAR(V2810)</f>
        <v>2015</v>
      </c>
      <c r="U2810" s="13">
        <f t="shared" si="219"/>
        <v>30</v>
      </c>
      <c r="V2810" s="10">
        <f>(((J2810/60)/60)/24)+DATE(1970,1,1)</f>
        <v>42208.84646990741</v>
      </c>
      <c r="W2810" s="10">
        <f>(((I2810/60)/60)/24)+DATE(1970,1,1)</f>
        <v>42238.84646990741</v>
      </c>
    </row>
    <row r="2811" spans="1:23"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15"/>
        <v>1.024</v>
      </c>
      <c r="P2811" s="6">
        <f t="shared" si="216"/>
        <v>121.9047619047619</v>
      </c>
      <c r="Q2811" t="s">
        <v>8319</v>
      </c>
      <c r="R2811" t="str">
        <f t="shared" si="217"/>
        <v>theater</v>
      </c>
      <c r="S2811" t="str">
        <f t="shared" si="218"/>
        <v>plays</v>
      </c>
      <c r="T2811">
        <f>YEAR(V2811)</f>
        <v>2016</v>
      </c>
      <c r="U2811" s="13">
        <f t="shared" si="219"/>
        <v>8</v>
      </c>
      <c r="V2811" s="10">
        <f>(((J2811/60)/60)/24)+DATE(1970,1,1)</f>
        <v>42451.496817129635</v>
      </c>
      <c r="W2811" s="10">
        <f>(((I2811/60)/60)/24)+DATE(1970,1,1)</f>
        <v>42459.610416666663</v>
      </c>
    </row>
    <row r="2812" spans="1:23"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15"/>
        <v>1.0820000000000001</v>
      </c>
      <c r="P2812" s="6">
        <f t="shared" si="216"/>
        <v>47.456140350877192</v>
      </c>
      <c r="Q2812" t="s">
        <v>8319</v>
      </c>
      <c r="R2812" t="str">
        <f t="shared" si="217"/>
        <v>theater</v>
      </c>
      <c r="S2812" t="str">
        <f t="shared" si="218"/>
        <v>plays</v>
      </c>
      <c r="T2812">
        <f>YEAR(V2812)</f>
        <v>2014</v>
      </c>
      <c r="U2812" s="13">
        <f t="shared" si="219"/>
        <v>32</v>
      </c>
      <c r="V2812" s="10">
        <f>(((J2812/60)/60)/24)+DATE(1970,1,1)</f>
        <v>41759.13962962963</v>
      </c>
      <c r="W2812" s="10">
        <f>(((I2812/60)/60)/24)+DATE(1970,1,1)</f>
        <v>41791.165972222225</v>
      </c>
    </row>
    <row r="2813" spans="1:23"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15"/>
        <v>1.0026999999999999</v>
      </c>
      <c r="P2813" s="6">
        <f t="shared" si="216"/>
        <v>92.842592592592595</v>
      </c>
      <c r="Q2813" t="s">
        <v>8319</v>
      </c>
      <c r="R2813" t="str">
        <f t="shared" si="217"/>
        <v>theater</v>
      </c>
      <c r="S2813" t="str">
        <f t="shared" si="218"/>
        <v>plays</v>
      </c>
      <c r="T2813">
        <f>YEAR(V2813)</f>
        <v>2015</v>
      </c>
      <c r="U2813" s="13">
        <f t="shared" si="219"/>
        <v>30</v>
      </c>
      <c r="V2813" s="10">
        <f>(((J2813/60)/60)/24)+DATE(1970,1,1)</f>
        <v>42028.496562500004</v>
      </c>
      <c r="W2813" s="10">
        <f>(((I2813/60)/60)/24)+DATE(1970,1,1)</f>
        <v>42058.496562500004</v>
      </c>
    </row>
    <row r="2814" spans="1:23"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15"/>
        <v>1.133</v>
      </c>
      <c r="P2814" s="6">
        <f t="shared" si="216"/>
        <v>68.253012048192772</v>
      </c>
      <c r="Q2814" t="s">
        <v>8319</v>
      </c>
      <c r="R2814" t="str">
        <f t="shared" si="217"/>
        <v>theater</v>
      </c>
      <c r="S2814" t="str">
        <f t="shared" si="218"/>
        <v>plays</v>
      </c>
      <c r="T2814">
        <f>YEAR(V2814)</f>
        <v>2015</v>
      </c>
      <c r="U2814" s="13">
        <f t="shared" si="219"/>
        <v>45</v>
      </c>
      <c r="V2814" s="10">
        <f>(((J2814/60)/60)/24)+DATE(1970,1,1)</f>
        <v>42054.74418981481</v>
      </c>
      <c r="W2814" s="10">
        <f>(((I2814/60)/60)/24)+DATE(1970,1,1)</f>
        <v>42100.166666666672</v>
      </c>
    </row>
    <row r="2815" spans="1:23"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15"/>
        <v>1.2757571428571428</v>
      </c>
      <c r="P2815" s="6">
        <f t="shared" si="216"/>
        <v>37.209583333333335</v>
      </c>
      <c r="Q2815" t="s">
        <v>8319</v>
      </c>
      <c r="R2815" t="str">
        <f t="shared" si="217"/>
        <v>theater</v>
      </c>
      <c r="S2815" t="str">
        <f t="shared" si="218"/>
        <v>plays</v>
      </c>
      <c r="T2815">
        <f>YEAR(V2815)</f>
        <v>2016</v>
      </c>
      <c r="U2815" s="13">
        <f t="shared" si="219"/>
        <v>25</v>
      </c>
      <c r="V2815" s="10">
        <f>(((J2815/60)/60)/24)+DATE(1970,1,1)</f>
        <v>42693.742604166662</v>
      </c>
      <c r="W2815" s="10">
        <f>(((I2815/60)/60)/24)+DATE(1970,1,1)</f>
        <v>42718.742604166662</v>
      </c>
    </row>
    <row r="2816" spans="1:23"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15"/>
        <v>1.0773333333333333</v>
      </c>
      <c r="P2816" s="6">
        <f t="shared" si="216"/>
        <v>25.25</v>
      </c>
      <c r="Q2816" t="s">
        <v>8319</v>
      </c>
      <c r="R2816" t="str">
        <f t="shared" si="217"/>
        <v>theater</v>
      </c>
      <c r="S2816" t="str">
        <f t="shared" si="218"/>
        <v>plays</v>
      </c>
      <c r="T2816">
        <f>YEAR(V2816)</f>
        <v>2015</v>
      </c>
      <c r="U2816" s="13">
        <f t="shared" si="219"/>
        <v>30</v>
      </c>
      <c r="V2816" s="10">
        <f>(((J2816/60)/60)/24)+DATE(1970,1,1)</f>
        <v>42103.399479166663</v>
      </c>
      <c r="W2816" s="10">
        <f>(((I2816/60)/60)/24)+DATE(1970,1,1)</f>
        <v>42133.399479166663</v>
      </c>
    </row>
    <row r="2817" spans="1:23"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15"/>
        <v>2.42</v>
      </c>
      <c r="P2817" s="6">
        <f t="shared" si="216"/>
        <v>43.214285714285715</v>
      </c>
      <c r="Q2817" t="s">
        <v>8319</v>
      </c>
      <c r="R2817" t="str">
        <f t="shared" si="217"/>
        <v>theater</v>
      </c>
      <c r="S2817" t="str">
        <f t="shared" si="218"/>
        <v>plays</v>
      </c>
      <c r="T2817">
        <f>YEAR(V2817)</f>
        <v>2016</v>
      </c>
      <c r="U2817" s="13">
        <f t="shared" si="219"/>
        <v>30</v>
      </c>
      <c r="V2817" s="10">
        <f>(((J2817/60)/60)/24)+DATE(1970,1,1)</f>
        <v>42559.776724537034</v>
      </c>
      <c r="W2817" s="10">
        <f>(((I2817/60)/60)/24)+DATE(1970,1,1)</f>
        <v>42589.776724537034</v>
      </c>
    </row>
    <row r="2818" spans="1:23"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15"/>
        <v>1.4156666666666666</v>
      </c>
      <c r="P2818" s="6">
        <f t="shared" si="216"/>
        <v>25.130177514792898</v>
      </c>
      <c r="Q2818" t="s">
        <v>8319</v>
      </c>
      <c r="R2818" t="str">
        <f t="shared" si="217"/>
        <v>theater</v>
      </c>
      <c r="S2818" t="str">
        <f t="shared" si="218"/>
        <v>plays</v>
      </c>
      <c r="T2818">
        <f>YEAR(V2818)</f>
        <v>2015</v>
      </c>
      <c r="U2818" s="13">
        <f t="shared" si="219"/>
        <v>30</v>
      </c>
      <c r="V2818" s="10">
        <f>(((J2818/60)/60)/24)+DATE(1970,1,1)</f>
        <v>42188.467499999999</v>
      </c>
      <c r="W2818" s="10">
        <f>(((I2818/60)/60)/24)+DATE(1970,1,1)</f>
        <v>42218.666666666672</v>
      </c>
    </row>
    <row r="2819" spans="1:23"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20">E2819/D2819</f>
        <v>1.3</v>
      </c>
      <c r="P2819" s="6">
        <f t="shared" ref="P2819:P2882" si="221">E2819/L2819</f>
        <v>23.636363636363637</v>
      </c>
      <c r="Q2819" t="s">
        <v>8319</v>
      </c>
      <c r="R2819" t="str">
        <f t="shared" ref="R2819:R2882" si="222">LEFT(N2819,SEARCH("/",N2819,1)-1)</f>
        <v>theater</v>
      </c>
      <c r="S2819" t="str">
        <f t="shared" ref="S2819:S2882" si="223">RIGHT(N2819,LEN(N2819)-FIND("/",N2819,1))</f>
        <v>plays</v>
      </c>
      <c r="T2819">
        <f>YEAR(V2819)</f>
        <v>2015</v>
      </c>
      <c r="U2819" s="13">
        <f t="shared" ref="U2819:U2882" si="224">ROUND(W2819-V2819,0)</f>
        <v>40</v>
      </c>
      <c r="V2819" s="10">
        <f>(((J2819/60)/60)/24)+DATE(1970,1,1)</f>
        <v>42023.634976851856</v>
      </c>
      <c r="W2819" s="10">
        <f>(((I2819/60)/60)/24)+DATE(1970,1,1)</f>
        <v>42063.634976851856</v>
      </c>
    </row>
    <row r="2820" spans="1:23"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20"/>
        <v>1.0603</v>
      </c>
      <c r="P2820" s="6">
        <f t="shared" si="221"/>
        <v>103.95098039215686</v>
      </c>
      <c r="Q2820" t="s">
        <v>8319</v>
      </c>
      <c r="R2820" t="str">
        <f t="shared" si="222"/>
        <v>theater</v>
      </c>
      <c r="S2820" t="str">
        <f t="shared" si="223"/>
        <v>plays</v>
      </c>
      <c r="T2820">
        <f>YEAR(V2820)</f>
        <v>2015</v>
      </c>
      <c r="U2820" s="13">
        <f t="shared" si="224"/>
        <v>20</v>
      </c>
      <c r="V2820" s="10">
        <f>(((J2820/60)/60)/24)+DATE(1970,1,1)</f>
        <v>42250.598217592589</v>
      </c>
      <c r="W2820" s="10">
        <f>(((I2820/60)/60)/24)+DATE(1970,1,1)</f>
        <v>42270.598217592589</v>
      </c>
    </row>
    <row r="2821" spans="1:23"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20"/>
        <v>1.048</v>
      </c>
      <c r="P2821" s="6">
        <f t="shared" si="221"/>
        <v>50.384615384615387</v>
      </c>
      <c r="Q2821" t="s">
        <v>8319</v>
      </c>
      <c r="R2821" t="str">
        <f t="shared" si="222"/>
        <v>theater</v>
      </c>
      <c r="S2821" t="str">
        <f t="shared" si="223"/>
        <v>plays</v>
      </c>
      <c r="T2821">
        <f>YEAR(V2821)</f>
        <v>2015</v>
      </c>
      <c r="U2821" s="13">
        <f t="shared" si="224"/>
        <v>30</v>
      </c>
      <c r="V2821" s="10">
        <f>(((J2821/60)/60)/24)+DATE(1970,1,1)</f>
        <v>42139.525567129633</v>
      </c>
      <c r="W2821" s="10">
        <f>(((I2821/60)/60)/24)+DATE(1970,1,1)</f>
        <v>42169.525567129633</v>
      </c>
    </row>
    <row r="2822" spans="1:23"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20"/>
        <v>1.36</v>
      </c>
      <c r="P2822" s="6">
        <f t="shared" si="221"/>
        <v>13.6</v>
      </c>
      <c r="Q2822" t="s">
        <v>8319</v>
      </c>
      <c r="R2822" t="str">
        <f t="shared" si="222"/>
        <v>theater</v>
      </c>
      <c r="S2822" t="str">
        <f t="shared" si="223"/>
        <v>plays</v>
      </c>
      <c r="T2822">
        <f>YEAR(V2822)</f>
        <v>2016</v>
      </c>
      <c r="U2822" s="13">
        <f t="shared" si="224"/>
        <v>24</v>
      </c>
      <c r="V2822" s="10">
        <f>(((J2822/60)/60)/24)+DATE(1970,1,1)</f>
        <v>42401.610983796301</v>
      </c>
      <c r="W2822" s="10">
        <f>(((I2822/60)/60)/24)+DATE(1970,1,1)</f>
        <v>42426</v>
      </c>
    </row>
    <row r="2823" spans="1:23"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20"/>
        <v>1</v>
      </c>
      <c r="P2823" s="6">
        <f t="shared" si="221"/>
        <v>28.571428571428573</v>
      </c>
      <c r="Q2823" t="s">
        <v>8319</v>
      </c>
      <c r="R2823" t="str">
        <f t="shared" si="222"/>
        <v>theater</v>
      </c>
      <c r="S2823" t="str">
        <f t="shared" si="223"/>
        <v>plays</v>
      </c>
      <c r="T2823">
        <f>YEAR(V2823)</f>
        <v>2014</v>
      </c>
      <c r="U2823" s="13">
        <f t="shared" si="224"/>
        <v>30</v>
      </c>
      <c r="V2823" s="10">
        <f>(((J2823/60)/60)/24)+DATE(1970,1,1)</f>
        <v>41875.922858796301</v>
      </c>
      <c r="W2823" s="10">
        <f>(((I2823/60)/60)/24)+DATE(1970,1,1)</f>
        <v>41905.922858796301</v>
      </c>
    </row>
    <row r="2824" spans="1:23"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20"/>
        <v>1</v>
      </c>
      <c r="P2824" s="6">
        <f t="shared" si="221"/>
        <v>63.829787234042556</v>
      </c>
      <c r="Q2824" t="s">
        <v>8319</v>
      </c>
      <c r="R2824" t="str">
        <f t="shared" si="222"/>
        <v>theater</v>
      </c>
      <c r="S2824" t="str">
        <f t="shared" si="223"/>
        <v>plays</v>
      </c>
      <c r="T2824">
        <f>YEAR(V2824)</f>
        <v>2015</v>
      </c>
      <c r="U2824" s="13">
        <f t="shared" si="224"/>
        <v>30</v>
      </c>
      <c r="V2824" s="10">
        <f>(((J2824/60)/60)/24)+DATE(1970,1,1)</f>
        <v>42060.683935185181</v>
      </c>
      <c r="W2824" s="10">
        <f>(((I2824/60)/60)/24)+DATE(1970,1,1)</f>
        <v>42090.642268518524</v>
      </c>
    </row>
    <row r="2825" spans="1:23"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20"/>
        <v>1.24</v>
      </c>
      <c r="P2825" s="6">
        <f t="shared" si="221"/>
        <v>8.8571428571428577</v>
      </c>
      <c r="Q2825" t="s">
        <v>8319</v>
      </c>
      <c r="R2825" t="str">
        <f t="shared" si="222"/>
        <v>theater</v>
      </c>
      <c r="S2825" t="str">
        <f t="shared" si="223"/>
        <v>plays</v>
      </c>
      <c r="T2825">
        <f>YEAR(V2825)</f>
        <v>2015</v>
      </c>
      <c r="U2825" s="13">
        <f t="shared" si="224"/>
        <v>28</v>
      </c>
      <c r="V2825" s="10">
        <f>(((J2825/60)/60)/24)+DATE(1970,1,1)</f>
        <v>42067.011643518519</v>
      </c>
      <c r="W2825" s="10">
        <f>(((I2825/60)/60)/24)+DATE(1970,1,1)</f>
        <v>42094.957638888889</v>
      </c>
    </row>
    <row r="2826" spans="1:23"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20"/>
        <v>1.1692307692307693</v>
      </c>
      <c r="P2826" s="6">
        <f t="shared" si="221"/>
        <v>50.666666666666664</v>
      </c>
      <c r="Q2826" t="s">
        <v>8319</v>
      </c>
      <c r="R2826" t="str">
        <f t="shared" si="222"/>
        <v>theater</v>
      </c>
      <c r="S2826" t="str">
        <f t="shared" si="223"/>
        <v>plays</v>
      </c>
      <c r="T2826">
        <f>YEAR(V2826)</f>
        <v>2015</v>
      </c>
      <c r="U2826" s="13">
        <f t="shared" si="224"/>
        <v>32</v>
      </c>
      <c r="V2826" s="10">
        <f>(((J2826/60)/60)/24)+DATE(1970,1,1)</f>
        <v>42136.270787037036</v>
      </c>
      <c r="W2826" s="10">
        <f>(((I2826/60)/60)/24)+DATE(1970,1,1)</f>
        <v>42168.071527777778</v>
      </c>
    </row>
    <row r="2827" spans="1:23"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20"/>
        <v>1.0333333333333334</v>
      </c>
      <c r="P2827" s="6">
        <f t="shared" si="221"/>
        <v>60.784313725490193</v>
      </c>
      <c r="Q2827" t="s">
        <v>8319</v>
      </c>
      <c r="R2827" t="str">
        <f t="shared" si="222"/>
        <v>theater</v>
      </c>
      <c r="S2827" t="str">
        <f t="shared" si="223"/>
        <v>plays</v>
      </c>
      <c r="T2827">
        <f>YEAR(V2827)</f>
        <v>2015</v>
      </c>
      <c r="U2827" s="13">
        <f t="shared" si="224"/>
        <v>30</v>
      </c>
      <c r="V2827" s="10">
        <f>(((J2827/60)/60)/24)+DATE(1970,1,1)</f>
        <v>42312.792662037042</v>
      </c>
      <c r="W2827" s="10">
        <f>(((I2827/60)/60)/24)+DATE(1970,1,1)</f>
        <v>42342.792662037042</v>
      </c>
    </row>
    <row r="2828" spans="1:23"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20"/>
        <v>1.0774999999999999</v>
      </c>
      <c r="P2828" s="6">
        <f t="shared" si="221"/>
        <v>113.42105263157895</v>
      </c>
      <c r="Q2828" t="s">
        <v>8319</v>
      </c>
      <c r="R2828" t="str">
        <f t="shared" si="222"/>
        <v>theater</v>
      </c>
      <c r="S2828" t="str">
        <f t="shared" si="223"/>
        <v>plays</v>
      </c>
      <c r="T2828">
        <f>YEAR(V2828)</f>
        <v>2015</v>
      </c>
      <c r="U2828" s="13">
        <f t="shared" si="224"/>
        <v>24</v>
      </c>
      <c r="V2828" s="10">
        <f>(((J2828/60)/60)/24)+DATE(1970,1,1)</f>
        <v>42171.034861111111</v>
      </c>
      <c r="W2828" s="10">
        <f>(((I2828/60)/60)/24)+DATE(1970,1,1)</f>
        <v>42195.291666666672</v>
      </c>
    </row>
    <row r="2829" spans="1:23"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20"/>
        <v>1.2024999999999999</v>
      </c>
      <c r="P2829" s="6">
        <f t="shared" si="221"/>
        <v>104.56521739130434</v>
      </c>
      <c r="Q2829" t="s">
        <v>8319</v>
      </c>
      <c r="R2829" t="str">
        <f t="shared" si="222"/>
        <v>theater</v>
      </c>
      <c r="S2829" t="str">
        <f t="shared" si="223"/>
        <v>plays</v>
      </c>
      <c r="T2829">
        <f>YEAR(V2829)</f>
        <v>2016</v>
      </c>
      <c r="U2829" s="13">
        <f t="shared" si="224"/>
        <v>30</v>
      </c>
      <c r="V2829" s="10">
        <f>(((J2829/60)/60)/24)+DATE(1970,1,1)</f>
        <v>42494.683634259258</v>
      </c>
      <c r="W2829" s="10">
        <f>(((I2829/60)/60)/24)+DATE(1970,1,1)</f>
        <v>42524.6875</v>
      </c>
    </row>
    <row r="2830" spans="1:23"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20"/>
        <v>1.0037894736842106</v>
      </c>
      <c r="P2830" s="6">
        <f t="shared" si="221"/>
        <v>98.30927835051547</v>
      </c>
      <c r="Q2830" t="s">
        <v>8319</v>
      </c>
      <c r="R2830" t="str">
        <f t="shared" si="222"/>
        <v>theater</v>
      </c>
      <c r="S2830" t="str">
        <f t="shared" si="223"/>
        <v>plays</v>
      </c>
      <c r="T2830">
        <f>YEAR(V2830)</f>
        <v>2015</v>
      </c>
      <c r="U2830" s="13">
        <f t="shared" si="224"/>
        <v>26</v>
      </c>
      <c r="V2830" s="10">
        <f>(((J2830/60)/60)/24)+DATE(1970,1,1)</f>
        <v>42254.264687499999</v>
      </c>
      <c r="W2830" s="10">
        <f>(((I2830/60)/60)/24)+DATE(1970,1,1)</f>
        <v>42279.958333333328</v>
      </c>
    </row>
    <row r="2831" spans="1:23"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20"/>
        <v>1.0651999999999999</v>
      </c>
      <c r="P2831" s="6">
        <f t="shared" si="221"/>
        <v>35.039473684210527</v>
      </c>
      <c r="Q2831" t="s">
        <v>8319</v>
      </c>
      <c r="R2831" t="str">
        <f t="shared" si="222"/>
        <v>theater</v>
      </c>
      <c r="S2831" t="str">
        <f t="shared" si="223"/>
        <v>plays</v>
      </c>
      <c r="T2831">
        <f>YEAR(V2831)</f>
        <v>2016</v>
      </c>
      <c r="U2831" s="13">
        <f t="shared" si="224"/>
        <v>28</v>
      </c>
      <c r="V2831" s="10">
        <f>(((J2831/60)/60)/24)+DATE(1970,1,1)</f>
        <v>42495.434236111112</v>
      </c>
      <c r="W2831" s="10">
        <f>(((I2831/60)/60)/24)+DATE(1970,1,1)</f>
        <v>42523.434236111112</v>
      </c>
    </row>
    <row r="2832" spans="1:23"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20"/>
        <v>1</v>
      </c>
      <c r="P2832" s="6">
        <f t="shared" si="221"/>
        <v>272.72727272727275</v>
      </c>
      <c r="Q2832" t="s">
        <v>8319</v>
      </c>
      <c r="R2832" t="str">
        <f t="shared" si="222"/>
        <v>theater</v>
      </c>
      <c r="S2832" t="str">
        <f t="shared" si="223"/>
        <v>plays</v>
      </c>
      <c r="T2832">
        <f>YEAR(V2832)</f>
        <v>2014</v>
      </c>
      <c r="U2832" s="13">
        <f t="shared" si="224"/>
        <v>12</v>
      </c>
      <c r="V2832" s="10">
        <f>(((J2832/60)/60)/24)+DATE(1970,1,1)</f>
        <v>41758.839675925927</v>
      </c>
      <c r="W2832" s="10">
        <f>(((I2832/60)/60)/24)+DATE(1970,1,1)</f>
        <v>41771.165972222225</v>
      </c>
    </row>
    <row r="2833" spans="1:23"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20"/>
        <v>1.1066666666666667</v>
      </c>
      <c r="P2833" s="6">
        <f t="shared" si="221"/>
        <v>63.846153846153847</v>
      </c>
      <c r="Q2833" t="s">
        <v>8319</v>
      </c>
      <c r="R2833" t="str">
        <f t="shared" si="222"/>
        <v>theater</v>
      </c>
      <c r="S2833" t="str">
        <f t="shared" si="223"/>
        <v>plays</v>
      </c>
      <c r="T2833">
        <f>YEAR(V2833)</f>
        <v>2015</v>
      </c>
      <c r="U2833" s="13">
        <f t="shared" si="224"/>
        <v>30</v>
      </c>
      <c r="V2833" s="10">
        <f>(((J2833/60)/60)/24)+DATE(1970,1,1)</f>
        <v>42171.824884259258</v>
      </c>
      <c r="W2833" s="10">
        <f>(((I2833/60)/60)/24)+DATE(1970,1,1)</f>
        <v>42201.824884259258</v>
      </c>
    </row>
    <row r="2834" spans="1:23"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20"/>
        <v>1.1471959999999999</v>
      </c>
      <c r="P2834" s="6">
        <f t="shared" si="221"/>
        <v>30.189368421052631</v>
      </c>
      <c r="Q2834" t="s">
        <v>8319</v>
      </c>
      <c r="R2834" t="str">
        <f t="shared" si="222"/>
        <v>theater</v>
      </c>
      <c r="S2834" t="str">
        <f t="shared" si="223"/>
        <v>plays</v>
      </c>
      <c r="T2834">
        <f>YEAR(V2834)</f>
        <v>2014</v>
      </c>
      <c r="U2834" s="13">
        <f t="shared" si="224"/>
        <v>28</v>
      </c>
      <c r="V2834" s="10">
        <f>(((J2834/60)/60)/24)+DATE(1970,1,1)</f>
        <v>41938.709421296298</v>
      </c>
      <c r="W2834" s="10">
        <f>(((I2834/60)/60)/24)+DATE(1970,1,1)</f>
        <v>41966.916666666672</v>
      </c>
    </row>
    <row r="2835" spans="1:23"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20"/>
        <v>1.0825925925925926</v>
      </c>
      <c r="P2835" s="6">
        <f t="shared" si="221"/>
        <v>83.51428571428572</v>
      </c>
      <c r="Q2835" t="s">
        <v>8319</v>
      </c>
      <c r="R2835" t="str">
        <f t="shared" si="222"/>
        <v>theater</v>
      </c>
      <c r="S2835" t="str">
        <f t="shared" si="223"/>
        <v>plays</v>
      </c>
      <c r="T2835">
        <f>YEAR(V2835)</f>
        <v>2015</v>
      </c>
      <c r="U2835" s="13">
        <f t="shared" si="224"/>
        <v>20</v>
      </c>
      <c r="V2835" s="10">
        <f>(((J2835/60)/60)/24)+DATE(1970,1,1)</f>
        <v>42268.127696759257</v>
      </c>
      <c r="W2835" s="10">
        <f>(((I2835/60)/60)/24)+DATE(1970,1,1)</f>
        <v>42288.083333333328</v>
      </c>
    </row>
    <row r="2836" spans="1:23"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20"/>
        <v>1.7</v>
      </c>
      <c r="P2836" s="6">
        <f t="shared" si="221"/>
        <v>64.761904761904759</v>
      </c>
      <c r="Q2836" t="s">
        <v>8319</v>
      </c>
      <c r="R2836" t="str">
        <f t="shared" si="222"/>
        <v>theater</v>
      </c>
      <c r="S2836" t="str">
        <f t="shared" si="223"/>
        <v>plays</v>
      </c>
      <c r="T2836">
        <f>YEAR(V2836)</f>
        <v>2015</v>
      </c>
      <c r="U2836" s="13">
        <f t="shared" si="224"/>
        <v>15</v>
      </c>
      <c r="V2836" s="10">
        <f>(((J2836/60)/60)/24)+DATE(1970,1,1)</f>
        <v>42019.959837962961</v>
      </c>
      <c r="W2836" s="10">
        <f>(((I2836/60)/60)/24)+DATE(1970,1,1)</f>
        <v>42034.959837962961</v>
      </c>
    </row>
    <row r="2837" spans="1:23"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20"/>
        <v>1.8709899999999999</v>
      </c>
      <c r="P2837" s="6">
        <f t="shared" si="221"/>
        <v>20.118172043010752</v>
      </c>
      <c r="Q2837" t="s">
        <v>8319</v>
      </c>
      <c r="R2837" t="str">
        <f t="shared" si="222"/>
        <v>theater</v>
      </c>
      <c r="S2837" t="str">
        <f t="shared" si="223"/>
        <v>plays</v>
      </c>
      <c r="T2837">
        <f>YEAR(V2837)</f>
        <v>2015</v>
      </c>
      <c r="U2837" s="13">
        <f t="shared" si="224"/>
        <v>29</v>
      </c>
      <c r="V2837" s="10">
        <f>(((J2837/60)/60)/24)+DATE(1970,1,1)</f>
        <v>42313.703900462962</v>
      </c>
      <c r="W2837" s="10">
        <f>(((I2837/60)/60)/24)+DATE(1970,1,1)</f>
        <v>42343</v>
      </c>
    </row>
    <row r="2838" spans="1:23"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20"/>
        <v>1.0777777777777777</v>
      </c>
      <c r="P2838" s="6">
        <f t="shared" si="221"/>
        <v>44.090909090909093</v>
      </c>
      <c r="Q2838" t="s">
        <v>8319</v>
      </c>
      <c r="R2838" t="str">
        <f t="shared" si="222"/>
        <v>theater</v>
      </c>
      <c r="S2838" t="str">
        <f t="shared" si="223"/>
        <v>plays</v>
      </c>
      <c r="T2838">
        <f>YEAR(V2838)</f>
        <v>2017</v>
      </c>
      <c r="U2838" s="13">
        <f t="shared" si="224"/>
        <v>38</v>
      </c>
      <c r="V2838" s="10">
        <f>(((J2838/60)/60)/24)+DATE(1970,1,1)</f>
        <v>42746.261782407411</v>
      </c>
      <c r="W2838" s="10">
        <f>(((I2838/60)/60)/24)+DATE(1970,1,1)</f>
        <v>42784.207638888889</v>
      </c>
    </row>
    <row r="2839" spans="1:23"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20"/>
        <v>1</v>
      </c>
      <c r="P2839" s="6">
        <f t="shared" si="221"/>
        <v>40.476190476190474</v>
      </c>
      <c r="Q2839" t="s">
        <v>8319</v>
      </c>
      <c r="R2839" t="str">
        <f t="shared" si="222"/>
        <v>theater</v>
      </c>
      <c r="S2839" t="str">
        <f t="shared" si="223"/>
        <v>plays</v>
      </c>
      <c r="T2839">
        <f>YEAR(V2839)</f>
        <v>2015</v>
      </c>
      <c r="U2839" s="13">
        <f t="shared" si="224"/>
        <v>40</v>
      </c>
      <c r="V2839" s="10">
        <f>(((J2839/60)/60)/24)+DATE(1970,1,1)</f>
        <v>42307.908379629633</v>
      </c>
      <c r="W2839" s="10">
        <f>(((I2839/60)/60)/24)+DATE(1970,1,1)</f>
        <v>42347.950046296297</v>
      </c>
    </row>
    <row r="2840" spans="1:23"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20"/>
        <v>1.2024999999999999</v>
      </c>
      <c r="P2840" s="6">
        <f t="shared" si="221"/>
        <v>44.537037037037038</v>
      </c>
      <c r="Q2840" t="s">
        <v>8319</v>
      </c>
      <c r="R2840" t="str">
        <f t="shared" si="222"/>
        <v>theater</v>
      </c>
      <c r="S2840" t="str">
        <f t="shared" si="223"/>
        <v>plays</v>
      </c>
      <c r="T2840">
        <f>YEAR(V2840)</f>
        <v>2014</v>
      </c>
      <c r="U2840" s="13">
        <f t="shared" si="224"/>
        <v>22</v>
      </c>
      <c r="V2840" s="10">
        <f>(((J2840/60)/60)/24)+DATE(1970,1,1)</f>
        <v>41842.607592592591</v>
      </c>
      <c r="W2840" s="10">
        <f>(((I2840/60)/60)/24)+DATE(1970,1,1)</f>
        <v>41864.916666666664</v>
      </c>
    </row>
    <row r="2841" spans="1:23"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20"/>
        <v>1.1142857142857143</v>
      </c>
      <c r="P2841" s="6">
        <f t="shared" si="221"/>
        <v>125.80645161290323</v>
      </c>
      <c r="Q2841" t="s">
        <v>8319</v>
      </c>
      <c r="R2841" t="str">
        <f t="shared" si="222"/>
        <v>theater</v>
      </c>
      <c r="S2841" t="str">
        <f t="shared" si="223"/>
        <v>plays</v>
      </c>
      <c r="T2841">
        <f>YEAR(V2841)</f>
        <v>2014</v>
      </c>
      <c r="U2841" s="13">
        <f t="shared" si="224"/>
        <v>23</v>
      </c>
      <c r="V2841" s="10">
        <f>(((J2841/60)/60)/24)+DATE(1970,1,1)</f>
        <v>41853.240208333329</v>
      </c>
      <c r="W2841" s="10">
        <f>(((I2841/60)/60)/24)+DATE(1970,1,1)</f>
        <v>41876.207638888889</v>
      </c>
    </row>
    <row r="2842" spans="1:23"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20"/>
        <v>1.04</v>
      </c>
      <c r="P2842" s="6">
        <f t="shared" si="221"/>
        <v>19.696969696969695</v>
      </c>
      <c r="Q2842" t="s">
        <v>8319</v>
      </c>
      <c r="R2842" t="str">
        <f t="shared" si="222"/>
        <v>theater</v>
      </c>
      <c r="S2842" t="str">
        <f t="shared" si="223"/>
        <v>plays</v>
      </c>
      <c r="T2842">
        <f>YEAR(V2842)</f>
        <v>2015</v>
      </c>
      <c r="U2842" s="13">
        <f t="shared" si="224"/>
        <v>22</v>
      </c>
      <c r="V2842" s="10">
        <f>(((J2842/60)/60)/24)+DATE(1970,1,1)</f>
        <v>42060.035636574074</v>
      </c>
      <c r="W2842" s="10">
        <f>(((I2842/60)/60)/24)+DATE(1970,1,1)</f>
        <v>42081.708333333328</v>
      </c>
    </row>
    <row r="2843" spans="1:23"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20"/>
        <v>0.01</v>
      </c>
      <c r="P2843" s="6">
        <f t="shared" si="221"/>
        <v>10</v>
      </c>
      <c r="Q2843" t="s">
        <v>8319</v>
      </c>
      <c r="R2843" t="str">
        <f t="shared" si="222"/>
        <v>theater</v>
      </c>
      <c r="S2843" t="str">
        <f t="shared" si="223"/>
        <v>plays</v>
      </c>
      <c r="T2843">
        <f>YEAR(V2843)</f>
        <v>2015</v>
      </c>
      <c r="U2843" s="13">
        <f t="shared" si="224"/>
        <v>60</v>
      </c>
      <c r="V2843" s="10">
        <f>(((J2843/60)/60)/24)+DATE(1970,1,1)</f>
        <v>42291.739548611105</v>
      </c>
      <c r="W2843" s="10">
        <f>(((I2843/60)/60)/24)+DATE(1970,1,1)</f>
        <v>42351.781215277777</v>
      </c>
    </row>
    <row r="2844" spans="1:23"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20"/>
        <v>0</v>
      </c>
      <c r="P2844" s="6" t="e">
        <f t="shared" si="221"/>
        <v>#DIV/0!</v>
      </c>
      <c r="Q2844" t="s">
        <v>8319</v>
      </c>
      <c r="R2844" t="str">
        <f t="shared" si="222"/>
        <v>theater</v>
      </c>
      <c r="S2844" t="str">
        <f t="shared" si="223"/>
        <v>plays</v>
      </c>
      <c r="T2844">
        <f>YEAR(V2844)</f>
        <v>2014</v>
      </c>
      <c r="U2844" s="13">
        <f t="shared" si="224"/>
        <v>27</v>
      </c>
      <c r="V2844" s="10">
        <f>(((J2844/60)/60)/24)+DATE(1970,1,1)</f>
        <v>41784.952488425923</v>
      </c>
      <c r="W2844" s="10">
        <f>(((I2844/60)/60)/24)+DATE(1970,1,1)</f>
        <v>41811.458333333336</v>
      </c>
    </row>
    <row r="2845" spans="1:23"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20"/>
        <v>0</v>
      </c>
      <c r="P2845" s="6" t="e">
        <f t="shared" si="221"/>
        <v>#DIV/0!</v>
      </c>
      <c r="Q2845" t="s">
        <v>8319</v>
      </c>
      <c r="R2845" t="str">
        <f t="shared" si="222"/>
        <v>theater</v>
      </c>
      <c r="S2845" t="str">
        <f t="shared" si="223"/>
        <v>plays</v>
      </c>
      <c r="T2845">
        <f>YEAR(V2845)</f>
        <v>2016</v>
      </c>
      <c r="U2845" s="13">
        <f t="shared" si="224"/>
        <v>41</v>
      </c>
      <c r="V2845" s="10">
        <f>(((J2845/60)/60)/24)+DATE(1970,1,1)</f>
        <v>42492.737847222219</v>
      </c>
      <c r="W2845" s="10">
        <f>(((I2845/60)/60)/24)+DATE(1970,1,1)</f>
        <v>42534.166666666672</v>
      </c>
    </row>
    <row r="2846" spans="1:23"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20"/>
        <v>5.4545454545454543E-2</v>
      </c>
      <c r="P2846" s="6">
        <f t="shared" si="221"/>
        <v>30</v>
      </c>
      <c r="Q2846" t="s">
        <v>8319</v>
      </c>
      <c r="R2846" t="str">
        <f t="shared" si="222"/>
        <v>theater</v>
      </c>
      <c r="S2846" t="str">
        <f t="shared" si="223"/>
        <v>plays</v>
      </c>
      <c r="T2846">
        <f>YEAR(V2846)</f>
        <v>2016</v>
      </c>
      <c r="U2846" s="13">
        <f t="shared" si="224"/>
        <v>30</v>
      </c>
      <c r="V2846" s="10">
        <f>(((J2846/60)/60)/24)+DATE(1970,1,1)</f>
        <v>42709.546064814815</v>
      </c>
      <c r="W2846" s="10">
        <f>(((I2846/60)/60)/24)+DATE(1970,1,1)</f>
        <v>42739.546064814815</v>
      </c>
    </row>
    <row r="2847" spans="1:23"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20"/>
        <v>0.31546666666666667</v>
      </c>
      <c r="P2847" s="6">
        <f t="shared" si="221"/>
        <v>60.666666666666664</v>
      </c>
      <c r="Q2847" t="s">
        <v>8319</v>
      </c>
      <c r="R2847" t="str">
        <f t="shared" si="222"/>
        <v>theater</v>
      </c>
      <c r="S2847" t="str">
        <f t="shared" si="223"/>
        <v>plays</v>
      </c>
      <c r="T2847">
        <f>YEAR(V2847)</f>
        <v>2015</v>
      </c>
      <c r="U2847" s="13">
        <f t="shared" si="224"/>
        <v>60</v>
      </c>
      <c r="V2847" s="10">
        <f>(((J2847/60)/60)/24)+DATE(1970,1,1)</f>
        <v>42103.016585648147</v>
      </c>
      <c r="W2847" s="10">
        <f>(((I2847/60)/60)/24)+DATE(1970,1,1)</f>
        <v>42163.016585648147</v>
      </c>
    </row>
    <row r="2848" spans="1:23"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20"/>
        <v>0</v>
      </c>
      <c r="P2848" s="6" t="e">
        <f t="shared" si="221"/>
        <v>#DIV/0!</v>
      </c>
      <c r="Q2848" t="s">
        <v>8319</v>
      </c>
      <c r="R2848" t="str">
        <f t="shared" si="222"/>
        <v>theater</v>
      </c>
      <c r="S2848" t="str">
        <f t="shared" si="223"/>
        <v>plays</v>
      </c>
      <c r="T2848">
        <f>YEAR(V2848)</f>
        <v>2015</v>
      </c>
      <c r="U2848" s="13">
        <f t="shared" si="224"/>
        <v>45</v>
      </c>
      <c r="V2848" s="10">
        <f>(((J2848/60)/60)/24)+DATE(1970,1,1)</f>
        <v>42108.692060185189</v>
      </c>
      <c r="W2848" s="10">
        <f>(((I2848/60)/60)/24)+DATE(1970,1,1)</f>
        <v>42153.692060185189</v>
      </c>
    </row>
    <row r="2849" spans="1:23"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20"/>
        <v>0</v>
      </c>
      <c r="P2849" s="6" t="e">
        <f t="shared" si="221"/>
        <v>#DIV/0!</v>
      </c>
      <c r="Q2849" t="s">
        <v>8319</v>
      </c>
      <c r="R2849" t="str">
        <f t="shared" si="222"/>
        <v>theater</v>
      </c>
      <c r="S2849" t="str">
        <f t="shared" si="223"/>
        <v>plays</v>
      </c>
      <c r="T2849">
        <f>YEAR(V2849)</f>
        <v>2016</v>
      </c>
      <c r="U2849" s="13">
        <f t="shared" si="224"/>
        <v>60</v>
      </c>
      <c r="V2849" s="10">
        <f>(((J2849/60)/60)/24)+DATE(1970,1,1)</f>
        <v>42453.806307870371</v>
      </c>
      <c r="W2849" s="10">
        <f>(((I2849/60)/60)/24)+DATE(1970,1,1)</f>
        <v>42513.806307870371</v>
      </c>
    </row>
    <row r="2850" spans="1:23"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20"/>
        <v>2E-3</v>
      </c>
      <c r="P2850" s="6">
        <f t="shared" si="221"/>
        <v>23.333333333333332</v>
      </c>
      <c r="Q2850" t="s">
        <v>8319</v>
      </c>
      <c r="R2850" t="str">
        <f t="shared" si="222"/>
        <v>theater</v>
      </c>
      <c r="S2850" t="str">
        <f t="shared" si="223"/>
        <v>plays</v>
      </c>
      <c r="T2850">
        <f>YEAR(V2850)</f>
        <v>2015</v>
      </c>
      <c r="U2850" s="13">
        <f t="shared" si="224"/>
        <v>30</v>
      </c>
      <c r="V2850" s="10">
        <f>(((J2850/60)/60)/24)+DATE(1970,1,1)</f>
        <v>42123.648831018523</v>
      </c>
      <c r="W2850" s="10">
        <f>(((I2850/60)/60)/24)+DATE(1970,1,1)</f>
        <v>42153.648831018523</v>
      </c>
    </row>
    <row r="2851" spans="1:23"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20"/>
        <v>0.01</v>
      </c>
      <c r="P2851" s="6">
        <f t="shared" si="221"/>
        <v>5</v>
      </c>
      <c r="Q2851" t="s">
        <v>8319</v>
      </c>
      <c r="R2851" t="str">
        <f t="shared" si="222"/>
        <v>theater</v>
      </c>
      <c r="S2851" t="str">
        <f t="shared" si="223"/>
        <v>plays</v>
      </c>
      <c r="T2851">
        <f>YEAR(V2851)</f>
        <v>2016</v>
      </c>
      <c r="U2851" s="13">
        <f t="shared" si="224"/>
        <v>30</v>
      </c>
      <c r="V2851" s="10">
        <f>(((J2851/60)/60)/24)+DATE(1970,1,1)</f>
        <v>42453.428240740745</v>
      </c>
      <c r="W2851" s="10">
        <f>(((I2851/60)/60)/24)+DATE(1970,1,1)</f>
        <v>42483.428240740745</v>
      </c>
    </row>
    <row r="2852" spans="1:23"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20"/>
        <v>3.8875E-2</v>
      </c>
      <c r="P2852" s="6">
        <f t="shared" si="221"/>
        <v>23.923076923076923</v>
      </c>
      <c r="Q2852" t="s">
        <v>8319</v>
      </c>
      <c r="R2852" t="str">
        <f t="shared" si="222"/>
        <v>theater</v>
      </c>
      <c r="S2852" t="str">
        <f t="shared" si="223"/>
        <v>plays</v>
      </c>
      <c r="T2852">
        <f>YEAR(V2852)</f>
        <v>2014</v>
      </c>
      <c r="U2852" s="13">
        <f t="shared" si="224"/>
        <v>30</v>
      </c>
      <c r="V2852" s="10">
        <f>(((J2852/60)/60)/24)+DATE(1970,1,1)</f>
        <v>41858.007071759261</v>
      </c>
      <c r="W2852" s="10">
        <f>(((I2852/60)/60)/24)+DATE(1970,1,1)</f>
        <v>41888.007071759261</v>
      </c>
    </row>
    <row r="2853" spans="1:23"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20"/>
        <v>0</v>
      </c>
      <c r="P2853" s="6" t="e">
        <f t="shared" si="221"/>
        <v>#DIV/0!</v>
      </c>
      <c r="Q2853" t="s">
        <v>8319</v>
      </c>
      <c r="R2853" t="str">
        <f t="shared" si="222"/>
        <v>theater</v>
      </c>
      <c r="S2853" t="str">
        <f t="shared" si="223"/>
        <v>plays</v>
      </c>
      <c r="T2853">
        <f>YEAR(V2853)</f>
        <v>2016</v>
      </c>
      <c r="U2853" s="13">
        <f t="shared" si="224"/>
        <v>9</v>
      </c>
      <c r="V2853" s="10">
        <f>(((J2853/60)/60)/24)+DATE(1970,1,1)</f>
        <v>42390.002650462964</v>
      </c>
      <c r="W2853" s="10">
        <f>(((I2853/60)/60)/24)+DATE(1970,1,1)</f>
        <v>42398.970138888893</v>
      </c>
    </row>
    <row r="2854" spans="1:23"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20"/>
        <v>1.9E-2</v>
      </c>
      <c r="P2854" s="6">
        <f t="shared" si="221"/>
        <v>15.833333333333334</v>
      </c>
      <c r="Q2854" t="s">
        <v>8319</v>
      </c>
      <c r="R2854" t="str">
        <f t="shared" si="222"/>
        <v>theater</v>
      </c>
      <c r="S2854" t="str">
        <f t="shared" si="223"/>
        <v>plays</v>
      </c>
      <c r="T2854">
        <f>YEAR(V2854)</f>
        <v>2014</v>
      </c>
      <c r="U2854" s="13">
        <f t="shared" si="224"/>
        <v>30</v>
      </c>
      <c r="V2854" s="10">
        <f>(((J2854/60)/60)/24)+DATE(1970,1,1)</f>
        <v>41781.045173611114</v>
      </c>
      <c r="W2854" s="10">
        <f>(((I2854/60)/60)/24)+DATE(1970,1,1)</f>
        <v>41811.045173611114</v>
      </c>
    </row>
    <row r="2855" spans="1:23"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20"/>
        <v>0</v>
      </c>
      <c r="P2855" s="6" t="e">
        <f t="shared" si="221"/>
        <v>#DIV/0!</v>
      </c>
      <c r="Q2855" t="s">
        <v>8319</v>
      </c>
      <c r="R2855" t="str">
        <f t="shared" si="222"/>
        <v>theater</v>
      </c>
      <c r="S2855" t="str">
        <f t="shared" si="223"/>
        <v>plays</v>
      </c>
      <c r="T2855">
        <f>YEAR(V2855)</f>
        <v>2014</v>
      </c>
      <c r="U2855" s="13">
        <f t="shared" si="224"/>
        <v>60</v>
      </c>
      <c r="V2855" s="10">
        <f>(((J2855/60)/60)/24)+DATE(1970,1,1)</f>
        <v>41836.190937499996</v>
      </c>
      <c r="W2855" s="10">
        <f>(((I2855/60)/60)/24)+DATE(1970,1,1)</f>
        <v>41896.190937499996</v>
      </c>
    </row>
    <row r="2856" spans="1:23"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20"/>
        <v>0.41699999999999998</v>
      </c>
      <c r="P2856" s="6">
        <f t="shared" si="221"/>
        <v>29.785714285714285</v>
      </c>
      <c r="Q2856" t="s">
        <v>8319</v>
      </c>
      <c r="R2856" t="str">
        <f t="shared" si="222"/>
        <v>theater</v>
      </c>
      <c r="S2856" t="str">
        <f t="shared" si="223"/>
        <v>plays</v>
      </c>
      <c r="T2856">
        <f>YEAR(V2856)</f>
        <v>2015</v>
      </c>
      <c r="U2856" s="13">
        <f t="shared" si="224"/>
        <v>20</v>
      </c>
      <c r="V2856" s="10">
        <f>(((J2856/60)/60)/24)+DATE(1970,1,1)</f>
        <v>42111.71665509259</v>
      </c>
      <c r="W2856" s="10">
        <f>(((I2856/60)/60)/24)+DATE(1970,1,1)</f>
        <v>42131.71665509259</v>
      </c>
    </row>
    <row r="2857" spans="1:23"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20"/>
        <v>0.5</v>
      </c>
      <c r="P2857" s="6">
        <f t="shared" si="221"/>
        <v>60</v>
      </c>
      <c r="Q2857" t="s">
        <v>8319</v>
      </c>
      <c r="R2857" t="str">
        <f t="shared" si="222"/>
        <v>theater</v>
      </c>
      <c r="S2857" t="str">
        <f t="shared" si="223"/>
        <v>plays</v>
      </c>
      <c r="T2857">
        <f>YEAR(V2857)</f>
        <v>2016</v>
      </c>
      <c r="U2857" s="13">
        <f t="shared" si="224"/>
        <v>29</v>
      </c>
      <c r="V2857" s="10">
        <f>(((J2857/60)/60)/24)+DATE(1970,1,1)</f>
        <v>42370.007766203707</v>
      </c>
      <c r="W2857" s="10">
        <f>(((I2857/60)/60)/24)+DATE(1970,1,1)</f>
        <v>42398.981944444444</v>
      </c>
    </row>
    <row r="2858" spans="1:23"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20"/>
        <v>4.8666666666666664E-2</v>
      </c>
      <c r="P2858" s="6">
        <f t="shared" si="221"/>
        <v>24.333333333333332</v>
      </c>
      <c r="Q2858" t="s">
        <v>8319</v>
      </c>
      <c r="R2858" t="str">
        <f t="shared" si="222"/>
        <v>theater</v>
      </c>
      <c r="S2858" t="str">
        <f t="shared" si="223"/>
        <v>plays</v>
      </c>
      <c r="T2858">
        <f>YEAR(V2858)</f>
        <v>2015</v>
      </c>
      <c r="U2858" s="13">
        <f t="shared" si="224"/>
        <v>60</v>
      </c>
      <c r="V2858" s="10">
        <f>(((J2858/60)/60)/24)+DATE(1970,1,1)</f>
        <v>42165.037581018521</v>
      </c>
      <c r="W2858" s="10">
        <f>(((I2858/60)/60)/24)+DATE(1970,1,1)</f>
        <v>42224.898611111115</v>
      </c>
    </row>
    <row r="2859" spans="1:23"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20"/>
        <v>0.19736842105263158</v>
      </c>
      <c r="P2859" s="6">
        <f t="shared" si="221"/>
        <v>500</v>
      </c>
      <c r="Q2859" t="s">
        <v>8319</v>
      </c>
      <c r="R2859" t="str">
        <f t="shared" si="222"/>
        <v>theater</v>
      </c>
      <c r="S2859" t="str">
        <f t="shared" si="223"/>
        <v>plays</v>
      </c>
      <c r="T2859">
        <f>YEAR(V2859)</f>
        <v>2016</v>
      </c>
      <c r="U2859" s="13">
        <f t="shared" si="224"/>
        <v>60</v>
      </c>
      <c r="V2859" s="10">
        <f>(((J2859/60)/60)/24)+DATE(1970,1,1)</f>
        <v>42726.920081018514</v>
      </c>
      <c r="W2859" s="10">
        <f>(((I2859/60)/60)/24)+DATE(1970,1,1)</f>
        <v>42786.75</v>
      </c>
    </row>
    <row r="2860" spans="1:23"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20"/>
        <v>0</v>
      </c>
      <c r="P2860" s="6" t="e">
        <f t="shared" si="221"/>
        <v>#DIV/0!</v>
      </c>
      <c r="Q2860" t="s">
        <v>8319</v>
      </c>
      <c r="R2860" t="str">
        <f t="shared" si="222"/>
        <v>theater</v>
      </c>
      <c r="S2860" t="str">
        <f t="shared" si="223"/>
        <v>plays</v>
      </c>
      <c r="T2860">
        <f>YEAR(V2860)</f>
        <v>2014</v>
      </c>
      <c r="U2860" s="13">
        <f t="shared" si="224"/>
        <v>24</v>
      </c>
      <c r="V2860" s="10">
        <f>(((J2860/60)/60)/24)+DATE(1970,1,1)</f>
        <v>41954.545081018514</v>
      </c>
      <c r="W2860" s="10">
        <f>(((I2860/60)/60)/24)+DATE(1970,1,1)</f>
        <v>41978.477777777778</v>
      </c>
    </row>
    <row r="2861" spans="1:23"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20"/>
        <v>1.7500000000000002E-2</v>
      </c>
      <c r="P2861" s="6">
        <f t="shared" si="221"/>
        <v>35</v>
      </c>
      <c r="Q2861" t="s">
        <v>8319</v>
      </c>
      <c r="R2861" t="str">
        <f t="shared" si="222"/>
        <v>theater</v>
      </c>
      <c r="S2861" t="str">
        <f t="shared" si="223"/>
        <v>plays</v>
      </c>
      <c r="T2861">
        <f>YEAR(V2861)</f>
        <v>2015</v>
      </c>
      <c r="U2861" s="13">
        <f t="shared" si="224"/>
        <v>60</v>
      </c>
      <c r="V2861" s="10">
        <f>(((J2861/60)/60)/24)+DATE(1970,1,1)</f>
        <v>42233.362314814818</v>
      </c>
      <c r="W2861" s="10">
        <f>(((I2861/60)/60)/24)+DATE(1970,1,1)</f>
        <v>42293.362314814818</v>
      </c>
    </row>
    <row r="2862" spans="1:23"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20"/>
        <v>6.6500000000000004E-2</v>
      </c>
      <c r="P2862" s="6">
        <f t="shared" si="221"/>
        <v>29.555555555555557</v>
      </c>
      <c r="Q2862" t="s">
        <v>8319</v>
      </c>
      <c r="R2862" t="str">
        <f t="shared" si="222"/>
        <v>theater</v>
      </c>
      <c r="S2862" t="str">
        <f t="shared" si="223"/>
        <v>plays</v>
      </c>
      <c r="T2862">
        <f>YEAR(V2862)</f>
        <v>2016</v>
      </c>
      <c r="U2862" s="13">
        <f t="shared" si="224"/>
        <v>60</v>
      </c>
      <c r="V2862" s="10">
        <f>(((J2862/60)/60)/24)+DATE(1970,1,1)</f>
        <v>42480.800648148142</v>
      </c>
      <c r="W2862" s="10">
        <f>(((I2862/60)/60)/24)+DATE(1970,1,1)</f>
        <v>42540.800648148142</v>
      </c>
    </row>
    <row r="2863" spans="1:23"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20"/>
        <v>0.32</v>
      </c>
      <c r="P2863" s="6">
        <f t="shared" si="221"/>
        <v>26.666666666666668</v>
      </c>
      <c r="Q2863" t="s">
        <v>8319</v>
      </c>
      <c r="R2863" t="str">
        <f t="shared" si="222"/>
        <v>theater</v>
      </c>
      <c r="S2863" t="str">
        <f t="shared" si="223"/>
        <v>plays</v>
      </c>
      <c r="T2863">
        <f>YEAR(V2863)</f>
        <v>2015</v>
      </c>
      <c r="U2863" s="13">
        <f t="shared" si="224"/>
        <v>14</v>
      </c>
      <c r="V2863" s="10">
        <f>(((J2863/60)/60)/24)+DATE(1970,1,1)</f>
        <v>42257.590833333335</v>
      </c>
      <c r="W2863" s="10">
        <f>(((I2863/60)/60)/24)+DATE(1970,1,1)</f>
        <v>42271.590833333335</v>
      </c>
    </row>
    <row r="2864" spans="1:23"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20"/>
        <v>4.3307086614173228E-3</v>
      </c>
      <c r="P2864" s="6">
        <f t="shared" si="221"/>
        <v>18.333333333333332</v>
      </c>
      <c r="Q2864" t="s">
        <v>8319</v>
      </c>
      <c r="R2864" t="str">
        <f t="shared" si="222"/>
        <v>theater</v>
      </c>
      <c r="S2864" t="str">
        <f t="shared" si="223"/>
        <v>plays</v>
      </c>
      <c r="T2864">
        <f>YEAR(V2864)</f>
        <v>2014</v>
      </c>
      <c r="U2864" s="13">
        <f t="shared" si="224"/>
        <v>30</v>
      </c>
      <c r="V2864" s="10">
        <f>(((J2864/60)/60)/24)+DATE(1970,1,1)</f>
        <v>41784.789687500001</v>
      </c>
      <c r="W2864" s="10">
        <f>(((I2864/60)/60)/24)+DATE(1970,1,1)</f>
        <v>41814.789687500001</v>
      </c>
    </row>
    <row r="2865" spans="1:23"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20"/>
        <v>4.0000000000000002E-4</v>
      </c>
      <c r="P2865" s="6">
        <f t="shared" si="221"/>
        <v>20</v>
      </c>
      <c r="Q2865" t="s">
        <v>8319</v>
      </c>
      <c r="R2865" t="str">
        <f t="shared" si="222"/>
        <v>theater</v>
      </c>
      <c r="S2865" t="str">
        <f t="shared" si="223"/>
        <v>plays</v>
      </c>
      <c r="T2865">
        <f>YEAR(V2865)</f>
        <v>2014</v>
      </c>
      <c r="U2865" s="13">
        <f t="shared" si="224"/>
        <v>60</v>
      </c>
      <c r="V2865" s="10">
        <f>(((J2865/60)/60)/24)+DATE(1970,1,1)</f>
        <v>41831.675034722226</v>
      </c>
      <c r="W2865" s="10">
        <f>(((I2865/60)/60)/24)+DATE(1970,1,1)</f>
        <v>41891.675034722226</v>
      </c>
    </row>
    <row r="2866" spans="1:23"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20"/>
        <v>1.6E-2</v>
      </c>
      <c r="P2866" s="6">
        <f t="shared" si="221"/>
        <v>13.333333333333334</v>
      </c>
      <c r="Q2866" t="s">
        <v>8319</v>
      </c>
      <c r="R2866" t="str">
        <f t="shared" si="222"/>
        <v>theater</v>
      </c>
      <c r="S2866" t="str">
        <f t="shared" si="223"/>
        <v>plays</v>
      </c>
      <c r="T2866">
        <f>YEAR(V2866)</f>
        <v>2015</v>
      </c>
      <c r="U2866" s="13">
        <f t="shared" si="224"/>
        <v>30</v>
      </c>
      <c r="V2866" s="10">
        <f>(((J2866/60)/60)/24)+DATE(1970,1,1)</f>
        <v>42172.613506944443</v>
      </c>
      <c r="W2866" s="10">
        <f>(((I2866/60)/60)/24)+DATE(1970,1,1)</f>
        <v>42202.554166666669</v>
      </c>
    </row>
    <row r="2867" spans="1:23"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20"/>
        <v>0</v>
      </c>
      <c r="P2867" s="6" t="e">
        <f t="shared" si="221"/>
        <v>#DIV/0!</v>
      </c>
      <c r="Q2867" t="s">
        <v>8319</v>
      </c>
      <c r="R2867" t="str">
        <f t="shared" si="222"/>
        <v>theater</v>
      </c>
      <c r="S2867" t="str">
        <f t="shared" si="223"/>
        <v>plays</v>
      </c>
      <c r="T2867">
        <f>YEAR(V2867)</f>
        <v>2014</v>
      </c>
      <c r="U2867" s="13">
        <f t="shared" si="224"/>
        <v>60</v>
      </c>
      <c r="V2867" s="10">
        <f>(((J2867/60)/60)/24)+DATE(1970,1,1)</f>
        <v>41950.114108796297</v>
      </c>
      <c r="W2867" s="10">
        <f>(((I2867/60)/60)/24)+DATE(1970,1,1)</f>
        <v>42010.114108796297</v>
      </c>
    </row>
    <row r="2868" spans="1:23"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20"/>
        <v>8.9999999999999993E-3</v>
      </c>
      <c r="P2868" s="6">
        <f t="shared" si="221"/>
        <v>22.5</v>
      </c>
      <c r="Q2868" t="s">
        <v>8319</v>
      </c>
      <c r="R2868" t="str">
        <f t="shared" si="222"/>
        <v>theater</v>
      </c>
      <c r="S2868" t="str">
        <f t="shared" si="223"/>
        <v>plays</v>
      </c>
      <c r="T2868">
        <f>YEAR(V2868)</f>
        <v>2016</v>
      </c>
      <c r="U2868" s="13">
        <f t="shared" si="224"/>
        <v>30</v>
      </c>
      <c r="V2868" s="10">
        <f>(((J2868/60)/60)/24)+DATE(1970,1,1)</f>
        <v>42627.955104166671</v>
      </c>
      <c r="W2868" s="10">
        <f>(((I2868/60)/60)/24)+DATE(1970,1,1)</f>
        <v>42657.916666666672</v>
      </c>
    </row>
    <row r="2869" spans="1:23"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20"/>
        <v>0.2016</v>
      </c>
      <c r="P2869" s="6">
        <f t="shared" si="221"/>
        <v>50.4</v>
      </c>
      <c r="Q2869" t="s">
        <v>8319</v>
      </c>
      <c r="R2869" t="str">
        <f t="shared" si="222"/>
        <v>theater</v>
      </c>
      <c r="S2869" t="str">
        <f t="shared" si="223"/>
        <v>plays</v>
      </c>
      <c r="T2869">
        <f>YEAR(V2869)</f>
        <v>2016</v>
      </c>
      <c r="U2869" s="13">
        <f t="shared" si="224"/>
        <v>24</v>
      </c>
      <c r="V2869" s="10">
        <f>(((J2869/60)/60)/24)+DATE(1970,1,1)</f>
        <v>42531.195277777777</v>
      </c>
      <c r="W2869" s="10">
        <f>(((I2869/60)/60)/24)+DATE(1970,1,1)</f>
        <v>42555.166666666672</v>
      </c>
    </row>
    <row r="2870" spans="1:23"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20"/>
        <v>0.42011733333333334</v>
      </c>
      <c r="P2870" s="6">
        <f t="shared" si="221"/>
        <v>105.02933333333334</v>
      </c>
      <c r="Q2870" t="s">
        <v>8319</v>
      </c>
      <c r="R2870" t="str">
        <f t="shared" si="222"/>
        <v>theater</v>
      </c>
      <c r="S2870" t="str">
        <f t="shared" si="223"/>
        <v>plays</v>
      </c>
      <c r="T2870">
        <f>YEAR(V2870)</f>
        <v>2016</v>
      </c>
      <c r="U2870" s="13">
        <f t="shared" si="224"/>
        <v>30</v>
      </c>
      <c r="V2870" s="10">
        <f>(((J2870/60)/60)/24)+DATE(1970,1,1)</f>
        <v>42618.827013888891</v>
      </c>
      <c r="W2870" s="10">
        <f>(((I2870/60)/60)/24)+DATE(1970,1,1)</f>
        <v>42648.827013888891</v>
      </c>
    </row>
    <row r="2871" spans="1:23"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20"/>
        <v>8.8500000000000002E-3</v>
      </c>
      <c r="P2871" s="6">
        <f t="shared" si="221"/>
        <v>35.4</v>
      </c>
      <c r="Q2871" t="s">
        <v>8319</v>
      </c>
      <c r="R2871" t="str">
        <f t="shared" si="222"/>
        <v>theater</v>
      </c>
      <c r="S2871" t="str">
        <f t="shared" si="223"/>
        <v>plays</v>
      </c>
      <c r="T2871">
        <f>YEAR(V2871)</f>
        <v>2016</v>
      </c>
      <c r="U2871" s="13">
        <f t="shared" si="224"/>
        <v>30</v>
      </c>
      <c r="V2871" s="10">
        <f>(((J2871/60)/60)/24)+DATE(1970,1,1)</f>
        <v>42540.593530092592</v>
      </c>
      <c r="W2871" s="10">
        <f>(((I2871/60)/60)/24)+DATE(1970,1,1)</f>
        <v>42570.593530092592</v>
      </c>
    </row>
    <row r="2872" spans="1:23"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20"/>
        <v>0.15</v>
      </c>
      <c r="P2872" s="6">
        <f t="shared" si="221"/>
        <v>83.333333333333329</v>
      </c>
      <c r="Q2872" t="s">
        <v>8319</v>
      </c>
      <c r="R2872" t="str">
        <f t="shared" si="222"/>
        <v>theater</v>
      </c>
      <c r="S2872" t="str">
        <f t="shared" si="223"/>
        <v>plays</v>
      </c>
      <c r="T2872">
        <f>YEAR(V2872)</f>
        <v>2014</v>
      </c>
      <c r="U2872" s="13">
        <f t="shared" si="224"/>
        <v>30</v>
      </c>
      <c r="V2872" s="10">
        <f>(((J2872/60)/60)/24)+DATE(1970,1,1)</f>
        <v>41746.189409722225</v>
      </c>
      <c r="W2872" s="10">
        <f>(((I2872/60)/60)/24)+DATE(1970,1,1)</f>
        <v>41776.189409722225</v>
      </c>
    </row>
    <row r="2873" spans="1:23"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20"/>
        <v>4.6699999999999998E-2</v>
      </c>
      <c r="P2873" s="6">
        <f t="shared" si="221"/>
        <v>35.92307692307692</v>
      </c>
      <c r="Q2873" t="s">
        <v>8319</v>
      </c>
      <c r="R2873" t="str">
        <f t="shared" si="222"/>
        <v>theater</v>
      </c>
      <c r="S2873" t="str">
        <f t="shared" si="223"/>
        <v>plays</v>
      </c>
      <c r="T2873">
        <f>YEAR(V2873)</f>
        <v>2014</v>
      </c>
      <c r="U2873" s="13">
        <f t="shared" si="224"/>
        <v>20</v>
      </c>
      <c r="V2873" s="10">
        <f>(((J2873/60)/60)/24)+DATE(1970,1,1)</f>
        <v>41974.738576388889</v>
      </c>
      <c r="W2873" s="10">
        <f>(((I2873/60)/60)/24)+DATE(1970,1,1)</f>
        <v>41994.738576388889</v>
      </c>
    </row>
    <row r="2874" spans="1:23"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20"/>
        <v>0</v>
      </c>
      <c r="P2874" s="6" t="e">
        <f t="shared" si="221"/>
        <v>#DIV/0!</v>
      </c>
      <c r="Q2874" t="s">
        <v>8319</v>
      </c>
      <c r="R2874" t="str">
        <f t="shared" si="222"/>
        <v>theater</v>
      </c>
      <c r="S2874" t="str">
        <f t="shared" si="223"/>
        <v>plays</v>
      </c>
      <c r="T2874">
        <f>YEAR(V2874)</f>
        <v>2015</v>
      </c>
      <c r="U2874" s="13">
        <f t="shared" si="224"/>
        <v>60</v>
      </c>
      <c r="V2874" s="10">
        <f>(((J2874/60)/60)/24)+DATE(1970,1,1)</f>
        <v>42115.11618055556</v>
      </c>
      <c r="W2874" s="10">
        <f>(((I2874/60)/60)/24)+DATE(1970,1,1)</f>
        <v>42175.11618055556</v>
      </c>
    </row>
    <row r="2875" spans="1:23"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20"/>
        <v>0.38119999999999998</v>
      </c>
      <c r="P2875" s="6">
        <f t="shared" si="221"/>
        <v>119.125</v>
      </c>
      <c r="Q2875" t="s">
        <v>8319</v>
      </c>
      <c r="R2875" t="str">
        <f t="shared" si="222"/>
        <v>theater</v>
      </c>
      <c r="S2875" t="str">
        <f t="shared" si="223"/>
        <v>plays</v>
      </c>
      <c r="T2875">
        <f>YEAR(V2875)</f>
        <v>2014</v>
      </c>
      <c r="U2875" s="13">
        <f t="shared" si="224"/>
        <v>30</v>
      </c>
      <c r="V2875" s="10">
        <f>(((J2875/60)/60)/24)+DATE(1970,1,1)</f>
        <v>42002.817488425921</v>
      </c>
      <c r="W2875" s="10">
        <f>(((I2875/60)/60)/24)+DATE(1970,1,1)</f>
        <v>42032.817488425921</v>
      </c>
    </row>
    <row r="2876" spans="1:23"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20"/>
        <v>5.4199999999999998E-2</v>
      </c>
      <c r="P2876" s="6">
        <f t="shared" si="221"/>
        <v>90.333333333333329</v>
      </c>
      <c r="Q2876" t="s">
        <v>8319</v>
      </c>
      <c r="R2876" t="str">
        <f t="shared" si="222"/>
        <v>theater</v>
      </c>
      <c r="S2876" t="str">
        <f t="shared" si="223"/>
        <v>plays</v>
      </c>
      <c r="T2876">
        <f>YEAR(V2876)</f>
        <v>2016</v>
      </c>
      <c r="U2876" s="13">
        <f t="shared" si="224"/>
        <v>30</v>
      </c>
      <c r="V2876" s="10">
        <f>(((J2876/60)/60)/24)+DATE(1970,1,1)</f>
        <v>42722.84474537037</v>
      </c>
      <c r="W2876" s="10">
        <f>(((I2876/60)/60)/24)+DATE(1970,1,1)</f>
        <v>42752.84474537037</v>
      </c>
    </row>
    <row r="2877" spans="1:23"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20"/>
        <v>3.5E-4</v>
      </c>
      <c r="P2877" s="6">
        <f t="shared" si="221"/>
        <v>2.3333333333333335</v>
      </c>
      <c r="Q2877" t="s">
        <v>8319</v>
      </c>
      <c r="R2877" t="str">
        <f t="shared" si="222"/>
        <v>theater</v>
      </c>
      <c r="S2877" t="str">
        <f t="shared" si="223"/>
        <v>plays</v>
      </c>
      <c r="T2877">
        <f>YEAR(V2877)</f>
        <v>2016</v>
      </c>
      <c r="U2877" s="13">
        <f t="shared" si="224"/>
        <v>30</v>
      </c>
      <c r="V2877" s="10">
        <f>(((J2877/60)/60)/24)+DATE(1970,1,1)</f>
        <v>42465.128391203703</v>
      </c>
      <c r="W2877" s="10">
        <f>(((I2877/60)/60)/24)+DATE(1970,1,1)</f>
        <v>42495.128391203703</v>
      </c>
    </row>
    <row r="2878" spans="1:23"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20"/>
        <v>0</v>
      </c>
      <c r="P2878" s="6" t="e">
        <f t="shared" si="221"/>
        <v>#DIV/0!</v>
      </c>
      <c r="Q2878" t="s">
        <v>8319</v>
      </c>
      <c r="R2878" t="str">
        <f t="shared" si="222"/>
        <v>theater</v>
      </c>
      <c r="S2878" t="str">
        <f t="shared" si="223"/>
        <v>plays</v>
      </c>
      <c r="T2878">
        <f>YEAR(V2878)</f>
        <v>2015</v>
      </c>
      <c r="U2878" s="13">
        <f t="shared" si="224"/>
        <v>30</v>
      </c>
      <c r="V2878" s="10">
        <f>(((J2878/60)/60)/24)+DATE(1970,1,1)</f>
        <v>42171.743969907402</v>
      </c>
      <c r="W2878" s="10">
        <f>(((I2878/60)/60)/24)+DATE(1970,1,1)</f>
        <v>42201.743969907402</v>
      </c>
    </row>
    <row r="2879" spans="1:23"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20"/>
        <v>0.10833333333333334</v>
      </c>
      <c r="P2879" s="6">
        <f t="shared" si="221"/>
        <v>108.33333333333333</v>
      </c>
      <c r="Q2879" t="s">
        <v>8319</v>
      </c>
      <c r="R2879" t="str">
        <f t="shared" si="222"/>
        <v>theater</v>
      </c>
      <c r="S2879" t="str">
        <f t="shared" si="223"/>
        <v>plays</v>
      </c>
      <c r="T2879">
        <f>YEAR(V2879)</f>
        <v>2016</v>
      </c>
      <c r="U2879" s="13">
        <f t="shared" si="224"/>
        <v>32</v>
      </c>
      <c r="V2879" s="10">
        <f>(((J2879/60)/60)/24)+DATE(1970,1,1)</f>
        <v>42672.955138888887</v>
      </c>
      <c r="W2879" s="10">
        <f>(((I2879/60)/60)/24)+DATE(1970,1,1)</f>
        <v>42704.708333333328</v>
      </c>
    </row>
    <row r="2880" spans="1:23"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20"/>
        <v>2.1000000000000001E-2</v>
      </c>
      <c r="P2880" s="6">
        <f t="shared" si="221"/>
        <v>15.75</v>
      </c>
      <c r="Q2880" t="s">
        <v>8319</v>
      </c>
      <c r="R2880" t="str">
        <f t="shared" si="222"/>
        <v>theater</v>
      </c>
      <c r="S2880" t="str">
        <f t="shared" si="223"/>
        <v>plays</v>
      </c>
      <c r="T2880">
        <f>YEAR(V2880)</f>
        <v>2015</v>
      </c>
      <c r="U2880" s="13">
        <f t="shared" si="224"/>
        <v>60</v>
      </c>
      <c r="V2880" s="10">
        <f>(((J2880/60)/60)/24)+DATE(1970,1,1)</f>
        <v>42128.615682870368</v>
      </c>
      <c r="W2880" s="10">
        <f>(((I2880/60)/60)/24)+DATE(1970,1,1)</f>
        <v>42188.615682870368</v>
      </c>
    </row>
    <row r="2881" spans="1:23"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20"/>
        <v>2.5892857142857141E-3</v>
      </c>
      <c r="P2881" s="6">
        <f t="shared" si="221"/>
        <v>29</v>
      </c>
      <c r="Q2881" t="s">
        <v>8319</v>
      </c>
      <c r="R2881" t="str">
        <f t="shared" si="222"/>
        <v>theater</v>
      </c>
      <c r="S2881" t="str">
        <f t="shared" si="223"/>
        <v>plays</v>
      </c>
      <c r="T2881">
        <f>YEAR(V2881)</f>
        <v>2015</v>
      </c>
      <c r="U2881" s="13">
        <f t="shared" si="224"/>
        <v>30</v>
      </c>
      <c r="V2881" s="10">
        <f>(((J2881/60)/60)/24)+DATE(1970,1,1)</f>
        <v>42359.725243055553</v>
      </c>
      <c r="W2881" s="10">
        <f>(((I2881/60)/60)/24)+DATE(1970,1,1)</f>
        <v>42389.725243055553</v>
      </c>
    </row>
    <row r="2882" spans="1:23"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20"/>
        <v>0.23333333333333334</v>
      </c>
      <c r="P2882" s="6">
        <f t="shared" si="221"/>
        <v>96.551724137931032</v>
      </c>
      <c r="Q2882" t="s">
        <v>8319</v>
      </c>
      <c r="R2882" t="str">
        <f t="shared" si="222"/>
        <v>theater</v>
      </c>
      <c r="S2882" t="str">
        <f t="shared" si="223"/>
        <v>plays</v>
      </c>
      <c r="T2882">
        <f>YEAR(V2882)</f>
        <v>2015</v>
      </c>
      <c r="U2882" s="13">
        <f t="shared" si="224"/>
        <v>44</v>
      </c>
      <c r="V2882" s="10">
        <f>(((J2882/60)/60)/24)+DATE(1970,1,1)</f>
        <v>42192.905694444446</v>
      </c>
      <c r="W2882" s="10">
        <f>(((I2882/60)/60)/24)+DATE(1970,1,1)</f>
        <v>42236.711805555555</v>
      </c>
    </row>
    <row r="2883" spans="1:23"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25">E2883/D2883</f>
        <v>0</v>
      </c>
      <c r="P2883" s="6" t="e">
        <f t="shared" ref="P2883:P2946" si="226">E2883/L2883</f>
        <v>#DIV/0!</v>
      </c>
      <c r="Q2883" t="s">
        <v>8319</v>
      </c>
      <c r="R2883" t="str">
        <f t="shared" ref="R2883:R2946" si="227">LEFT(N2883,SEARCH("/",N2883,1)-1)</f>
        <v>theater</v>
      </c>
      <c r="S2883" t="str">
        <f t="shared" ref="S2883:S2946" si="228">RIGHT(N2883,LEN(N2883)-FIND("/",N2883,1))</f>
        <v>plays</v>
      </c>
      <c r="T2883">
        <f>YEAR(V2883)</f>
        <v>2014</v>
      </c>
      <c r="U2883" s="13">
        <f t="shared" ref="U2883:U2946" si="229">ROUND(W2883-V2883,0)</f>
        <v>60</v>
      </c>
      <c r="V2883" s="10">
        <f>(((J2883/60)/60)/24)+DATE(1970,1,1)</f>
        <v>41916.597638888888</v>
      </c>
      <c r="W2883" s="10">
        <f>(((I2883/60)/60)/24)+DATE(1970,1,1)</f>
        <v>41976.639305555553</v>
      </c>
    </row>
    <row r="2884" spans="1:23"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25"/>
        <v>0.33600000000000002</v>
      </c>
      <c r="P2884" s="6">
        <f t="shared" si="226"/>
        <v>63</v>
      </c>
      <c r="Q2884" t="s">
        <v>8319</v>
      </c>
      <c r="R2884" t="str">
        <f t="shared" si="227"/>
        <v>theater</v>
      </c>
      <c r="S2884" t="str">
        <f t="shared" si="228"/>
        <v>plays</v>
      </c>
      <c r="T2884">
        <f>YEAR(V2884)</f>
        <v>2016</v>
      </c>
      <c r="U2884" s="13">
        <f t="shared" si="229"/>
        <v>30</v>
      </c>
      <c r="V2884" s="10">
        <f>(((J2884/60)/60)/24)+DATE(1970,1,1)</f>
        <v>42461.596273148149</v>
      </c>
      <c r="W2884" s="10">
        <f>(((I2884/60)/60)/24)+DATE(1970,1,1)</f>
        <v>42491.596273148149</v>
      </c>
    </row>
    <row r="2885" spans="1:23"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25"/>
        <v>0.1908</v>
      </c>
      <c r="P2885" s="6">
        <f t="shared" si="226"/>
        <v>381.6</v>
      </c>
      <c r="Q2885" t="s">
        <v>8319</v>
      </c>
      <c r="R2885" t="str">
        <f t="shared" si="227"/>
        <v>theater</v>
      </c>
      <c r="S2885" t="str">
        <f t="shared" si="228"/>
        <v>plays</v>
      </c>
      <c r="T2885">
        <f>YEAR(V2885)</f>
        <v>2016</v>
      </c>
      <c r="U2885" s="13">
        <f t="shared" si="229"/>
        <v>35</v>
      </c>
      <c r="V2885" s="10">
        <f>(((J2885/60)/60)/24)+DATE(1970,1,1)</f>
        <v>42370.90320601852</v>
      </c>
      <c r="W2885" s="10">
        <f>(((I2885/60)/60)/24)+DATE(1970,1,1)</f>
        <v>42406.207638888889</v>
      </c>
    </row>
    <row r="2886" spans="1:23"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25"/>
        <v>4.1111111111111114E-3</v>
      </c>
      <c r="P2886" s="6">
        <f t="shared" si="226"/>
        <v>46.25</v>
      </c>
      <c r="Q2886" t="s">
        <v>8319</v>
      </c>
      <c r="R2886" t="str">
        <f t="shared" si="227"/>
        <v>theater</v>
      </c>
      <c r="S2886" t="str">
        <f t="shared" si="228"/>
        <v>plays</v>
      </c>
      <c r="T2886">
        <f>YEAR(V2886)</f>
        <v>2014</v>
      </c>
      <c r="U2886" s="13">
        <f t="shared" si="229"/>
        <v>30</v>
      </c>
      <c r="V2886" s="10">
        <f>(((J2886/60)/60)/24)+DATE(1970,1,1)</f>
        <v>41948.727256944447</v>
      </c>
      <c r="W2886" s="10">
        <f>(((I2886/60)/60)/24)+DATE(1970,1,1)</f>
        <v>41978.727256944447</v>
      </c>
    </row>
    <row r="2887" spans="1:23"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25"/>
        <v>0.32500000000000001</v>
      </c>
      <c r="P2887" s="6">
        <f t="shared" si="226"/>
        <v>26</v>
      </c>
      <c r="Q2887" t="s">
        <v>8319</v>
      </c>
      <c r="R2887" t="str">
        <f t="shared" si="227"/>
        <v>theater</v>
      </c>
      <c r="S2887" t="str">
        <f t="shared" si="228"/>
        <v>plays</v>
      </c>
      <c r="T2887">
        <f>YEAR(V2887)</f>
        <v>2015</v>
      </c>
      <c r="U2887" s="13">
        <f t="shared" si="229"/>
        <v>30</v>
      </c>
      <c r="V2887" s="10">
        <f>(((J2887/60)/60)/24)+DATE(1970,1,1)</f>
        <v>42047.07640046296</v>
      </c>
      <c r="W2887" s="10">
        <f>(((I2887/60)/60)/24)+DATE(1970,1,1)</f>
        <v>42077.034733796296</v>
      </c>
    </row>
    <row r="2888" spans="1:23"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25"/>
        <v>0.05</v>
      </c>
      <c r="P2888" s="6">
        <f t="shared" si="226"/>
        <v>10</v>
      </c>
      <c r="Q2888" t="s">
        <v>8319</v>
      </c>
      <c r="R2888" t="str">
        <f t="shared" si="227"/>
        <v>theater</v>
      </c>
      <c r="S2888" t="str">
        <f t="shared" si="228"/>
        <v>plays</v>
      </c>
      <c r="T2888">
        <f>YEAR(V2888)</f>
        <v>2015</v>
      </c>
      <c r="U2888" s="13">
        <f t="shared" si="229"/>
        <v>5</v>
      </c>
      <c r="V2888" s="10">
        <f>(((J2888/60)/60)/24)+DATE(1970,1,1)</f>
        <v>42261.632916666669</v>
      </c>
      <c r="W2888" s="10">
        <f>(((I2888/60)/60)/24)+DATE(1970,1,1)</f>
        <v>42266.165972222225</v>
      </c>
    </row>
    <row r="2889" spans="1:23"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25"/>
        <v>1.6666666666666668E-3</v>
      </c>
      <c r="P2889" s="6">
        <f t="shared" si="226"/>
        <v>5</v>
      </c>
      <c r="Q2889" t="s">
        <v>8319</v>
      </c>
      <c r="R2889" t="str">
        <f t="shared" si="227"/>
        <v>theater</v>
      </c>
      <c r="S2889" t="str">
        <f t="shared" si="228"/>
        <v>plays</v>
      </c>
      <c r="T2889">
        <f>YEAR(V2889)</f>
        <v>2014</v>
      </c>
      <c r="U2889" s="13">
        <f t="shared" si="229"/>
        <v>30</v>
      </c>
      <c r="V2889" s="10">
        <f>(((J2889/60)/60)/24)+DATE(1970,1,1)</f>
        <v>41985.427361111113</v>
      </c>
      <c r="W2889" s="10">
        <f>(((I2889/60)/60)/24)+DATE(1970,1,1)</f>
        <v>42015.427361111113</v>
      </c>
    </row>
    <row r="2890" spans="1:23"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25"/>
        <v>0</v>
      </c>
      <c r="P2890" s="6" t="e">
        <f t="shared" si="226"/>
        <v>#DIV/0!</v>
      </c>
      <c r="Q2890" t="s">
        <v>8319</v>
      </c>
      <c r="R2890" t="str">
        <f t="shared" si="227"/>
        <v>theater</v>
      </c>
      <c r="S2890" t="str">
        <f t="shared" si="228"/>
        <v>plays</v>
      </c>
      <c r="T2890">
        <f>YEAR(V2890)</f>
        <v>2014</v>
      </c>
      <c r="U2890" s="13">
        <f t="shared" si="229"/>
        <v>8</v>
      </c>
      <c r="V2890" s="10">
        <f>(((J2890/60)/60)/24)+DATE(1970,1,1)</f>
        <v>41922.535185185188</v>
      </c>
      <c r="W2890" s="10">
        <f>(((I2890/60)/60)/24)+DATE(1970,1,1)</f>
        <v>41930.207638888889</v>
      </c>
    </row>
    <row r="2891" spans="1:23"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25"/>
        <v>0.38066666666666665</v>
      </c>
      <c r="P2891" s="6">
        <f t="shared" si="226"/>
        <v>81.571428571428569</v>
      </c>
      <c r="Q2891" t="s">
        <v>8319</v>
      </c>
      <c r="R2891" t="str">
        <f t="shared" si="227"/>
        <v>theater</v>
      </c>
      <c r="S2891" t="str">
        <f t="shared" si="228"/>
        <v>plays</v>
      </c>
      <c r="T2891">
        <f>YEAR(V2891)</f>
        <v>2014</v>
      </c>
      <c r="U2891" s="13">
        <f t="shared" si="229"/>
        <v>30</v>
      </c>
      <c r="V2891" s="10">
        <f>(((J2891/60)/60)/24)+DATE(1970,1,1)</f>
        <v>41850.863252314812</v>
      </c>
      <c r="W2891" s="10">
        <f>(((I2891/60)/60)/24)+DATE(1970,1,1)</f>
        <v>41880.863252314812</v>
      </c>
    </row>
    <row r="2892" spans="1:23"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25"/>
        <v>1.0500000000000001E-2</v>
      </c>
      <c r="P2892" s="6">
        <f t="shared" si="226"/>
        <v>7</v>
      </c>
      <c r="Q2892" t="s">
        <v>8319</v>
      </c>
      <c r="R2892" t="str">
        <f t="shared" si="227"/>
        <v>theater</v>
      </c>
      <c r="S2892" t="str">
        <f t="shared" si="228"/>
        <v>plays</v>
      </c>
      <c r="T2892">
        <f>YEAR(V2892)</f>
        <v>2014</v>
      </c>
      <c r="U2892" s="13">
        <f t="shared" si="229"/>
        <v>28</v>
      </c>
      <c r="V2892" s="10">
        <f>(((J2892/60)/60)/24)+DATE(1970,1,1)</f>
        <v>41831.742962962962</v>
      </c>
      <c r="W2892" s="10">
        <f>(((I2892/60)/60)/24)+DATE(1970,1,1)</f>
        <v>41860.125</v>
      </c>
    </row>
    <row r="2893" spans="1:23"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25"/>
        <v>2.7300000000000001E-2</v>
      </c>
      <c r="P2893" s="6">
        <f t="shared" si="226"/>
        <v>27.3</v>
      </c>
      <c r="Q2893" t="s">
        <v>8319</v>
      </c>
      <c r="R2893" t="str">
        <f t="shared" si="227"/>
        <v>theater</v>
      </c>
      <c r="S2893" t="str">
        <f t="shared" si="228"/>
        <v>plays</v>
      </c>
      <c r="T2893">
        <f>YEAR(V2893)</f>
        <v>2016</v>
      </c>
      <c r="U2893" s="13">
        <f t="shared" si="229"/>
        <v>60</v>
      </c>
      <c r="V2893" s="10">
        <f>(((J2893/60)/60)/24)+DATE(1970,1,1)</f>
        <v>42415.883425925931</v>
      </c>
      <c r="W2893" s="10">
        <f>(((I2893/60)/60)/24)+DATE(1970,1,1)</f>
        <v>42475.84175925926</v>
      </c>
    </row>
    <row r="2894" spans="1:23"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25"/>
        <v>9.0909090909090912E-2</v>
      </c>
      <c r="P2894" s="6">
        <f t="shared" si="226"/>
        <v>29.411764705882351</v>
      </c>
      <c r="Q2894" t="s">
        <v>8319</v>
      </c>
      <c r="R2894" t="str">
        <f t="shared" si="227"/>
        <v>theater</v>
      </c>
      <c r="S2894" t="str">
        <f t="shared" si="228"/>
        <v>plays</v>
      </c>
      <c r="T2894">
        <f>YEAR(V2894)</f>
        <v>2014</v>
      </c>
      <c r="U2894" s="13">
        <f t="shared" si="229"/>
        <v>7</v>
      </c>
      <c r="V2894" s="10">
        <f>(((J2894/60)/60)/24)+DATE(1970,1,1)</f>
        <v>41869.714166666665</v>
      </c>
      <c r="W2894" s="10">
        <f>(((I2894/60)/60)/24)+DATE(1970,1,1)</f>
        <v>41876.875</v>
      </c>
    </row>
    <row r="2895" spans="1:23"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25"/>
        <v>5.0000000000000001E-3</v>
      </c>
      <c r="P2895" s="6">
        <f t="shared" si="226"/>
        <v>12.5</v>
      </c>
      <c r="Q2895" t="s">
        <v>8319</v>
      </c>
      <c r="R2895" t="str">
        <f t="shared" si="227"/>
        <v>theater</v>
      </c>
      <c r="S2895" t="str">
        <f t="shared" si="228"/>
        <v>plays</v>
      </c>
      <c r="T2895">
        <f>YEAR(V2895)</f>
        <v>2014</v>
      </c>
      <c r="U2895" s="13">
        <f t="shared" si="229"/>
        <v>59</v>
      </c>
      <c r="V2895" s="10">
        <f>(((J2895/60)/60)/24)+DATE(1970,1,1)</f>
        <v>41953.773090277777</v>
      </c>
      <c r="W2895" s="10">
        <f>(((I2895/60)/60)/24)+DATE(1970,1,1)</f>
        <v>42013.083333333328</v>
      </c>
    </row>
    <row r="2896" spans="1:23"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25"/>
        <v>0</v>
      </c>
      <c r="P2896" s="6" t="e">
        <f t="shared" si="226"/>
        <v>#DIV/0!</v>
      </c>
      <c r="Q2896" t="s">
        <v>8319</v>
      </c>
      <c r="R2896" t="str">
        <f t="shared" si="227"/>
        <v>theater</v>
      </c>
      <c r="S2896" t="str">
        <f t="shared" si="228"/>
        <v>plays</v>
      </c>
      <c r="T2896">
        <f>YEAR(V2896)</f>
        <v>2015</v>
      </c>
      <c r="U2896" s="13">
        <f t="shared" si="229"/>
        <v>60</v>
      </c>
      <c r="V2896" s="10">
        <f>(((J2896/60)/60)/24)+DATE(1970,1,1)</f>
        <v>42037.986284722225</v>
      </c>
      <c r="W2896" s="10">
        <f>(((I2896/60)/60)/24)+DATE(1970,1,1)</f>
        <v>42097.944618055553</v>
      </c>
    </row>
    <row r="2897" spans="1:23"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25"/>
        <v>4.5999999999999999E-2</v>
      </c>
      <c r="P2897" s="6">
        <f t="shared" si="226"/>
        <v>5.75</v>
      </c>
      <c r="Q2897" t="s">
        <v>8319</v>
      </c>
      <c r="R2897" t="str">
        <f t="shared" si="227"/>
        <v>theater</v>
      </c>
      <c r="S2897" t="str">
        <f t="shared" si="228"/>
        <v>plays</v>
      </c>
      <c r="T2897">
        <f>YEAR(V2897)</f>
        <v>2014</v>
      </c>
      <c r="U2897" s="13">
        <f t="shared" si="229"/>
        <v>1</v>
      </c>
      <c r="V2897" s="10">
        <f>(((J2897/60)/60)/24)+DATE(1970,1,1)</f>
        <v>41811.555462962962</v>
      </c>
      <c r="W2897" s="10">
        <f>(((I2897/60)/60)/24)+DATE(1970,1,1)</f>
        <v>41812.875</v>
      </c>
    </row>
    <row r="2898" spans="1:23"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25"/>
        <v>0.20833333333333334</v>
      </c>
      <c r="P2898" s="6">
        <f t="shared" si="226"/>
        <v>52.083333333333336</v>
      </c>
      <c r="Q2898" t="s">
        <v>8319</v>
      </c>
      <c r="R2898" t="str">
        <f t="shared" si="227"/>
        <v>theater</v>
      </c>
      <c r="S2898" t="str">
        <f t="shared" si="228"/>
        <v>plays</v>
      </c>
      <c r="T2898">
        <f>YEAR(V2898)</f>
        <v>2016</v>
      </c>
      <c r="U2898" s="13">
        <f t="shared" si="229"/>
        <v>14</v>
      </c>
      <c r="V2898" s="10">
        <f>(((J2898/60)/60)/24)+DATE(1970,1,1)</f>
        <v>42701.908807870372</v>
      </c>
      <c r="W2898" s="10">
        <f>(((I2898/60)/60)/24)+DATE(1970,1,1)</f>
        <v>42716.25</v>
      </c>
    </row>
    <row r="2899" spans="1:23"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25"/>
        <v>4.583333333333333E-2</v>
      </c>
      <c r="P2899" s="6">
        <f t="shared" si="226"/>
        <v>183.33333333333334</v>
      </c>
      <c r="Q2899" t="s">
        <v>8319</v>
      </c>
      <c r="R2899" t="str">
        <f t="shared" si="227"/>
        <v>theater</v>
      </c>
      <c r="S2899" t="str">
        <f t="shared" si="228"/>
        <v>plays</v>
      </c>
      <c r="T2899">
        <f>YEAR(V2899)</f>
        <v>2015</v>
      </c>
      <c r="U2899" s="13">
        <f t="shared" si="229"/>
        <v>30</v>
      </c>
      <c r="V2899" s="10">
        <f>(((J2899/60)/60)/24)+DATE(1970,1,1)</f>
        <v>42258.646504629629</v>
      </c>
      <c r="W2899" s="10">
        <f>(((I2899/60)/60)/24)+DATE(1970,1,1)</f>
        <v>42288.645196759258</v>
      </c>
    </row>
    <row r="2900" spans="1:23"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25"/>
        <v>4.2133333333333335E-2</v>
      </c>
      <c r="P2900" s="6">
        <f t="shared" si="226"/>
        <v>26.333333333333332</v>
      </c>
      <c r="Q2900" t="s">
        <v>8319</v>
      </c>
      <c r="R2900" t="str">
        <f t="shared" si="227"/>
        <v>theater</v>
      </c>
      <c r="S2900" t="str">
        <f t="shared" si="228"/>
        <v>plays</v>
      </c>
      <c r="T2900">
        <f>YEAR(V2900)</f>
        <v>2015</v>
      </c>
      <c r="U2900" s="13">
        <f t="shared" si="229"/>
        <v>30</v>
      </c>
      <c r="V2900" s="10">
        <f>(((J2900/60)/60)/24)+DATE(1970,1,1)</f>
        <v>42278.664965277778</v>
      </c>
      <c r="W2900" s="10">
        <f>(((I2900/60)/60)/24)+DATE(1970,1,1)</f>
        <v>42308.664965277778</v>
      </c>
    </row>
    <row r="2901" spans="1:23"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25"/>
        <v>0</v>
      </c>
      <c r="P2901" s="6" t="e">
        <f t="shared" si="226"/>
        <v>#DIV/0!</v>
      </c>
      <c r="Q2901" t="s">
        <v>8319</v>
      </c>
      <c r="R2901" t="str">
        <f t="shared" si="227"/>
        <v>theater</v>
      </c>
      <c r="S2901" t="str">
        <f t="shared" si="228"/>
        <v>plays</v>
      </c>
      <c r="T2901">
        <f>YEAR(V2901)</f>
        <v>2016</v>
      </c>
      <c r="U2901" s="13">
        <f t="shared" si="229"/>
        <v>60</v>
      </c>
      <c r="V2901" s="10">
        <f>(((J2901/60)/60)/24)+DATE(1970,1,1)</f>
        <v>42515.078217592592</v>
      </c>
      <c r="W2901" s="10">
        <f>(((I2901/60)/60)/24)+DATE(1970,1,1)</f>
        <v>42575.078217592592</v>
      </c>
    </row>
    <row r="2902" spans="1:23"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25"/>
        <v>0.61909090909090914</v>
      </c>
      <c r="P2902" s="6">
        <f t="shared" si="226"/>
        <v>486.42857142857144</v>
      </c>
      <c r="Q2902" t="s">
        <v>8319</v>
      </c>
      <c r="R2902" t="str">
        <f t="shared" si="227"/>
        <v>theater</v>
      </c>
      <c r="S2902" t="str">
        <f t="shared" si="228"/>
        <v>plays</v>
      </c>
      <c r="T2902">
        <f>YEAR(V2902)</f>
        <v>2014</v>
      </c>
      <c r="U2902" s="13">
        <f t="shared" si="229"/>
        <v>30</v>
      </c>
      <c r="V2902" s="10">
        <f>(((J2902/60)/60)/24)+DATE(1970,1,1)</f>
        <v>41830.234166666669</v>
      </c>
      <c r="W2902" s="10">
        <f>(((I2902/60)/60)/24)+DATE(1970,1,1)</f>
        <v>41860.234166666669</v>
      </c>
    </row>
    <row r="2903" spans="1:23"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25"/>
        <v>8.0000000000000002E-3</v>
      </c>
      <c r="P2903" s="6">
        <f t="shared" si="226"/>
        <v>3</v>
      </c>
      <c r="Q2903" t="s">
        <v>8319</v>
      </c>
      <c r="R2903" t="str">
        <f t="shared" si="227"/>
        <v>theater</v>
      </c>
      <c r="S2903" t="str">
        <f t="shared" si="228"/>
        <v>plays</v>
      </c>
      <c r="T2903">
        <f>YEAR(V2903)</f>
        <v>2014</v>
      </c>
      <c r="U2903" s="13">
        <f t="shared" si="229"/>
        <v>60</v>
      </c>
      <c r="V2903" s="10">
        <f>(((J2903/60)/60)/24)+DATE(1970,1,1)</f>
        <v>41982.904386574075</v>
      </c>
      <c r="W2903" s="10">
        <f>(((I2903/60)/60)/24)+DATE(1970,1,1)</f>
        <v>42042.904386574075</v>
      </c>
    </row>
    <row r="2904" spans="1:23"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25"/>
        <v>1.6666666666666666E-4</v>
      </c>
      <c r="P2904" s="6">
        <f t="shared" si="226"/>
        <v>25</v>
      </c>
      <c r="Q2904" t="s">
        <v>8319</v>
      </c>
      <c r="R2904" t="str">
        <f t="shared" si="227"/>
        <v>theater</v>
      </c>
      <c r="S2904" t="str">
        <f t="shared" si="228"/>
        <v>plays</v>
      </c>
      <c r="T2904">
        <f>YEAR(V2904)</f>
        <v>2015</v>
      </c>
      <c r="U2904" s="13">
        <f t="shared" si="229"/>
        <v>30</v>
      </c>
      <c r="V2904" s="10">
        <f>(((J2904/60)/60)/24)+DATE(1970,1,1)</f>
        <v>42210.439768518518</v>
      </c>
      <c r="W2904" s="10">
        <f>(((I2904/60)/60)/24)+DATE(1970,1,1)</f>
        <v>42240.439768518518</v>
      </c>
    </row>
    <row r="2905" spans="1:23"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25"/>
        <v>7.7999999999999996E-3</v>
      </c>
      <c r="P2905" s="6">
        <f t="shared" si="226"/>
        <v>9.75</v>
      </c>
      <c r="Q2905" t="s">
        <v>8319</v>
      </c>
      <c r="R2905" t="str">
        <f t="shared" si="227"/>
        <v>theater</v>
      </c>
      <c r="S2905" t="str">
        <f t="shared" si="228"/>
        <v>plays</v>
      </c>
      <c r="T2905">
        <f>YEAR(V2905)</f>
        <v>2015</v>
      </c>
      <c r="U2905" s="13">
        <f t="shared" si="229"/>
        <v>60</v>
      </c>
      <c r="V2905" s="10">
        <f>(((J2905/60)/60)/24)+DATE(1970,1,1)</f>
        <v>42196.166874999995</v>
      </c>
      <c r="W2905" s="10">
        <f>(((I2905/60)/60)/24)+DATE(1970,1,1)</f>
        <v>42256.166874999995</v>
      </c>
    </row>
    <row r="2906" spans="1:23"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25"/>
        <v>0.05</v>
      </c>
      <c r="P2906" s="6">
        <f t="shared" si="226"/>
        <v>18.75</v>
      </c>
      <c r="Q2906" t="s">
        <v>8319</v>
      </c>
      <c r="R2906" t="str">
        <f t="shared" si="227"/>
        <v>theater</v>
      </c>
      <c r="S2906" t="str">
        <f t="shared" si="228"/>
        <v>plays</v>
      </c>
      <c r="T2906">
        <f>YEAR(V2906)</f>
        <v>2014</v>
      </c>
      <c r="U2906" s="13">
        <f t="shared" si="229"/>
        <v>12</v>
      </c>
      <c r="V2906" s="10">
        <f>(((J2906/60)/60)/24)+DATE(1970,1,1)</f>
        <v>41940.967951388891</v>
      </c>
      <c r="W2906" s="10">
        <f>(((I2906/60)/60)/24)+DATE(1970,1,1)</f>
        <v>41952.5</v>
      </c>
    </row>
    <row r="2907" spans="1:23"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25"/>
        <v>0.17771428571428571</v>
      </c>
      <c r="P2907" s="6">
        <f t="shared" si="226"/>
        <v>36.588235294117645</v>
      </c>
      <c r="Q2907" t="s">
        <v>8319</v>
      </c>
      <c r="R2907" t="str">
        <f t="shared" si="227"/>
        <v>theater</v>
      </c>
      <c r="S2907" t="str">
        <f t="shared" si="228"/>
        <v>plays</v>
      </c>
      <c r="T2907">
        <f>YEAR(V2907)</f>
        <v>2016</v>
      </c>
      <c r="U2907" s="13">
        <f t="shared" si="229"/>
        <v>14</v>
      </c>
      <c r="V2907" s="10">
        <f>(((J2907/60)/60)/24)+DATE(1970,1,1)</f>
        <v>42606.056863425925</v>
      </c>
      <c r="W2907" s="10">
        <f>(((I2907/60)/60)/24)+DATE(1970,1,1)</f>
        <v>42620.056863425925</v>
      </c>
    </row>
    <row r="2908" spans="1:23"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25"/>
        <v>9.4166666666666662E-2</v>
      </c>
      <c r="P2908" s="6">
        <f t="shared" si="226"/>
        <v>80.714285714285708</v>
      </c>
      <c r="Q2908" t="s">
        <v>8319</v>
      </c>
      <c r="R2908" t="str">
        <f t="shared" si="227"/>
        <v>theater</v>
      </c>
      <c r="S2908" t="str">
        <f t="shared" si="228"/>
        <v>plays</v>
      </c>
      <c r="T2908">
        <f>YEAR(V2908)</f>
        <v>2015</v>
      </c>
      <c r="U2908" s="13">
        <f t="shared" si="229"/>
        <v>17</v>
      </c>
      <c r="V2908" s="10">
        <f>(((J2908/60)/60)/24)+DATE(1970,1,1)</f>
        <v>42199.648912037039</v>
      </c>
      <c r="W2908" s="10">
        <f>(((I2908/60)/60)/24)+DATE(1970,1,1)</f>
        <v>42217.041666666672</v>
      </c>
    </row>
    <row r="2909" spans="1:23"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25"/>
        <v>8.0000000000000004E-4</v>
      </c>
      <c r="P2909" s="6">
        <f t="shared" si="226"/>
        <v>1</v>
      </c>
      <c r="Q2909" t="s">
        <v>8319</v>
      </c>
      <c r="R2909" t="str">
        <f t="shared" si="227"/>
        <v>theater</v>
      </c>
      <c r="S2909" t="str">
        <f t="shared" si="228"/>
        <v>plays</v>
      </c>
      <c r="T2909">
        <f>YEAR(V2909)</f>
        <v>2016</v>
      </c>
      <c r="U2909" s="13">
        <f t="shared" si="229"/>
        <v>60</v>
      </c>
      <c r="V2909" s="10">
        <f>(((J2909/60)/60)/24)+DATE(1970,1,1)</f>
        <v>42444.877743055549</v>
      </c>
      <c r="W2909" s="10">
        <f>(((I2909/60)/60)/24)+DATE(1970,1,1)</f>
        <v>42504.877743055549</v>
      </c>
    </row>
    <row r="2910" spans="1:23"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25"/>
        <v>2.75E-2</v>
      </c>
      <c r="P2910" s="6">
        <f t="shared" si="226"/>
        <v>52.8</v>
      </c>
      <c r="Q2910" t="s">
        <v>8319</v>
      </c>
      <c r="R2910" t="str">
        <f t="shared" si="227"/>
        <v>theater</v>
      </c>
      <c r="S2910" t="str">
        <f t="shared" si="228"/>
        <v>plays</v>
      </c>
      <c r="T2910">
        <f>YEAR(V2910)</f>
        <v>2016</v>
      </c>
      <c r="U2910" s="13">
        <f t="shared" si="229"/>
        <v>30</v>
      </c>
      <c r="V2910" s="10">
        <f>(((J2910/60)/60)/24)+DATE(1970,1,1)</f>
        <v>42499.731701388882</v>
      </c>
      <c r="W2910" s="10">
        <f>(((I2910/60)/60)/24)+DATE(1970,1,1)</f>
        <v>42529.731701388882</v>
      </c>
    </row>
    <row r="2911" spans="1:23"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25"/>
        <v>1.1111111111111112E-4</v>
      </c>
      <c r="P2911" s="6">
        <f t="shared" si="226"/>
        <v>20</v>
      </c>
      <c r="Q2911" t="s">
        <v>8319</v>
      </c>
      <c r="R2911" t="str">
        <f t="shared" si="227"/>
        <v>theater</v>
      </c>
      <c r="S2911" t="str">
        <f t="shared" si="228"/>
        <v>plays</v>
      </c>
      <c r="T2911">
        <f>YEAR(V2911)</f>
        <v>2014</v>
      </c>
      <c r="U2911" s="13">
        <f t="shared" si="229"/>
        <v>40</v>
      </c>
      <c r="V2911" s="10">
        <f>(((J2911/60)/60)/24)+DATE(1970,1,1)</f>
        <v>41929.266215277778</v>
      </c>
      <c r="W2911" s="10">
        <f>(((I2911/60)/60)/24)+DATE(1970,1,1)</f>
        <v>41968.823611111111</v>
      </c>
    </row>
    <row r="2912" spans="1:23"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25"/>
        <v>3.3333333333333335E-5</v>
      </c>
      <c r="P2912" s="6">
        <f t="shared" si="226"/>
        <v>1</v>
      </c>
      <c r="Q2912" t="s">
        <v>8319</v>
      </c>
      <c r="R2912" t="str">
        <f t="shared" si="227"/>
        <v>theater</v>
      </c>
      <c r="S2912" t="str">
        <f t="shared" si="228"/>
        <v>plays</v>
      </c>
      <c r="T2912">
        <f>YEAR(V2912)</f>
        <v>2015</v>
      </c>
      <c r="U2912" s="13">
        <f t="shared" si="229"/>
        <v>60</v>
      </c>
      <c r="V2912" s="10">
        <f>(((J2912/60)/60)/24)+DATE(1970,1,1)</f>
        <v>42107.841284722221</v>
      </c>
      <c r="W2912" s="10">
        <f>(((I2912/60)/60)/24)+DATE(1970,1,1)</f>
        <v>42167.841284722221</v>
      </c>
    </row>
    <row r="2913" spans="1:23"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25"/>
        <v>0.36499999999999999</v>
      </c>
      <c r="P2913" s="6">
        <f t="shared" si="226"/>
        <v>46.928571428571431</v>
      </c>
      <c r="Q2913" t="s">
        <v>8319</v>
      </c>
      <c r="R2913" t="str">
        <f t="shared" si="227"/>
        <v>theater</v>
      </c>
      <c r="S2913" t="str">
        <f t="shared" si="228"/>
        <v>plays</v>
      </c>
      <c r="T2913">
        <f>YEAR(V2913)</f>
        <v>2015</v>
      </c>
      <c r="U2913" s="13">
        <f t="shared" si="229"/>
        <v>40</v>
      </c>
      <c r="V2913" s="10">
        <f>(((J2913/60)/60)/24)+DATE(1970,1,1)</f>
        <v>42142.768819444449</v>
      </c>
      <c r="W2913" s="10">
        <f>(((I2913/60)/60)/24)+DATE(1970,1,1)</f>
        <v>42182.768819444449</v>
      </c>
    </row>
    <row r="2914" spans="1:23"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25"/>
        <v>0.14058171745152354</v>
      </c>
      <c r="P2914" s="6">
        <f t="shared" si="226"/>
        <v>78.07692307692308</v>
      </c>
      <c r="Q2914" t="s">
        <v>8319</v>
      </c>
      <c r="R2914" t="str">
        <f t="shared" si="227"/>
        <v>theater</v>
      </c>
      <c r="S2914" t="str">
        <f t="shared" si="228"/>
        <v>plays</v>
      </c>
      <c r="T2914">
        <f>YEAR(V2914)</f>
        <v>2015</v>
      </c>
      <c r="U2914" s="13">
        <f t="shared" si="229"/>
        <v>30</v>
      </c>
      <c r="V2914" s="10">
        <f>(((J2914/60)/60)/24)+DATE(1970,1,1)</f>
        <v>42354.131643518514</v>
      </c>
      <c r="W2914" s="10">
        <f>(((I2914/60)/60)/24)+DATE(1970,1,1)</f>
        <v>42384.131643518514</v>
      </c>
    </row>
    <row r="2915" spans="1:23"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25"/>
        <v>2.0000000000000001E-4</v>
      </c>
      <c r="P2915" s="6">
        <f t="shared" si="226"/>
        <v>1</v>
      </c>
      <c r="Q2915" t="s">
        <v>8319</v>
      </c>
      <c r="R2915" t="str">
        <f t="shared" si="227"/>
        <v>theater</v>
      </c>
      <c r="S2915" t="str">
        <f t="shared" si="228"/>
        <v>plays</v>
      </c>
      <c r="T2915">
        <f>YEAR(V2915)</f>
        <v>2014</v>
      </c>
      <c r="U2915" s="13">
        <f t="shared" si="229"/>
        <v>60</v>
      </c>
      <c r="V2915" s="10">
        <f>(((J2915/60)/60)/24)+DATE(1970,1,1)</f>
        <v>41828.922905092593</v>
      </c>
      <c r="W2915" s="10">
        <f>(((I2915/60)/60)/24)+DATE(1970,1,1)</f>
        <v>41888.922905092593</v>
      </c>
    </row>
    <row r="2916" spans="1:23"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25"/>
        <v>4.0000000000000003E-5</v>
      </c>
      <c r="P2916" s="6">
        <f t="shared" si="226"/>
        <v>1</v>
      </c>
      <c r="Q2916" t="s">
        <v>8319</v>
      </c>
      <c r="R2916" t="str">
        <f t="shared" si="227"/>
        <v>theater</v>
      </c>
      <c r="S2916" t="str">
        <f t="shared" si="228"/>
        <v>plays</v>
      </c>
      <c r="T2916">
        <f>YEAR(V2916)</f>
        <v>2015</v>
      </c>
      <c r="U2916" s="13">
        <f t="shared" si="229"/>
        <v>60</v>
      </c>
      <c r="V2916" s="10">
        <f>(((J2916/60)/60)/24)+DATE(1970,1,1)</f>
        <v>42017.907337962963</v>
      </c>
      <c r="W2916" s="10">
        <f>(((I2916/60)/60)/24)+DATE(1970,1,1)</f>
        <v>42077.865671296298</v>
      </c>
    </row>
    <row r="2917" spans="1:23"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25"/>
        <v>0.61099999999999999</v>
      </c>
      <c r="P2917" s="6">
        <f t="shared" si="226"/>
        <v>203.66666666666666</v>
      </c>
      <c r="Q2917" t="s">
        <v>8319</v>
      </c>
      <c r="R2917" t="str">
        <f t="shared" si="227"/>
        <v>theater</v>
      </c>
      <c r="S2917" t="str">
        <f t="shared" si="228"/>
        <v>plays</v>
      </c>
      <c r="T2917">
        <f>YEAR(V2917)</f>
        <v>2016</v>
      </c>
      <c r="U2917" s="13">
        <f t="shared" si="229"/>
        <v>30</v>
      </c>
      <c r="V2917" s="10">
        <f>(((J2917/60)/60)/24)+DATE(1970,1,1)</f>
        <v>42415.398032407407</v>
      </c>
      <c r="W2917" s="10">
        <f>(((I2917/60)/60)/24)+DATE(1970,1,1)</f>
        <v>42445.356365740736</v>
      </c>
    </row>
    <row r="2918" spans="1:23"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25"/>
        <v>7.8378378378378383E-2</v>
      </c>
      <c r="P2918" s="6">
        <f t="shared" si="226"/>
        <v>20.714285714285715</v>
      </c>
      <c r="Q2918" t="s">
        <v>8319</v>
      </c>
      <c r="R2918" t="str">
        <f t="shared" si="227"/>
        <v>theater</v>
      </c>
      <c r="S2918" t="str">
        <f t="shared" si="228"/>
        <v>plays</v>
      </c>
      <c r="T2918">
        <f>YEAR(V2918)</f>
        <v>2014</v>
      </c>
      <c r="U2918" s="13">
        <f t="shared" si="229"/>
        <v>23</v>
      </c>
      <c r="V2918" s="10">
        <f>(((J2918/60)/60)/24)+DATE(1970,1,1)</f>
        <v>41755.476724537039</v>
      </c>
      <c r="W2918" s="10">
        <f>(((I2918/60)/60)/24)+DATE(1970,1,1)</f>
        <v>41778.476724537039</v>
      </c>
    </row>
    <row r="2919" spans="1:23"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25"/>
        <v>0.2185</v>
      </c>
      <c r="P2919" s="6">
        <f t="shared" si="226"/>
        <v>48.555555555555557</v>
      </c>
      <c r="Q2919" t="s">
        <v>8319</v>
      </c>
      <c r="R2919" t="str">
        <f t="shared" si="227"/>
        <v>theater</v>
      </c>
      <c r="S2919" t="str">
        <f t="shared" si="228"/>
        <v>plays</v>
      </c>
      <c r="T2919">
        <f>YEAR(V2919)</f>
        <v>2015</v>
      </c>
      <c r="U2919" s="13">
        <f t="shared" si="229"/>
        <v>18</v>
      </c>
      <c r="V2919" s="10">
        <f>(((J2919/60)/60)/24)+DATE(1970,1,1)</f>
        <v>42245.234340277777</v>
      </c>
      <c r="W2919" s="10">
        <f>(((I2919/60)/60)/24)+DATE(1970,1,1)</f>
        <v>42263.234340277777</v>
      </c>
    </row>
    <row r="2920" spans="1:23"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25"/>
        <v>0.27239999999999998</v>
      </c>
      <c r="P2920" s="6">
        <f t="shared" si="226"/>
        <v>68.099999999999994</v>
      </c>
      <c r="Q2920" t="s">
        <v>8319</v>
      </c>
      <c r="R2920" t="str">
        <f t="shared" si="227"/>
        <v>theater</v>
      </c>
      <c r="S2920" t="str">
        <f t="shared" si="228"/>
        <v>plays</v>
      </c>
      <c r="T2920">
        <f>YEAR(V2920)</f>
        <v>2015</v>
      </c>
      <c r="U2920" s="13">
        <f t="shared" si="229"/>
        <v>28</v>
      </c>
      <c r="V2920" s="10">
        <f>(((J2920/60)/60)/24)+DATE(1970,1,1)</f>
        <v>42278.629710648151</v>
      </c>
      <c r="W2920" s="10">
        <f>(((I2920/60)/60)/24)+DATE(1970,1,1)</f>
        <v>42306.629710648151</v>
      </c>
    </row>
    <row r="2921" spans="1:23"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25"/>
        <v>8.5000000000000006E-2</v>
      </c>
      <c r="P2921" s="6">
        <f t="shared" si="226"/>
        <v>8.5</v>
      </c>
      <c r="Q2921" t="s">
        <v>8319</v>
      </c>
      <c r="R2921" t="str">
        <f t="shared" si="227"/>
        <v>theater</v>
      </c>
      <c r="S2921" t="str">
        <f t="shared" si="228"/>
        <v>plays</v>
      </c>
      <c r="T2921">
        <f>YEAR(V2921)</f>
        <v>2014</v>
      </c>
      <c r="U2921" s="13">
        <f t="shared" si="229"/>
        <v>30</v>
      </c>
      <c r="V2921" s="10">
        <f>(((J2921/60)/60)/24)+DATE(1970,1,1)</f>
        <v>41826.61954861111</v>
      </c>
      <c r="W2921" s="10">
        <f>(((I2921/60)/60)/24)+DATE(1970,1,1)</f>
        <v>41856.61954861111</v>
      </c>
    </row>
    <row r="2922" spans="1:23"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25"/>
        <v>0.26840000000000003</v>
      </c>
      <c r="P2922" s="6">
        <f t="shared" si="226"/>
        <v>51.615384615384613</v>
      </c>
      <c r="Q2922" t="s">
        <v>8319</v>
      </c>
      <c r="R2922" t="str">
        <f t="shared" si="227"/>
        <v>theater</v>
      </c>
      <c r="S2922" t="str">
        <f t="shared" si="228"/>
        <v>plays</v>
      </c>
      <c r="T2922">
        <f>YEAR(V2922)</f>
        <v>2015</v>
      </c>
      <c r="U2922" s="13">
        <f t="shared" si="229"/>
        <v>30</v>
      </c>
      <c r="V2922" s="10">
        <f>(((J2922/60)/60)/24)+DATE(1970,1,1)</f>
        <v>42058.792476851857</v>
      </c>
      <c r="W2922" s="10">
        <f>(((I2922/60)/60)/24)+DATE(1970,1,1)</f>
        <v>42088.750810185185</v>
      </c>
    </row>
    <row r="2923" spans="1:23"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25"/>
        <v>1.29</v>
      </c>
      <c r="P2923" s="6">
        <f t="shared" si="226"/>
        <v>43</v>
      </c>
      <c r="Q2923" t="s">
        <v>8319</v>
      </c>
      <c r="R2923" t="str">
        <f t="shared" si="227"/>
        <v>theater</v>
      </c>
      <c r="S2923" t="str">
        <f t="shared" si="228"/>
        <v>musical</v>
      </c>
      <c r="T2923">
        <f>YEAR(V2923)</f>
        <v>2014</v>
      </c>
      <c r="U2923" s="13">
        <f t="shared" si="229"/>
        <v>30</v>
      </c>
      <c r="V2923" s="10">
        <f>(((J2923/60)/60)/24)+DATE(1970,1,1)</f>
        <v>41877.886620370373</v>
      </c>
      <c r="W2923" s="10">
        <f>(((I2923/60)/60)/24)+DATE(1970,1,1)</f>
        <v>41907.886620370373</v>
      </c>
    </row>
    <row r="2924" spans="1:23"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25"/>
        <v>1</v>
      </c>
      <c r="P2924" s="6">
        <f t="shared" si="226"/>
        <v>83.333333333333329</v>
      </c>
      <c r="Q2924" t="s">
        <v>8319</v>
      </c>
      <c r="R2924" t="str">
        <f t="shared" si="227"/>
        <v>theater</v>
      </c>
      <c r="S2924" t="str">
        <f t="shared" si="228"/>
        <v>musical</v>
      </c>
      <c r="T2924">
        <f>YEAR(V2924)</f>
        <v>2015</v>
      </c>
      <c r="U2924" s="13">
        <f t="shared" si="229"/>
        <v>45</v>
      </c>
      <c r="V2924" s="10">
        <f>(((J2924/60)/60)/24)+DATE(1970,1,1)</f>
        <v>42097.874155092592</v>
      </c>
      <c r="W2924" s="10">
        <f>(((I2924/60)/60)/24)+DATE(1970,1,1)</f>
        <v>42142.874155092592</v>
      </c>
    </row>
    <row r="2925" spans="1:23"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25"/>
        <v>1</v>
      </c>
      <c r="P2925" s="6">
        <f t="shared" si="226"/>
        <v>30</v>
      </c>
      <c r="Q2925" t="s">
        <v>8319</v>
      </c>
      <c r="R2925" t="str">
        <f t="shared" si="227"/>
        <v>theater</v>
      </c>
      <c r="S2925" t="str">
        <f t="shared" si="228"/>
        <v>musical</v>
      </c>
      <c r="T2925">
        <f>YEAR(V2925)</f>
        <v>2015</v>
      </c>
      <c r="U2925" s="13">
        <f t="shared" si="229"/>
        <v>15</v>
      </c>
      <c r="V2925" s="10">
        <f>(((J2925/60)/60)/24)+DATE(1970,1,1)</f>
        <v>42013.15253472222</v>
      </c>
      <c r="W2925" s="10">
        <f>(((I2925/60)/60)/24)+DATE(1970,1,1)</f>
        <v>42028.125</v>
      </c>
    </row>
    <row r="2926" spans="1:23"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25"/>
        <v>1.032</v>
      </c>
      <c r="P2926" s="6">
        <f t="shared" si="226"/>
        <v>175.51020408163265</v>
      </c>
      <c r="Q2926" t="s">
        <v>8319</v>
      </c>
      <c r="R2926" t="str">
        <f t="shared" si="227"/>
        <v>theater</v>
      </c>
      <c r="S2926" t="str">
        <f t="shared" si="228"/>
        <v>musical</v>
      </c>
      <c r="T2926">
        <f>YEAR(V2926)</f>
        <v>2015</v>
      </c>
      <c r="U2926" s="13">
        <f t="shared" si="229"/>
        <v>30</v>
      </c>
      <c r="V2926" s="10">
        <f>(((J2926/60)/60)/24)+DATE(1970,1,1)</f>
        <v>42103.556828703702</v>
      </c>
      <c r="W2926" s="10">
        <f>(((I2926/60)/60)/24)+DATE(1970,1,1)</f>
        <v>42133.165972222225</v>
      </c>
    </row>
    <row r="2927" spans="1:23"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25"/>
        <v>1.0244597777777777</v>
      </c>
      <c r="P2927" s="6">
        <f t="shared" si="226"/>
        <v>231.66175879396985</v>
      </c>
      <c r="Q2927" t="s">
        <v>8319</v>
      </c>
      <c r="R2927" t="str">
        <f t="shared" si="227"/>
        <v>theater</v>
      </c>
      <c r="S2927" t="str">
        <f t="shared" si="228"/>
        <v>musical</v>
      </c>
      <c r="T2927">
        <f>YEAR(V2927)</f>
        <v>2014</v>
      </c>
      <c r="U2927" s="13">
        <f t="shared" si="229"/>
        <v>30</v>
      </c>
      <c r="V2927" s="10">
        <f>(((J2927/60)/60)/24)+DATE(1970,1,1)</f>
        <v>41863.584120370368</v>
      </c>
      <c r="W2927" s="10">
        <f>(((I2927/60)/60)/24)+DATE(1970,1,1)</f>
        <v>41893.584120370368</v>
      </c>
    </row>
    <row r="2928" spans="1:23"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25"/>
        <v>1.25</v>
      </c>
      <c r="P2928" s="6">
        <f t="shared" si="226"/>
        <v>75</v>
      </c>
      <c r="Q2928" t="s">
        <v>8319</v>
      </c>
      <c r="R2928" t="str">
        <f t="shared" si="227"/>
        <v>theater</v>
      </c>
      <c r="S2928" t="str">
        <f t="shared" si="228"/>
        <v>musical</v>
      </c>
      <c r="T2928">
        <f>YEAR(V2928)</f>
        <v>2015</v>
      </c>
      <c r="U2928" s="13">
        <f t="shared" si="229"/>
        <v>14</v>
      </c>
      <c r="V2928" s="10">
        <f>(((J2928/60)/60)/24)+DATE(1970,1,1)</f>
        <v>42044.765960648147</v>
      </c>
      <c r="W2928" s="10">
        <f>(((I2928/60)/60)/24)+DATE(1970,1,1)</f>
        <v>42058.765960648147</v>
      </c>
    </row>
    <row r="2929" spans="1:23"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25"/>
        <v>1.3083333333333333</v>
      </c>
      <c r="P2929" s="6">
        <f t="shared" si="226"/>
        <v>112.14285714285714</v>
      </c>
      <c r="Q2929" t="s">
        <v>8319</v>
      </c>
      <c r="R2929" t="str">
        <f t="shared" si="227"/>
        <v>theater</v>
      </c>
      <c r="S2929" t="str">
        <f t="shared" si="228"/>
        <v>musical</v>
      </c>
      <c r="T2929">
        <f>YEAR(V2929)</f>
        <v>2014</v>
      </c>
      <c r="U2929" s="13">
        <f t="shared" si="229"/>
        <v>29</v>
      </c>
      <c r="V2929" s="10">
        <f>(((J2929/60)/60)/24)+DATE(1970,1,1)</f>
        <v>41806.669317129628</v>
      </c>
      <c r="W2929" s="10">
        <f>(((I2929/60)/60)/24)+DATE(1970,1,1)</f>
        <v>41835.208333333336</v>
      </c>
    </row>
    <row r="2930" spans="1:23"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25"/>
        <v>1</v>
      </c>
      <c r="P2930" s="6">
        <f t="shared" si="226"/>
        <v>41.666666666666664</v>
      </c>
      <c r="Q2930" t="s">
        <v>8319</v>
      </c>
      <c r="R2930" t="str">
        <f t="shared" si="227"/>
        <v>theater</v>
      </c>
      <c r="S2930" t="str">
        <f t="shared" si="228"/>
        <v>musical</v>
      </c>
      <c r="T2930">
        <f>YEAR(V2930)</f>
        <v>2016</v>
      </c>
      <c r="U2930" s="13">
        <f t="shared" si="229"/>
        <v>30</v>
      </c>
      <c r="V2930" s="10">
        <f>(((J2930/60)/60)/24)+DATE(1970,1,1)</f>
        <v>42403.998217592598</v>
      </c>
      <c r="W2930" s="10">
        <f>(((I2930/60)/60)/24)+DATE(1970,1,1)</f>
        <v>42433.998217592598</v>
      </c>
    </row>
    <row r="2931" spans="1:23"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25"/>
        <v>1.02069375</v>
      </c>
      <c r="P2931" s="6">
        <f t="shared" si="226"/>
        <v>255.17343750000001</v>
      </c>
      <c r="Q2931" t="s">
        <v>8319</v>
      </c>
      <c r="R2931" t="str">
        <f t="shared" si="227"/>
        <v>theater</v>
      </c>
      <c r="S2931" t="str">
        <f t="shared" si="228"/>
        <v>musical</v>
      </c>
      <c r="T2931">
        <f>YEAR(V2931)</f>
        <v>2014</v>
      </c>
      <c r="U2931" s="13">
        <f t="shared" si="229"/>
        <v>30</v>
      </c>
      <c r="V2931" s="10">
        <f>(((J2931/60)/60)/24)+DATE(1970,1,1)</f>
        <v>41754.564328703702</v>
      </c>
      <c r="W2931" s="10">
        <f>(((I2931/60)/60)/24)+DATE(1970,1,1)</f>
        <v>41784.564328703702</v>
      </c>
    </row>
    <row r="2932" spans="1:23"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25"/>
        <v>1.0092000000000001</v>
      </c>
      <c r="P2932" s="6">
        <f t="shared" si="226"/>
        <v>162.7741935483871</v>
      </c>
      <c r="Q2932" t="s">
        <v>8319</v>
      </c>
      <c r="R2932" t="str">
        <f t="shared" si="227"/>
        <v>theater</v>
      </c>
      <c r="S2932" t="str">
        <f t="shared" si="228"/>
        <v>musical</v>
      </c>
      <c r="T2932">
        <f>YEAR(V2932)</f>
        <v>2015</v>
      </c>
      <c r="U2932" s="13">
        <f t="shared" si="229"/>
        <v>30</v>
      </c>
      <c r="V2932" s="10">
        <f>(((J2932/60)/60)/24)+DATE(1970,1,1)</f>
        <v>42101.584074074075</v>
      </c>
      <c r="W2932" s="10">
        <f>(((I2932/60)/60)/24)+DATE(1970,1,1)</f>
        <v>42131.584074074075</v>
      </c>
    </row>
    <row r="2933" spans="1:23"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25"/>
        <v>1.06</v>
      </c>
      <c r="P2933" s="6">
        <f t="shared" si="226"/>
        <v>88.333333333333329</v>
      </c>
      <c r="Q2933" t="s">
        <v>8319</v>
      </c>
      <c r="R2933" t="str">
        <f t="shared" si="227"/>
        <v>theater</v>
      </c>
      <c r="S2933" t="str">
        <f t="shared" si="228"/>
        <v>musical</v>
      </c>
      <c r="T2933">
        <f>YEAR(V2933)</f>
        <v>2014</v>
      </c>
      <c r="U2933" s="13">
        <f t="shared" si="229"/>
        <v>25</v>
      </c>
      <c r="V2933" s="10">
        <f>(((J2933/60)/60)/24)+DATE(1970,1,1)</f>
        <v>41872.291238425925</v>
      </c>
      <c r="W2933" s="10">
        <f>(((I2933/60)/60)/24)+DATE(1970,1,1)</f>
        <v>41897.255555555559</v>
      </c>
    </row>
    <row r="2934" spans="1:23"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25"/>
        <v>1.0509677419354839</v>
      </c>
      <c r="P2934" s="6">
        <f t="shared" si="226"/>
        <v>85.736842105263165</v>
      </c>
      <c r="Q2934" t="s">
        <v>8319</v>
      </c>
      <c r="R2934" t="str">
        <f t="shared" si="227"/>
        <v>theater</v>
      </c>
      <c r="S2934" t="str">
        <f t="shared" si="228"/>
        <v>musical</v>
      </c>
      <c r="T2934">
        <f>YEAR(V2934)</f>
        <v>2015</v>
      </c>
      <c r="U2934" s="13">
        <f t="shared" si="229"/>
        <v>31</v>
      </c>
      <c r="V2934" s="10">
        <f>(((J2934/60)/60)/24)+DATE(1970,1,1)</f>
        <v>42025.164780092593</v>
      </c>
      <c r="W2934" s="10">
        <f>(((I2934/60)/60)/24)+DATE(1970,1,1)</f>
        <v>42056.458333333328</v>
      </c>
    </row>
    <row r="2935" spans="1:23"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25"/>
        <v>1.0276000000000001</v>
      </c>
      <c r="P2935" s="6">
        <f t="shared" si="226"/>
        <v>47.574074074074076</v>
      </c>
      <c r="Q2935" t="s">
        <v>8319</v>
      </c>
      <c r="R2935" t="str">
        <f t="shared" si="227"/>
        <v>theater</v>
      </c>
      <c r="S2935" t="str">
        <f t="shared" si="228"/>
        <v>musical</v>
      </c>
      <c r="T2935">
        <f>YEAR(V2935)</f>
        <v>2016</v>
      </c>
      <c r="U2935" s="13">
        <f t="shared" si="229"/>
        <v>30</v>
      </c>
      <c r="V2935" s="10">
        <f>(((J2935/60)/60)/24)+DATE(1970,1,1)</f>
        <v>42495.956631944442</v>
      </c>
      <c r="W2935" s="10">
        <f>(((I2935/60)/60)/24)+DATE(1970,1,1)</f>
        <v>42525.956631944442</v>
      </c>
    </row>
    <row r="2936" spans="1:23"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25"/>
        <v>1.08</v>
      </c>
      <c r="P2936" s="6">
        <f t="shared" si="226"/>
        <v>72.972972972972968</v>
      </c>
      <c r="Q2936" t="s">
        <v>8319</v>
      </c>
      <c r="R2936" t="str">
        <f t="shared" si="227"/>
        <v>theater</v>
      </c>
      <c r="S2936" t="str">
        <f t="shared" si="228"/>
        <v>musical</v>
      </c>
      <c r="T2936">
        <f>YEAR(V2936)</f>
        <v>2014</v>
      </c>
      <c r="U2936" s="13">
        <f t="shared" si="229"/>
        <v>30</v>
      </c>
      <c r="V2936" s="10">
        <f>(((J2936/60)/60)/24)+DATE(1970,1,1)</f>
        <v>41775.636157407411</v>
      </c>
      <c r="W2936" s="10">
        <f>(((I2936/60)/60)/24)+DATE(1970,1,1)</f>
        <v>41805.636157407411</v>
      </c>
    </row>
    <row r="2937" spans="1:23"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25"/>
        <v>1.0088571428571429</v>
      </c>
      <c r="P2937" s="6">
        <f t="shared" si="226"/>
        <v>90.538461538461533</v>
      </c>
      <c r="Q2937" t="s">
        <v>8319</v>
      </c>
      <c r="R2937" t="str">
        <f t="shared" si="227"/>
        <v>theater</v>
      </c>
      <c r="S2937" t="str">
        <f t="shared" si="228"/>
        <v>musical</v>
      </c>
      <c r="T2937">
        <f>YEAR(V2937)</f>
        <v>2016</v>
      </c>
      <c r="U2937" s="13">
        <f t="shared" si="229"/>
        <v>58</v>
      </c>
      <c r="V2937" s="10">
        <f>(((J2937/60)/60)/24)+DATE(1970,1,1)</f>
        <v>42553.583425925928</v>
      </c>
      <c r="W2937" s="10">
        <f>(((I2937/60)/60)/24)+DATE(1970,1,1)</f>
        <v>42611.708333333328</v>
      </c>
    </row>
    <row r="2938" spans="1:23"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25"/>
        <v>1.28</v>
      </c>
      <c r="P2938" s="6">
        <f t="shared" si="226"/>
        <v>37.647058823529413</v>
      </c>
      <c r="Q2938" t="s">
        <v>8319</v>
      </c>
      <c r="R2938" t="str">
        <f t="shared" si="227"/>
        <v>theater</v>
      </c>
      <c r="S2938" t="str">
        <f t="shared" si="228"/>
        <v>musical</v>
      </c>
      <c r="T2938">
        <f>YEAR(V2938)</f>
        <v>2014</v>
      </c>
      <c r="U2938" s="13">
        <f t="shared" si="229"/>
        <v>13</v>
      </c>
      <c r="V2938" s="10">
        <f>(((J2938/60)/60)/24)+DATE(1970,1,1)</f>
        <v>41912.650729166664</v>
      </c>
      <c r="W2938" s="10">
        <f>(((I2938/60)/60)/24)+DATE(1970,1,1)</f>
        <v>41925.207638888889</v>
      </c>
    </row>
    <row r="2939" spans="1:23"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25"/>
        <v>1.3333333333333333</v>
      </c>
      <c r="P2939" s="6">
        <f t="shared" si="226"/>
        <v>36.363636363636367</v>
      </c>
      <c r="Q2939" t="s">
        <v>8319</v>
      </c>
      <c r="R2939" t="str">
        <f t="shared" si="227"/>
        <v>theater</v>
      </c>
      <c r="S2939" t="str">
        <f t="shared" si="228"/>
        <v>musical</v>
      </c>
      <c r="T2939">
        <f>YEAR(V2939)</f>
        <v>2014</v>
      </c>
      <c r="U2939" s="13">
        <f t="shared" si="229"/>
        <v>30</v>
      </c>
      <c r="V2939" s="10">
        <f>(((J2939/60)/60)/24)+DATE(1970,1,1)</f>
        <v>41803.457326388889</v>
      </c>
      <c r="W2939" s="10">
        <f>(((I2939/60)/60)/24)+DATE(1970,1,1)</f>
        <v>41833.457326388889</v>
      </c>
    </row>
    <row r="2940" spans="1:23"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25"/>
        <v>1.0137499999999999</v>
      </c>
      <c r="P2940" s="6">
        <f t="shared" si="226"/>
        <v>126.71875</v>
      </c>
      <c r="Q2940" t="s">
        <v>8319</v>
      </c>
      <c r="R2940" t="str">
        <f t="shared" si="227"/>
        <v>theater</v>
      </c>
      <c r="S2940" t="str">
        <f t="shared" si="228"/>
        <v>musical</v>
      </c>
      <c r="T2940">
        <f>YEAR(V2940)</f>
        <v>2014</v>
      </c>
      <c r="U2940" s="13">
        <f t="shared" si="229"/>
        <v>30</v>
      </c>
      <c r="V2940" s="10">
        <f>(((J2940/60)/60)/24)+DATE(1970,1,1)</f>
        <v>42004.703865740739</v>
      </c>
      <c r="W2940" s="10">
        <f>(((I2940/60)/60)/24)+DATE(1970,1,1)</f>
        <v>42034.703865740739</v>
      </c>
    </row>
    <row r="2941" spans="1:23"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25"/>
        <v>1.0287500000000001</v>
      </c>
      <c r="P2941" s="6">
        <f t="shared" si="226"/>
        <v>329.2</v>
      </c>
      <c r="Q2941" t="s">
        <v>8319</v>
      </c>
      <c r="R2941" t="str">
        <f t="shared" si="227"/>
        <v>theater</v>
      </c>
      <c r="S2941" t="str">
        <f t="shared" si="228"/>
        <v>musical</v>
      </c>
      <c r="T2941">
        <f>YEAR(V2941)</f>
        <v>2014</v>
      </c>
      <c r="U2941" s="13">
        <f t="shared" si="229"/>
        <v>33</v>
      </c>
      <c r="V2941" s="10">
        <f>(((J2941/60)/60)/24)+DATE(1970,1,1)</f>
        <v>41845.809166666666</v>
      </c>
      <c r="W2941" s="10">
        <f>(((I2941/60)/60)/24)+DATE(1970,1,1)</f>
        <v>41879.041666666664</v>
      </c>
    </row>
    <row r="2942" spans="1:23"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25"/>
        <v>1.0724</v>
      </c>
      <c r="P2942" s="6">
        <f t="shared" si="226"/>
        <v>81.242424242424249</v>
      </c>
      <c r="Q2942" t="s">
        <v>8319</v>
      </c>
      <c r="R2942" t="str">
        <f t="shared" si="227"/>
        <v>theater</v>
      </c>
      <c r="S2942" t="str">
        <f t="shared" si="228"/>
        <v>musical</v>
      </c>
      <c r="T2942">
        <f>YEAR(V2942)</f>
        <v>2014</v>
      </c>
      <c r="U2942" s="13">
        <f t="shared" si="229"/>
        <v>40</v>
      </c>
      <c r="V2942" s="10">
        <f>(((J2942/60)/60)/24)+DATE(1970,1,1)</f>
        <v>41982.773356481484</v>
      </c>
      <c r="W2942" s="10">
        <f>(((I2942/60)/60)/24)+DATE(1970,1,1)</f>
        <v>42022.773356481484</v>
      </c>
    </row>
    <row r="2943" spans="1:23"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25"/>
        <v>4.0000000000000003E-5</v>
      </c>
      <c r="P2943" s="6">
        <f t="shared" si="226"/>
        <v>1</v>
      </c>
      <c r="Q2943" t="s">
        <v>8319</v>
      </c>
      <c r="R2943" t="str">
        <f t="shared" si="227"/>
        <v>theater</v>
      </c>
      <c r="S2943" t="str">
        <f t="shared" si="228"/>
        <v>spaces</v>
      </c>
      <c r="T2943">
        <f>YEAR(V2943)</f>
        <v>2015</v>
      </c>
      <c r="U2943" s="13">
        <f t="shared" si="229"/>
        <v>30</v>
      </c>
      <c r="V2943" s="10">
        <f>(((J2943/60)/60)/24)+DATE(1970,1,1)</f>
        <v>42034.960127314815</v>
      </c>
      <c r="W2943" s="10">
        <f>(((I2943/60)/60)/24)+DATE(1970,1,1)</f>
        <v>42064.960127314815</v>
      </c>
    </row>
    <row r="2944" spans="1:23"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25"/>
        <v>0.20424999999999999</v>
      </c>
      <c r="P2944" s="6">
        <f t="shared" si="226"/>
        <v>202.22772277227722</v>
      </c>
      <c r="Q2944" t="s">
        <v>8319</v>
      </c>
      <c r="R2944" t="str">
        <f t="shared" si="227"/>
        <v>theater</v>
      </c>
      <c r="S2944" t="str">
        <f t="shared" si="228"/>
        <v>spaces</v>
      </c>
      <c r="T2944">
        <f>YEAR(V2944)</f>
        <v>2015</v>
      </c>
      <c r="U2944" s="13">
        <f t="shared" si="229"/>
        <v>20</v>
      </c>
      <c r="V2944" s="10">
        <f>(((J2944/60)/60)/24)+DATE(1970,1,1)</f>
        <v>42334.803923611107</v>
      </c>
      <c r="W2944" s="10">
        <f>(((I2944/60)/60)/24)+DATE(1970,1,1)</f>
        <v>42354.845833333333</v>
      </c>
    </row>
    <row r="2945" spans="1:23"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25"/>
        <v>0</v>
      </c>
      <c r="P2945" s="6" t="e">
        <f t="shared" si="226"/>
        <v>#DIV/0!</v>
      </c>
      <c r="Q2945" t="s">
        <v>8319</v>
      </c>
      <c r="R2945" t="str">
        <f t="shared" si="227"/>
        <v>theater</v>
      </c>
      <c r="S2945" t="str">
        <f t="shared" si="228"/>
        <v>spaces</v>
      </c>
      <c r="T2945">
        <f>YEAR(V2945)</f>
        <v>2015</v>
      </c>
      <c r="U2945" s="13">
        <f t="shared" si="229"/>
        <v>30</v>
      </c>
      <c r="V2945" s="10">
        <f>(((J2945/60)/60)/24)+DATE(1970,1,1)</f>
        <v>42077.129398148143</v>
      </c>
      <c r="W2945" s="10">
        <f>(((I2945/60)/60)/24)+DATE(1970,1,1)</f>
        <v>42107.129398148143</v>
      </c>
    </row>
    <row r="2946" spans="1:23"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25"/>
        <v>0.01</v>
      </c>
      <c r="P2946" s="6">
        <f t="shared" si="226"/>
        <v>100</v>
      </c>
      <c r="Q2946" t="s">
        <v>8319</v>
      </c>
      <c r="R2946" t="str">
        <f t="shared" si="227"/>
        <v>theater</v>
      </c>
      <c r="S2946" t="str">
        <f t="shared" si="228"/>
        <v>spaces</v>
      </c>
      <c r="T2946">
        <f>YEAR(V2946)</f>
        <v>2015</v>
      </c>
      <c r="U2946" s="13">
        <f t="shared" si="229"/>
        <v>30</v>
      </c>
      <c r="V2946" s="10">
        <f>(((J2946/60)/60)/24)+DATE(1970,1,1)</f>
        <v>42132.9143287037</v>
      </c>
      <c r="W2946" s="10">
        <f>(((I2946/60)/60)/24)+DATE(1970,1,1)</f>
        <v>42162.9143287037</v>
      </c>
    </row>
    <row r="2947" spans="1:23"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30">E2947/D2947</f>
        <v>0</v>
      </c>
      <c r="P2947" s="6" t="e">
        <f t="shared" ref="P2947:P3010" si="231">E2947/L2947</f>
        <v>#DIV/0!</v>
      </c>
      <c r="Q2947" t="s">
        <v>8319</v>
      </c>
      <c r="R2947" t="str">
        <f t="shared" ref="R2947:R3010" si="232">LEFT(N2947,SEARCH("/",N2947,1)-1)</f>
        <v>theater</v>
      </c>
      <c r="S2947" t="str">
        <f t="shared" ref="S2947:S3010" si="233">RIGHT(N2947,LEN(N2947)-FIND("/",N2947,1))</f>
        <v>spaces</v>
      </c>
      <c r="T2947">
        <f>YEAR(V2947)</f>
        <v>2015</v>
      </c>
      <c r="U2947" s="13">
        <f t="shared" ref="U2947:U3010" si="234">ROUND(W2947-V2947,0)</f>
        <v>30</v>
      </c>
      <c r="V2947" s="10">
        <f>(((J2947/60)/60)/24)+DATE(1970,1,1)</f>
        <v>42118.139583333337</v>
      </c>
      <c r="W2947" s="10">
        <f>(((I2947/60)/60)/24)+DATE(1970,1,1)</f>
        <v>42148.139583333337</v>
      </c>
    </row>
    <row r="2948" spans="1:23"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30"/>
        <v>1E-3</v>
      </c>
      <c r="P2948" s="6">
        <f t="shared" si="231"/>
        <v>1</v>
      </c>
      <c r="Q2948" t="s">
        <v>8319</v>
      </c>
      <c r="R2948" t="str">
        <f t="shared" si="232"/>
        <v>theater</v>
      </c>
      <c r="S2948" t="str">
        <f t="shared" si="233"/>
        <v>spaces</v>
      </c>
      <c r="T2948">
        <f>YEAR(V2948)</f>
        <v>2016</v>
      </c>
      <c r="U2948" s="13">
        <f t="shared" si="234"/>
        <v>30</v>
      </c>
      <c r="V2948" s="10">
        <f>(((J2948/60)/60)/24)+DATE(1970,1,1)</f>
        <v>42567.531157407408</v>
      </c>
      <c r="W2948" s="10">
        <f>(((I2948/60)/60)/24)+DATE(1970,1,1)</f>
        <v>42597.531157407408</v>
      </c>
    </row>
    <row r="2949" spans="1:23"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30"/>
        <v>4.2880000000000001E-2</v>
      </c>
      <c r="P2949" s="6">
        <f t="shared" si="231"/>
        <v>82.461538461538467</v>
      </c>
      <c r="Q2949" t="s">
        <v>8319</v>
      </c>
      <c r="R2949" t="str">
        <f t="shared" si="232"/>
        <v>theater</v>
      </c>
      <c r="S2949" t="str">
        <f t="shared" si="233"/>
        <v>spaces</v>
      </c>
      <c r="T2949">
        <f>YEAR(V2949)</f>
        <v>2016</v>
      </c>
      <c r="U2949" s="13">
        <f t="shared" si="234"/>
        <v>49</v>
      </c>
      <c r="V2949" s="10">
        <f>(((J2949/60)/60)/24)+DATE(1970,1,1)</f>
        <v>42649.562118055561</v>
      </c>
      <c r="W2949" s="10">
        <f>(((I2949/60)/60)/24)+DATE(1970,1,1)</f>
        <v>42698.715972222228</v>
      </c>
    </row>
    <row r="2950" spans="1:23"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30"/>
        <v>4.8000000000000001E-5</v>
      </c>
      <c r="P2950" s="6">
        <f t="shared" si="231"/>
        <v>2.6666666666666665</v>
      </c>
      <c r="Q2950" t="s">
        <v>8319</v>
      </c>
      <c r="R2950" t="str">
        <f t="shared" si="232"/>
        <v>theater</v>
      </c>
      <c r="S2950" t="str">
        <f t="shared" si="233"/>
        <v>spaces</v>
      </c>
      <c r="T2950">
        <f>YEAR(V2950)</f>
        <v>2015</v>
      </c>
      <c r="U2950" s="13">
        <f t="shared" si="234"/>
        <v>60</v>
      </c>
      <c r="V2950" s="10">
        <f>(((J2950/60)/60)/24)+DATE(1970,1,1)</f>
        <v>42097.649224537032</v>
      </c>
      <c r="W2950" s="10">
        <f>(((I2950/60)/60)/24)+DATE(1970,1,1)</f>
        <v>42157.649224537032</v>
      </c>
    </row>
    <row r="2951" spans="1:23"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30"/>
        <v>2.5000000000000001E-2</v>
      </c>
      <c r="P2951" s="6">
        <f t="shared" si="231"/>
        <v>12.5</v>
      </c>
      <c r="Q2951" t="s">
        <v>8319</v>
      </c>
      <c r="R2951" t="str">
        <f t="shared" si="232"/>
        <v>theater</v>
      </c>
      <c r="S2951" t="str">
        <f t="shared" si="233"/>
        <v>spaces</v>
      </c>
      <c r="T2951">
        <f>YEAR(V2951)</f>
        <v>2015</v>
      </c>
      <c r="U2951" s="13">
        <f t="shared" si="234"/>
        <v>30</v>
      </c>
      <c r="V2951" s="10">
        <f>(((J2951/60)/60)/24)+DATE(1970,1,1)</f>
        <v>42297.823113425926</v>
      </c>
      <c r="W2951" s="10">
        <f>(((I2951/60)/60)/24)+DATE(1970,1,1)</f>
        <v>42327.864780092597</v>
      </c>
    </row>
    <row r="2952" spans="1:23"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30"/>
        <v>0</v>
      </c>
      <c r="P2952" s="6" t="e">
        <f t="shared" si="231"/>
        <v>#DIV/0!</v>
      </c>
      <c r="Q2952" t="s">
        <v>8319</v>
      </c>
      <c r="R2952" t="str">
        <f t="shared" si="232"/>
        <v>theater</v>
      </c>
      <c r="S2952" t="str">
        <f t="shared" si="233"/>
        <v>spaces</v>
      </c>
      <c r="T2952">
        <f>YEAR(V2952)</f>
        <v>2015</v>
      </c>
      <c r="U2952" s="13">
        <f t="shared" si="234"/>
        <v>30</v>
      </c>
      <c r="V2952" s="10">
        <f>(((J2952/60)/60)/24)+DATE(1970,1,1)</f>
        <v>42362.36518518519</v>
      </c>
      <c r="W2952" s="10">
        <f>(((I2952/60)/60)/24)+DATE(1970,1,1)</f>
        <v>42392.36518518519</v>
      </c>
    </row>
    <row r="2953" spans="1:23"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30"/>
        <v>2.1919999999999999E-2</v>
      </c>
      <c r="P2953" s="6">
        <f t="shared" si="231"/>
        <v>18.896551724137932</v>
      </c>
      <c r="Q2953" t="s">
        <v>8319</v>
      </c>
      <c r="R2953" t="str">
        <f t="shared" si="232"/>
        <v>theater</v>
      </c>
      <c r="S2953" t="str">
        <f t="shared" si="233"/>
        <v>spaces</v>
      </c>
      <c r="T2953">
        <f>YEAR(V2953)</f>
        <v>2014</v>
      </c>
      <c r="U2953" s="13">
        <f t="shared" si="234"/>
        <v>45</v>
      </c>
      <c r="V2953" s="10">
        <f>(((J2953/60)/60)/24)+DATE(1970,1,1)</f>
        <v>41872.802928240737</v>
      </c>
      <c r="W2953" s="10">
        <f>(((I2953/60)/60)/24)+DATE(1970,1,1)</f>
        <v>41917.802928240737</v>
      </c>
    </row>
    <row r="2954" spans="1:23"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30"/>
        <v>8.0250000000000002E-2</v>
      </c>
      <c r="P2954" s="6">
        <f t="shared" si="231"/>
        <v>200.625</v>
      </c>
      <c r="Q2954" t="s">
        <v>8319</v>
      </c>
      <c r="R2954" t="str">
        <f t="shared" si="232"/>
        <v>theater</v>
      </c>
      <c r="S2954" t="str">
        <f t="shared" si="233"/>
        <v>spaces</v>
      </c>
      <c r="T2954">
        <f>YEAR(V2954)</f>
        <v>2016</v>
      </c>
      <c r="U2954" s="13">
        <f t="shared" si="234"/>
        <v>31</v>
      </c>
      <c r="V2954" s="10">
        <f>(((J2954/60)/60)/24)+DATE(1970,1,1)</f>
        <v>42628.690266203703</v>
      </c>
      <c r="W2954" s="10">
        <f>(((I2954/60)/60)/24)+DATE(1970,1,1)</f>
        <v>42660.166666666672</v>
      </c>
    </row>
    <row r="2955" spans="1:23"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30"/>
        <v>1.5125E-3</v>
      </c>
      <c r="P2955" s="6">
        <f t="shared" si="231"/>
        <v>201.66666666666666</v>
      </c>
      <c r="Q2955" t="s">
        <v>8319</v>
      </c>
      <c r="R2955" t="str">
        <f t="shared" si="232"/>
        <v>theater</v>
      </c>
      <c r="S2955" t="str">
        <f t="shared" si="233"/>
        <v>spaces</v>
      </c>
      <c r="T2955">
        <f>YEAR(V2955)</f>
        <v>2015</v>
      </c>
      <c r="U2955" s="13">
        <f t="shared" si="234"/>
        <v>30</v>
      </c>
      <c r="V2955" s="10">
        <f>(((J2955/60)/60)/24)+DATE(1970,1,1)</f>
        <v>42255.791909722218</v>
      </c>
      <c r="W2955" s="10">
        <f>(((I2955/60)/60)/24)+DATE(1970,1,1)</f>
        <v>42285.791909722218</v>
      </c>
    </row>
    <row r="2956" spans="1:23"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30"/>
        <v>0</v>
      </c>
      <c r="P2956" s="6" t="e">
        <f t="shared" si="231"/>
        <v>#DIV/0!</v>
      </c>
      <c r="Q2956" t="s">
        <v>8319</v>
      </c>
      <c r="R2956" t="str">
        <f t="shared" si="232"/>
        <v>theater</v>
      </c>
      <c r="S2956" t="str">
        <f t="shared" si="233"/>
        <v>spaces</v>
      </c>
      <c r="T2956">
        <f>YEAR(V2956)</f>
        <v>2017</v>
      </c>
      <c r="U2956" s="13">
        <f t="shared" si="234"/>
        <v>20</v>
      </c>
      <c r="V2956" s="10">
        <f>(((J2956/60)/60)/24)+DATE(1970,1,1)</f>
        <v>42790.583368055552</v>
      </c>
      <c r="W2956" s="10">
        <f>(((I2956/60)/60)/24)+DATE(1970,1,1)</f>
        <v>42810.541701388895</v>
      </c>
    </row>
    <row r="2957" spans="1:23"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30"/>
        <v>0.59583333333333333</v>
      </c>
      <c r="P2957" s="6">
        <f t="shared" si="231"/>
        <v>65</v>
      </c>
      <c r="Q2957" t="s">
        <v>8319</v>
      </c>
      <c r="R2957" t="str">
        <f t="shared" si="232"/>
        <v>theater</v>
      </c>
      <c r="S2957" t="str">
        <f t="shared" si="233"/>
        <v>spaces</v>
      </c>
      <c r="T2957">
        <f>YEAR(V2957)</f>
        <v>2015</v>
      </c>
      <c r="U2957" s="13">
        <f t="shared" si="234"/>
        <v>30</v>
      </c>
      <c r="V2957" s="10">
        <f>(((J2957/60)/60)/24)+DATE(1970,1,1)</f>
        <v>42141.741307870368</v>
      </c>
      <c r="W2957" s="10">
        <f>(((I2957/60)/60)/24)+DATE(1970,1,1)</f>
        <v>42171.741307870368</v>
      </c>
    </row>
    <row r="2958" spans="1:23"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30"/>
        <v>0.16734177215189874</v>
      </c>
      <c r="P2958" s="6">
        <f t="shared" si="231"/>
        <v>66.099999999999994</v>
      </c>
      <c r="Q2958" t="s">
        <v>8319</v>
      </c>
      <c r="R2958" t="str">
        <f t="shared" si="232"/>
        <v>theater</v>
      </c>
      <c r="S2958" t="str">
        <f t="shared" si="233"/>
        <v>spaces</v>
      </c>
      <c r="T2958">
        <f>YEAR(V2958)</f>
        <v>2016</v>
      </c>
      <c r="U2958" s="13">
        <f t="shared" si="234"/>
        <v>30</v>
      </c>
      <c r="V2958" s="10">
        <f>(((J2958/60)/60)/24)+DATE(1970,1,1)</f>
        <v>42464.958912037036</v>
      </c>
      <c r="W2958" s="10">
        <f>(((I2958/60)/60)/24)+DATE(1970,1,1)</f>
        <v>42494.958912037036</v>
      </c>
    </row>
    <row r="2959" spans="1:23"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30"/>
        <v>1.8666666666666668E-2</v>
      </c>
      <c r="P2959" s="6">
        <f t="shared" si="231"/>
        <v>93.333333333333329</v>
      </c>
      <c r="Q2959" t="s">
        <v>8319</v>
      </c>
      <c r="R2959" t="str">
        <f t="shared" si="232"/>
        <v>theater</v>
      </c>
      <c r="S2959" t="str">
        <f t="shared" si="233"/>
        <v>spaces</v>
      </c>
      <c r="T2959">
        <f>YEAR(V2959)</f>
        <v>2015</v>
      </c>
      <c r="U2959" s="13">
        <f t="shared" si="234"/>
        <v>60</v>
      </c>
      <c r="V2959" s="10">
        <f>(((J2959/60)/60)/24)+DATE(1970,1,1)</f>
        <v>42031.011249999996</v>
      </c>
      <c r="W2959" s="10">
        <f>(((I2959/60)/60)/24)+DATE(1970,1,1)</f>
        <v>42090.969583333332</v>
      </c>
    </row>
    <row r="2960" spans="1:23"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30"/>
        <v>0</v>
      </c>
      <c r="P2960" s="6" t="e">
        <f t="shared" si="231"/>
        <v>#DIV/0!</v>
      </c>
      <c r="Q2960" t="s">
        <v>8319</v>
      </c>
      <c r="R2960" t="str">
        <f t="shared" si="232"/>
        <v>theater</v>
      </c>
      <c r="S2960" t="str">
        <f t="shared" si="233"/>
        <v>spaces</v>
      </c>
      <c r="T2960">
        <f>YEAR(V2960)</f>
        <v>2016</v>
      </c>
      <c r="U2960" s="13">
        <f t="shared" si="234"/>
        <v>60</v>
      </c>
      <c r="V2960" s="10">
        <f>(((J2960/60)/60)/24)+DATE(1970,1,1)</f>
        <v>42438.779131944444</v>
      </c>
      <c r="W2960" s="10">
        <f>(((I2960/60)/60)/24)+DATE(1970,1,1)</f>
        <v>42498.73746527778</v>
      </c>
    </row>
    <row r="2961" spans="1:23"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30"/>
        <v>0</v>
      </c>
      <c r="P2961" s="6" t="e">
        <f t="shared" si="231"/>
        <v>#DIV/0!</v>
      </c>
      <c r="Q2961" t="s">
        <v>8319</v>
      </c>
      <c r="R2961" t="str">
        <f t="shared" si="232"/>
        <v>theater</v>
      </c>
      <c r="S2961" t="str">
        <f t="shared" si="233"/>
        <v>spaces</v>
      </c>
      <c r="T2961">
        <f>YEAR(V2961)</f>
        <v>2016</v>
      </c>
      <c r="U2961" s="13">
        <f t="shared" si="234"/>
        <v>30</v>
      </c>
      <c r="V2961" s="10">
        <f>(((J2961/60)/60)/24)+DATE(1970,1,1)</f>
        <v>42498.008391203708</v>
      </c>
      <c r="W2961" s="10">
        <f>(((I2961/60)/60)/24)+DATE(1970,1,1)</f>
        <v>42528.008391203708</v>
      </c>
    </row>
    <row r="2962" spans="1:23"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30"/>
        <v>0</v>
      </c>
      <c r="P2962" s="6" t="e">
        <f t="shared" si="231"/>
        <v>#DIV/0!</v>
      </c>
      <c r="Q2962" t="s">
        <v>8319</v>
      </c>
      <c r="R2962" t="str">
        <f t="shared" si="232"/>
        <v>theater</v>
      </c>
      <c r="S2962" t="str">
        <f t="shared" si="233"/>
        <v>spaces</v>
      </c>
      <c r="T2962">
        <f>YEAR(V2962)</f>
        <v>2014</v>
      </c>
      <c r="U2962" s="13">
        <f t="shared" si="234"/>
        <v>30</v>
      </c>
      <c r="V2962" s="10">
        <f>(((J2962/60)/60)/24)+DATE(1970,1,1)</f>
        <v>41863.757210648146</v>
      </c>
      <c r="W2962" s="10">
        <f>(((I2962/60)/60)/24)+DATE(1970,1,1)</f>
        <v>41893.757210648146</v>
      </c>
    </row>
    <row r="2963" spans="1:23"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30"/>
        <v>1.0962000000000001</v>
      </c>
      <c r="P2963" s="6">
        <f t="shared" si="231"/>
        <v>50.75</v>
      </c>
      <c r="Q2963" t="s">
        <v>8319</v>
      </c>
      <c r="R2963" t="str">
        <f t="shared" si="232"/>
        <v>theater</v>
      </c>
      <c r="S2963" t="str">
        <f t="shared" si="233"/>
        <v>plays</v>
      </c>
      <c r="T2963">
        <f>YEAR(V2963)</f>
        <v>2015</v>
      </c>
      <c r="U2963" s="13">
        <f t="shared" si="234"/>
        <v>28</v>
      </c>
      <c r="V2963" s="10">
        <f>(((J2963/60)/60)/24)+DATE(1970,1,1)</f>
        <v>42061.212488425925</v>
      </c>
      <c r="W2963" s="10">
        <f>(((I2963/60)/60)/24)+DATE(1970,1,1)</f>
        <v>42089.166666666672</v>
      </c>
    </row>
    <row r="2964" spans="1:23"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30"/>
        <v>1.218</v>
      </c>
      <c r="P2964" s="6">
        <f t="shared" si="231"/>
        <v>60.9</v>
      </c>
      <c r="Q2964" t="s">
        <v>8319</v>
      </c>
      <c r="R2964" t="str">
        <f t="shared" si="232"/>
        <v>theater</v>
      </c>
      <c r="S2964" t="str">
        <f t="shared" si="233"/>
        <v>plays</v>
      </c>
      <c r="T2964">
        <f>YEAR(V2964)</f>
        <v>2015</v>
      </c>
      <c r="U2964" s="13">
        <f t="shared" si="234"/>
        <v>28</v>
      </c>
      <c r="V2964" s="10">
        <f>(((J2964/60)/60)/24)+DATE(1970,1,1)</f>
        <v>42036.24428240741</v>
      </c>
      <c r="W2964" s="10">
        <f>(((I2964/60)/60)/24)+DATE(1970,1,1)</f>
        <v>42064.290972222225</v>
      </c>
    </row>
    <row r="2965" spans="1:23"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30"/>
        <v>1.0685</v>
      </c>
      <c r="P2965" s="6">
        <f t="shared" si="231"/>
        <v>109.03061224489795</v>
      </c>
      <c r="Q2965" t="s">
        <v>8319</v>
      </c>
      <c r="R2965" t="str">
        <f t="shared" si="232"/>
        <v>theater</v>
      </c>
      <c r="S2965" t="str">
        <f t="shared" si="233"/>
        <v>plays</v>
      </c>
      <c r="T2965">
        <f>YEAR(V2965)</f>
        <v>2015</v>
      </c>
      <c r="U2965" s="13">
        <f t="shared" si="234"/>
        <v>30</v>
      </c>
      <c r="V2965" s="10">
        <f>(((J2965/60)/60)/24)+DATE(1970,1,1)</f>
        <v>42157.470185185186</v>
      </c>
      <c r="W2965" s="10">
        <f>(((I2965/60)/60)/24)+DATE(1970,1,1)</f>
        <v>42187.470185185186</v>
      </c>
    </row>
    <row r="2966" spans="1:23"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30"/>
        <v>1.0071379999999999</v>
      </c>
      <c r="P2966" s="6">
        <f t="shared" si="231"/>
        <v>25.692295918367346</v>
      </c>
      <c r="Q2966" t="s">
        <v>8319</v>
      </c>
      <c r="R2966" t="str">
        <f t="shared" si="232"/>
        <v>theater</v>
      </c>
      <c r="S2966" t="str">
        <f t="shared" si="233"/>
        <v>plays</v>
      </c>
      <c r="T2966">
        <f>YEAR(V2966)</f>
        <v>2014</v>
      </c>
      <c r="U2966" s="13">
        <f t="shared" si="234"/>
        <v>30</v>
      </c>
      <c r="V2966" s="10">
        <f>(((J2966/60)/60)/24)+DATE(1970,1,1)</f>
        <v>41827.909942129627</v>
      </c>
      <c r="W2966" s="10">
        <f>(((I2966/60)/60)/24)+DATE(1970,1,1)</f>
        <v>41857.897222222222</v>
      </c>
    </row>
    <row r="2967" spans="1:23"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30"/>
        <v>1.0900000000000001</v>
      </c>
      <c r="P2967" s="6">
        <f t="shared" si="231"/>
        <v>41.92307692307692</v>
      </c>
      <c r="Q2967" t="s">
        <v>8319</v>
      </c>
      <c r="R2967" t="str">
        <f t="shared" si="232"/>
        <v>theater</v>
      </c>
      <c r="S2967" t="str">
        <f t="shared" si="233"/>
        <v>plays</v>
      </c>
      <c r="T2967">
        <f>YEAR(V2967)</f>
        <v>2015</v>
      </c>
      <c r="U2967" s="13">
        <f t="shared" si="234"/>
        <v>30</v>
      </c>
      <c r="V2967" s="10">
        <f>(((J2967/60)/60)/24)+DATE(1970,1,1)</f>
        <v>42162.729548611111</v>
      </c>
      <c r="W2967" s="10">
        <f>(((I2967/60)/60)/24)+DATE(1970,1,1)</f>
        <v>42192.729548611111</v>
      </c>
    </row>
    <row r="2968" spans="1:23"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30"/>
        <v>1.1363000000000001</v>
      </c>
      <c r="P2968" s="6">
        <f t="shared" si="231"/>
        <v>88.7734375</v>
      </c>
      <c r="Q2968" t="s">
        <v>8319</v>
      </c>
      <c r="R2968" t="str">
        <f t="shared" si="232"/>
        <v>theater</v>
      </c>
      <c r="S2968" t="str">
        <f t="shared" si="233"/>
        <v>plays</v>
      </c>
      <c r="T2968">
        <f>YEAR(V2968)</f>
        <v>2015</v>
      </c>
      <c r="U2968" s="13">
        <f t="shared" si="234"/>
        <v>30</v>
      </c>
      <c r="V2968" s="10">
        <f>(((J2968/60)/60)/24)+DATE(1970,1,1)</f>
        <v>42233.738564814819</v>
      </c>
      <c r="W2968" s="10">
        <f>(((I2968/60)/60)/24)+DATE(1970,1,1)</f>
        <v>42263.738564814819</v>
      </c>
    </row>
    <row r="2969" spans="1:23"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30"/>
        <v>1.1392</v>
      </c>
      <c r="P2969" s="6">
        <f t="shared" si="231"/>
        <v>80.225352112676063</v>
      </c>
      <c r="Q2969" t="s">
        <v>8319</v>
      </c>
      <c r="R2969" t="str">
        <f t="shared" si="232"/>
        <v>theater</v>
      </c>
      <c r="S2969" t="str">
        <f t="shared" si="233"/>
        <v>plays</v>
      </c>
      <c r="T2969">
        <f>YEAR(V2969)</f>
        <v>2015</v>
      </c>
      <c r="U2969" s="13">
        <f t="shared" si="234"/>
        <v>30</v>
      </c>
      <c r="V2969" s="10">
        <f>(((J2969/60)/60)/24)+DATE(1970,1,1)</f>
        <v>42042.197824074072</v>
      </c>
      <c r="W2969" s="10">
        <f>(((I2969/60)/60)/24)+DATE(1970,1,1)</f>
        <v>42072.156157407408</v>
      </c>
    </row>
    <row r="2970" spans="1:23"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30"/>
        <v>1.06</v>
      </c>
      <c r="P2970" s="6">
        <f t="shared" si="231"/>
        <v>78.936170212765958</v>
      </c>
      <c r="Q2970" t="s">
        <v>8319</v>
      </c>
      <c r="R2970" t="str">
        <f t="shared" si="232"/>
        <v>theater</v>
      </c>
      <c r="S2970" t="str">
        <f t="shared" si="233"/>
        <v>plays</v>
      </c>
      <c r="T2970">
        <f>YEAR(V2970)</f>
        <v>2016</v>
      </c>
      <c r="U2970" s="13">
        <f t="shared" si="234"/>
        <v>14</v>
      </c>
      <c r="V2970" s="10">
        <f>(((J2970/60)/60)/24)+DATE(1970,1,1)</f>
        <v>42585.523842592593</v>
      </c>
      <c r="W2970" s="10">
        <f>(((I2970/60)/60)/24)+DATE(1970,1,1)</f>
        <v>42599.165972222225</v>
      </c>
    </row>
    <row r="2971" spans="1:23"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30"/>
        <v>1.625</v>
      </c>
      <c r="P2971" s="6">
        <f t="shared" si="231"/>
        <v>95.588235294117652</v>
      </c>
      <c r="Q2971" t="s">
        <v>8319</v>
      </c>
      <c r="R2971" t="str">
        <f t="shared" si="232"/>
        <v>theater</v>
      </c>
      <c r="S2971" t="str">
        <f t="shared" si="233"/>
        <v>plays</v>
      </c>
      <c r="T2971">
        <f>YEAR(V2971)</f>
        <v>2015</v>
      </c>
      <c r="U2971" s="13">
        <f t="shared" si="234"/>
        <v>30</v>
      </c>
      <c r="V2971" s="10">
        <f>(((J2971/60)/60)/24)+DATE(1970,1,1)</f>
        <v>42097.786493055552</v>
      </c>
      <c r="W2971" s="10">
        <f>(((I2971/60)/60)/24)+DATE(1970,1,1)</f>
        <v>42127.952083333337</v>
      </c>
    </row>
    <row r="2972" spans="1:23"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30"/>
        <v>1.06</v>
      </c>
      <c r="P2972" s="6">
        <f t="shared" si="231"/>
        <v>69.890109890109883</v>
      </c>
      <c r="Q2972" t="s">
        <v>8319</v>
      </c>
      <c r="R2972" t="str">
        <f t="shared" si="232"/>
        <v>theater</v>
      </c>
      <c r="S2972" t="str">
        <f t="shared" si="233"/>
        <v>plays</v>
      </c>
      <c r="T2972">
        <f>YEAR(V2972)</f>
        <v>2014</v>
      </c>
      <c r="U2972" s="13">
        <f t="shared" si="234"/>
        <v>30</v>
      </c>
      <c r="V2972" s="10">
        <f>(((J2972/60)/60)/24)+DATE(1970,1,1)</f>
        <v>41808.669571759259</v>
      </c>
      <c r="W2972" s="10">
        <f>(((I2972/60)/60)/24)+DATE(1970,1,1)</f>
        <v>41838.669571759259</v>
      </c>
    </row>
    <row r="2973" spans="1:23"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30"/>
        <v>1.0015624999999999</v>
      </c>
      <c r="P2973" s="6">
        <f t="shared" si="231"/>
        <v>74.534883720930239</v>
      </c>
      <c r="Q2973" t="s">
        <v>8319</v>
      </c>
      <c r="R2973" t="str">
        <f t="shared" si="232"/>
        <v>theater</v>
      </c>
      <c r="S2973" t="str">
        <f t="shared" si="233"/>
        <v>plays</v>
      </c>
      <c r="T2973">
        <f>YEAR(V2973)</f>
        <v>2014</v>
      </c>
      <c r="U2973" s="13">
        <f t="shared" si="234"/>
        <v>30</v>
      </c>
      <c r="V2973" s="10">
        <f>(((J2973/60)/60)/24)+DATE(1970,1,1)</f>
        <v>41852.658310185187</v>
      </c>
      <c r="W2973" s="10">
        <f>(((I2973/60)/60)/24)+DATE(1970,1,1)</f>
        <v>41882.658310185187</v>
      </c>
    </row>
    <row r="2974" spans="1:23"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30"/>
        <v>1.0535000000000001</v>
      </c>
      <c r="P2974" s="6">
        <f t="shared" si="231"/>
        <v>123.94117647058823</v>
      </c>
      <c r="Q2974" t="s">
        <v>8319</v>
      </c>
      <c r="R2974" t="str">
        <f t="shared" si="232"/>
        <v>theater</v>
      </c>
      <c r="S2974" t="str">
        <f t="shared" si="233"/>
        <v>plays</v>
      </c>
      <c r="T2974">
        <f>YEAR(V2974)</f>
        <v>2016</v>
      </c>
      <c r="U2974" s="13">
        <f t="shared" si="234"/>
        <v>15</v>
      </c>
      <c r="V2974" s="10">
        <f>(((J2974/60)/60)/24)+DATE(1970,1,1)</f>
        <v>42694.110185185185</v>
      </c>
      <c r="W2974" s="10">
        <f>(((I2974/60)/60)/24)+DATE(1970,1,1)</f>
        <v>42709.041666666672</v>
      </c>
    </row>
    <row r="2975" spans="1:23"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30"/>
        <v>1.748</v>
      </c>
      <c r="P2975" s="6">
        <f t="shared" si="231"/>
        <v>264.84848484848487</v>
      </c>
      <c r="Q2975" t="s">
        <v>8319</v>
      </c>
      <c r="R2975" t="str">
        <f t="shared" si="232"/>
        <v>theater</v>
      </c>
      <c r="S2975" t="str">
        <f t="shared" si="233"/>
        <v>plays</v>
      </c>
      <c r="T2975">
        <f>YEAR(V2975)</f>
        <v>2015</v>
      </c>
      <c r="U2975" s="13">
        <f t="shared" si="234"/>
        <v>28</v>
      </c>
      <c r="V2975" s="10">
        <f>(((J2975/60)/60)/24)+DATE(1970,1,1)</f>
        <v>42341.818379629629</v>
      </c>
      <c r="W2975" s="10">
        <f>(((I2975/60)/60)/24)+DATE(1970,1,1)</f>
        <v>42370.166666666672</v>
      </c>
    </row>
    <row r="2976" spans="1:23"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30"/>
        <v>1.02</v>
      </c>
      <c r="P2976" s="6">
        <f t="shared" si="231"/>
        <v>58.620689655172413</v>
      </c>
      <c r="Q2976" t="s">
        <v>8319</v>
      </c>
      <c r="R2976" t="str">
        <f t="shared" si="232"/>
        <v>theater</v>
      </c>
      <c r="S2976" t="str">
        <f t="shared" si="233"/>
        <v>plays</v>
      </c>
      <c r="T2976">
        <f>YEAR(V2976)</f>
        <v>2014</v>
      </c>
      <c r="U2976" s="13">
        <f t="shared" si="234"/>
        <v>28</v>
      </c>
      <c r="V2976" s="10">
        <f>(((J2976/60)/60)/24)+DATE(1970,1,1)</f>
        <v>41880.061006944445</v>
      </c>
      <c r="W2976" s="10">
        <f>(((I2976/60)/60)/24)+DATE(1970,1,1)</f>
        <v>41908.065972222219</v>
      </c>
    </row>
    <row r="2977" spans="1:23"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30"/>
        <v>1.00125</v>
      </c>
      <c r="P2977" s="6">
        <f t="shared" si="231"/>
        <v>70.884955752212392</v>
      </c>
      <c r="Q2977" t="s">
        <v>8319</v>
      </c>
      <c r="R2977" t="str">
        <f t="shared" si="232"/>
        <v>theater</v>
      </c>
      <c r="S2977" t="str">
        <f t="shared" si="233"/>
        <v>plays</v>
      </c>
      <c r="T2977">
        <f>YEAR(V2977)</f>
        <v>2014</v>
      </c>
      <c r="U2977" s="13">
        <f t="shared" si="234"/>
        <v>28</v>
      </c>
      <c r="V2977" s="10">
        <f>(((J2977/60)/60)/24)+DATE(1970,1,1)</f>
        <v>41941.683865740742</v>
      </c>
      <c r="W2977" s="10">
        <f>(((I2977/60)/60)/24)+DATE(1970,1,1)</f>
        <v>41970.125</v>
      </c>
    </row>
    <row r="2978" spans="1:23"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30"/>
        <v>1.7142857142857142</v>
      </c>
      <c r="P2978" s="6">
        <f t="shared" si="231"/>
        <v>8.5714285714285712</v>
      </c>
      <c r="Q2978" t="s">
        <v>8319</v>
      </c>
      <c r="R2978" t="str">
        <f t="shared" si="232"/>
        <v>theater</v>
      </c>
      <c r="S2978" t="str">
        <f t="shared" si="233"/>
        <v>plays</v>
      </c>
      <c r="T2978">
        <f>YEAR(V2978)</f>
        <v>2016</v>
      </c>
      <c r="U2978" s="13">
        <f t="shared" si="234"/>
        <v>17</v>
      </c>
      <c r="V2978" s="10">
        <f>(((J2978/60)/60)/24)+DATE(1970,1,1)</f>
        <v>42425.730671296296</v>
      </c>
      <c r="W2978" s="10">
        <f>(((I2978/60)/60)/24)+DATE(1970,1,1)</f>
        <v>42442.5</v>
      </c>
    </row>
    <row r="2979" spans="1:23"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30"/>
        <v>1.1356666666666666</v>
      </c>
      <c r="P2979" s="6">
        <f t="shared" si="231"/>
        <v>113.56666666666666</v>
      </c>
      <c r="Q2979" t="s">
        <v>8319</v>
      </c>
      <c r="R2979" t="str">
        <f t="shared" si="232"/>
        <v>theater</v>
      </c>
      <c r="S2979" t="str">
        <f t="shared" si="233"/>
        <v>plays</v>
      </c>
      <c r="T2979">
        <f>YEAR(V2979)</f>
        <v>2015</v>
      </c>
      <c r="U2979" s="13">
        <f t="shared" si="234"/>
        <v>59</v>
      </c>
      <c r="V2979" s="10">
        <f>(((J2979/60)/60)/24)+DATE(1970,1,1)</f>
        <v>42026.88118055556</v>
      </c>
      <c r="W2979" s="10">
        <f>(((I2979/60)/60)/24)+DATE(1970,1,1)</f>
        <v>42086.093055555553</v>
      </c>
    </row>
    <row r="2980" spans="1:23"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30"/>
        <v>1.2946666666666666</v>
      </c>
      <c r="P2980" s="6">
        <f t="shared" si="231"/>
        <v>60.6875</v>
      </c>
      <c r="Q2980" t="s">
        <v>8319</v>
      </c>
      <c r="R2980" t="str">
        <f t="shared" si="232"/>
        <v>theater</v>
      </c>
      <c r="S2980" t="str">
        <f t="shared" si="233"/>
        <v>plays</v>
      </c>
      <c r="T2980">
        <f>YEAR(V2980)</f>
        <v>2014</v>
      </c>
      <c r="U2980" s="13">
        <f t="shared" si="234"/>
        <v>10</v>
      </c>
      <c r="V2980" s="10">
        <f>(((J2980/60)/60)/24)+DATE(1970,1,1)</f>
        <v>41922.640590277777</v>
      </c>
      <c r="W2980" s="10">
        <f>(((I2980/60)/60)/24)+DATE(1970,1,1)</f>
        <v>41932.249305555553</v>
      </c>
    </row>
    <row r="2981" spans="1:23"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30"/>
        <v>1.014</v>
      </c>
      <c r="P2981" s="6">
        <f t="shared" si="231"/>
        <v>110.21739130434783</v>
      </c>
      <c r="Q2981" t="s">
        <v>8319</v>
      </c>
      <c r="R2981" t="str">
        <f t="shared" si="232"/>
        <v>theater</v>
      </c>
      <c r="S2981" t="str">
        <f t="shared" si="233"/>
        <v>plays</v>
      </c>
      <c r="T2981">
        <f>YEAR(V2981)</f>
        <v>2014</v>
      </c>
      <c r="U2981" s="13">
        <f t="shared" si="234"/>
        <v>16</v>
      </c>
      <c r="V2981" s="10">
        <f>(((J2981/60)/60)/24)+DATE(1970,1,1)</f>
        <v>41993.824340277773</v>
      </c>
      <c r="W2981" s="10">
        <f>(((I2981/60)/60)/24)+DATE(1970,1,1)</f>
        <v>42010.25</v>
      </c>
    </row>
    <row r="2982" spans="1:23"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30"/>
        <v>1.0916666666666666</v>
      </c>
      <c r="P2982" s="6">
        <f t="shared" si="231"/>
        <v>136.45833333333334</v>
      </c>
      <c r="Q2982" t="s">
        <v>8319</v>
      </c>
      <c r="R2982" t="str">
        <f t="shared" si="232"/>
        <v>theater</v>
      </c>
      <c r="S2982" t="str">
        <f t="shared" si="233"/>
        <v>plays</v>
      </c>
      <c r="T2982">
        <f>YEAR(V2982)</f>
        <v>2015</v>
      </c>
      <c r="U2982" s="13">
        <f t="shared" si="234"/>
        <v>20</v>
      </c>
      <c r="V2982" s="10">
        <f>(((J2982/60)/60)/24)+DATE(1970,1,1)</f>
        <v>42219.915856481486</v>
      </c>
      <c r="W2982" s="10">
        <f>(((I2982/60)/60)/24)+DATE(1970,1,1)</f>
        <v>42240.083333333328</v>
      </c>
    </row>
    <row r="2983" spans="1:23"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30"/>
        <v>1.28925</v>
      </c>
      <c r="P2983" s="6">
        <f t="shared" si="231"/>
        <v>53.164948453608247</v>
      </c>
      <c r="Q2983" t="s">
        <v>8319</v>
      </c>
      <c r="R2983" t="str">
        <f t="shared" si="232"/>
        <v>theater</v>
      </c>
      <c r="S2983" t="str">
        <f t="shared" si="233"/>
        <v>spaces</v>
      </c>
      <c r="T2983">
        <f>YEAR(V2983)</f>
        <v>2015</v>
      </c>
      <c r="U2983" s="13">
        <f t="shared" si="234"/>
        <v>45</v>
      </c>
      <c r="V2983" s="10">
        <f>(((J2983/60)/60)/24)+DATE(1970,1,1)</f>
        <v>42225.559675925921</v>
      </c>
      <c r="W2983" s="10">
        <f>(((I2983/60)/60)/24)+DATE(1970,1,1)</f>
        <v>42270.559675925921</v>
      </c>
    </row>
    <row r="2984" spans="1:23"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30"/>
        <v>1.0206</v>
      </c>
      <c r="P2984" s="6">
        <f t="shared" si="231"/>
        <v>86.491525423728817</v>
      </c>
      <c r="Q2984" t="s">
        <v>8319</v>
      </c>
      <c r="R2984" t="str">
        <f t="shared" si="232"/>
        <v>theater</v>
      </c>
      <c r="S2984" t="str">
        <f t="shared" si="233"/>
        <v>spaces</v>
      </c>
      <c r="T2984">
        <f>YEAR(V2984)</f>
        <v>2016</v>
      </c>
      <c r="U2984" s="13">
        <f t="shared" si="234"/>
        <v>30</v>
      </c>
      <c r="V2984" s="10">
        <f>(((J2984/60)/60)/24)+DATE(1970,1,1)</f>
        <v>42381.686840277776</v>
      </c>
      <c r="W2984" s="10">
        <f>(((I2984/60)/60)/24)+DATE(1970,1,1)</f>
        <v>42411.686840277776</v>
      </c>
    </row>
    <row r="2985" spans="1:23"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30"/>
        <v>1.465395775862069</v>
      </c>
      <c r="P2985" s="6">
        <f t="shared" si="231"/>
        <v>155.23827397260274</v>
      </c>
      <c r="Q2985" t="s">
        <v>8319</v>
      </c>
      <c r="R2985" t="str">
        <f t="shared" si="232"/>
        <v>theater</v>
      </c>
      <c r="S2985" t="str">
        <f t="shared" si="233"/>
        <v>spaces</v>
      </c>
      <c r="T2985">
        <f>YEAR(V2985)</f>
        <v>2014</v>
      </c>
      <c r="U2985" s="13">
        <f t="shared" si="234"/>
        <v>60</v>
      </c>
      <c r="V2985" s="10">
        <f>(((J2985/60)/60)/24)+DATE(1970,1,1)</f>
        <v>41894.632361111115</v>
      </c>
      <c r="W2985" s="10">
        <f>(((I2985/60)/60)/24)+DATE(1970,1,1)</f>
        <v>41954.674027777779</v>
      </c>
    </row>
    <row r="2986" spans="1:23"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30"/>
        <v>1.00352</v>
      </c>
      <c r="P2986" s="6">
        <f t="shared" si="231"/>
        <v>115.08256880733946</v>
      </c>
      <c r="Q2986" t="s">
        <v>8319</v>
      </c>
      <c r="R2986" t="str">
        <f t="shared" si="232"/>
        <v>theater</v>
      </c>
      <c r="S2986" t="str">
        <f t="shared" si="233"/>
        <v>spaces</v>
      </c>
      <c r="T2986">
        <f>YEAR(V2986)</f>
        <v>2016</v>
      </c>
      <c r="U2986" s="13">
        <f t="shared" si="234"/>
        <v>30</v>
      </c>
      <c r="V2986" s="10">
        <f>(((J2986/60)/60)/24)+DATE(1970,1,1)</f>
        <v>42576.278715277775</v>
      </c>
      <c r="W2986" s="10">
        <f>(((I2986/60)/60)/24)+DATE(1970,1,1)</f>
        <v>42606.278715277775</v>
      </c>
    </row>
    <row r="2987" spans="1:23"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30"/>
        <v>1.2164999999999999</v>
      </c>
      <c r="P2987" s="6">
        <f t="shared" si="231"/>
        <v>109.5945945945946</v>
      </c>
      <c r="Q2987" t="s">
        <v>8319</v>
      </c>
      <c r="R2987" t="str">
        <f t="shared" si="232"/>
        <v>theater</v>
      </c>
      <c r="S2987" t="str">
        <f t="shared" si="233"/>
        <v>spaces</v>
      </c>
      <c r="T2987">
        <f>YEAR(V2987)</f>
        <v>2016</v>
      </c>
      <c r="U2987" s="13">
        <f t="shared" si="234"/>
        <v>19</v>
      </c>
      <c r="V2987" s="10">
        <f>(((J2987/60)/60)/24)+DATE(1970,1,1)</f>
        <v>42654.973703703698</v>
      </c>
      <c r="W2987" s="10">
        <f>(((I2987/60)/60)/24)+DATE(1970,1,1)</f>
        <v>42674.166666666672</v>
      </c>
    </row>
    <row r="2988" spans="1:23"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30"/>
        <v>1.0549999999999999</v>
      </c>
      <c r="P2988" s="6">
        <f t="shared" si="231"/>
        <v>45.214285714285715</v>
      </c>
      <c r="Q2988" t="s">
        <v>8319</v>
      </c>
      <c r="R2988" t="str">
        <f t="shared" si="232"/>
        <v>theater</v>
      </c>
      <c r="S2988" t="str">
        <f t="shared" si="233"/>
        <v>spaces</v>
      </c>
      <c r="T2988">
        <f>YEAR(V2988)</f>
        <v>2016</v>
      </c>
      <c r="U2988" s="13">
        <f t="shared" si="234"/>
        <v>60</v>
      </c>
      <c r="V2988" s="10">
        <f>(((J2988/60)/60)/24)+DATE(1970,1,1)</f>
        <v>42431.500069444446</v>
      </c>
      <c r="W2988" s="10">
        <f>(((I2988/60)/60)/24)+DATE(1970,1,1)</f>
        <v>42491.458402777775</v>
      </c>
    </row>
    <row r="2989" spans="1:23"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30"/>
        <v>1.1040080000000001</v>
      </c>
      <c r="P2989" s="6">
        <f t="shared" si="231"/>
        <v>104.15169811320754</v>
      </c>
      <c r="Q2989" t="s">
        <v>8319</v>
      </c>
      <c r="R2989" t="str">
        <f t="shared" si="232"/>
        <v>theater</v>
      </c>
      <c r="S2989" t="str">
        <f t="shared" si="233"/>
        <v>spaces</v>
      </c>
      <c r="T2989">
        <f>YEAR(V2989)</f>
        <v>2016</v>
      </c>
      <c r="U2989" s="13">
        <f t="shared" si="234"/>
        <v>29</v>
      </c>
      <c r="V2989" s="10">
        <f>(((J2989/60)/60)/24)+DATE(1970,1,1)</f>
        <v>42627.307303240741</v>
      </c>
      <c r="W2989" s="10">
        <f>(((I2989/60)/60)/24)+DATE(1970,1,1)</f>
        <v>42656</v>
      </c>
    </row>
    <row r="2990" spans="1:23"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30"/>
        <v>1</v>
      </c>
      <c r="P2990" s="6">
        <f t="shared" si="231"/>
        <v>35.714285714285715</v>
      </c>
      <c r="Q2990" t="s">
        <v>8319</v>
      </c>
      <c r="R2990" t="str">
        <f t="shared" si="232"/>
        <v>theater</v>
      </c>
      <c r="S2990" t="str">
        <f t="shared" si="233"/>
        <v>spaces</v>
      </c>
      <c r="T2990">
        <f>YEAR(V2990)</f>
        <v>2016</v>
      </c>
      <c r="U2990" s="13">
        <f t="shared" si="234"/>
        <v>30</v>
      </c>
      <c r="V2990" s="10">
        <f>(((J2990/60)/60)/24)+DATE(1970,1,1)</f>
        <v>42511.362048611118</v>
      </c>
      <c r="W2990" s="10">
        <f>(((I2990/60)/60)/24)+DATE(1970,1,1)</f>
        <v>42541.362048611118</v>
      </c>
    </row>
    <row r="2991" spans="1:23"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30"/>
        <v>1.76535</v>
      </c>
      <c r="P2991" s="6">
        <f t="shared" si="231"/>
        <v>96.997252747252745</v>
      </c>
      <c r="Q2991" t="s">
        <v>8319</v>
      </c>
      <c r="R2991" t="str">
        <f t="shared" si="232"/>
        <v>theater</v>
      </c>
      <c r="S2991" t="str">
        <f t="shared" si="233"/>
        <v>spaces</v>
      </c>
      <c r="T2991">
        <f>YEAR(V2991)</f>
        <v>2015</v>
      </c>
      <c r="U2991" s="13">
        <f t="shared" si="234"/>
        <v>22</v>
      </c>
      <c r="V2991" s="10">
        <f>(((J2991/60)/60)/24)+DATE(1970,1,1)</f>
        <v>42337.02039351852</v>
      </c>
      <c r="W2991" s="10">
        <f>(((I2991/60)/60)/24)+DATE(1970,1,1)</f>
        <v>42359.207638888889</v>
      </c>
    </row>
    <row r="2992" spans="1:23"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30"/>
        <v>1</v>
      </c>
      <c r="P2992" s="6">
        <f t="shared" si="231"/>
        <v>370.37037037037038</v>
      </c>
      <c r="Q2992" t="s">
        <v>8319</v>
      </c>
      <c r="R2992" t="str">
        <f t="shared" si="232"/>
        <v>theater</v>
      </c>
      <c r="S2992" t="str">
        <f t="shared" si="233"/>
        <v>spaces</v>
      </c>
      <c r="T2992">
        <f>YEAR(V2992)</f>
        <v>2015</v>
      </c>
      <c r="U2992" s="13">
        <f t="shared" si="234"/>
        <v>35</v>
      </c>
      <c r="V2992" s="10">
        <f>(((J2992/60)/60)/24)+DATE(1970,1,1)</f>
        <v>42341.57430555555</v>
      </c>
      <c r="W2992" s="10">
        <f>(((I2992/60)/60)/24)+DATE(1970,1,1)</f>
        <v>42376.57430555555</v>
      </c>
    </row>
    <row r="2993" spans="1:23"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30"/>
        <v>1.0329411764705883</v>
      </c>
      <c r="P2993" s="6">
        <f t="shared" si="231"/>
        <v>94.408602150537632</v>
      </c>
      <c r="Q2993" t="s">
        <v>8319</v>
      </c>
      <c r="R2993" t="str">
        <f t="shared" si="232"/>
        <v>theater</v>
      </c>
      <c r="S2993" t="str">
        <f t="shared" si="233"/>
        <v>spaces</v>
      </c>
      <c r="T2993">
        <f>YEAR(V2993)</f>
        <v>2017</v>
      </c>
      <c r="U2993" s="13">
        <f t="shared" si="234"/>
        <v>22</v>
      </c>
      <c r="V2993" s="10">
        <f>(((J2993/60)/60)/24)+DATE(1970,1,1)</f>
        <v>42740.837152777778</v>
      </c>
      <c r="W2993" s="10">
        <f>(((I2993/60)/60)/24)+DATE(1970,1,1)</f>
        <v>42762.837152777778</v>
      </c>
    </row>
    <row r="2994" spans="1:23"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30"/>
        <v>1.0449999999999999</v>
      </c>
      <c r="P2994" s="6">
        <f t="shared" si="231"/>
        <v>48.984375</v>
      </c>
      <c r="Q2994" t="s">
        <v>8319</v>
      </c>
      <c r="R2994" t="str">
        <f t="shared" si="232"/>
        <v>theater</v>
      </c>
      <c r="S2994" t="str">
        <f t="shared" si="233"/>
        <v>spaces</v>
      </c>
      <c r="T2994">
        <f>YEAR(V2994)</f>
        <v>2016</v>
      </c>
      <c r="U2994" s="13">
        <f t="shared" si="234"/>
        <v>30</v>
      </c>
      <c r="V2994" s="10">
        <f>(((J2994/60)/60)/24)+DATE(1970,1,1)</f>
        <v>42622.767476851848</v>
      </c>
      <c r="W2994" s="10">
        <f>(((I2994/60)/60)/24)+DATE(1970,1,1)</f>
        <v>42652.767476851848</v>
      </c>
    </row>
    <row r="2995" spans="1:23"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30"/>
        <v>1.0029999999999999</v>
      </c>
      <c r="P2995" s="6">
        <f t="shared" si="231"/>
        <v>45.590909090909093</v>
      </c>
      <c r="Q2995" t="s">
        <v>8319</v>
      </c>
      <c r="R2995" t="str">
        <f t="shared" si="232"/>
        <v>theater</v>
      </c>
      <c r="S2995" t="str">
        <f t="shared" si="233"/>
        <v>spaces</v>
      </c>
      <c r="T2995">
        <f>YEAR(V2995)</f>
        <v>2016</v>
      </c>
      <c r="U2995" s="13">
        <f t="shared" si="234"/>
        <v>30</v>
      </c>
      <c r="V2995" s="10">
        <f>(((J2995/60)/60)/24)+DATE(1970,1,1)</f>
        <v>42390.838738425926</v>
      </c>
      <c r="W2995" s="10">
        <f>(((I2995/60)/60)/24)+DATE(1970,1,1)</f>
        <v>42420.838738425926</v>
      </c>
    </row>
    <row r="2996" spans="1:23"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30"/>
        <v>4.577466666666667</v>
      </c>
      <c r="P2996" s="6">
        <f t="shared" si="231"/>
        <v>23.275254237288134</v>
      </c>
      <c r="Q2996" t="s">
        <v>8319</v>
      </c>
      <c r="R2996" t="str">
        <f t="shared" si="232"/>
        <v>theater</v>
      </c>
      <c r="S2996" t="str">
        <f t="shared" si="233"/>
        <v>spaces</v>
      </c>
      <c r="T2996">
        <f>YEAR(V2996)</f>
        <v>2014</v>
      </c>
      <c r="U2996" s="13">
        <f t="shared" si="234"/>
        <v>30</v>
      </c>
      <c r="V2996" s="10">
        <f>(((J2996/60)/60)/24)+DATE(1970,1,1)</f>
        <v>41885.478842592594</v>
      </c>
      <c r="W2996" s="10">
        <f>(((I2996/60)/60)/24)+DATE(1970,1,1)</f>
        <v>41915.478842592594</v>
      </c>
    </row>
    <row r="2997" spans="1:23"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30"/>
        <v>1.0496000000000001</v>
      </c>
      <c r="P2997" s="6">
        <f t="shared" si="231"/>
        <v>63.2289156626506</v>
      </c>
      <c r="Q2997" t="s">
        <v>8319</v>
      </c>
      <c r="R2997" t="str">
        <f t="shared" si="232"/>
        <v>theater</v>
      </c>
      <c r="S2997" t="str">
        <f t="shared" si="233"/>
        <v>spaces</v>
      </c>
      <c r="T2997">
        <f>YEAR(V2997)</f>
        <v>2016</v>
      </c>
      <c r="U2997" s="13">
        <f t="shared" si="234"/>
        <v>30</v>
      </c>
      <c r="V2997" s="10">
        <f>(((J2997/60)/60)/24)+DATE(1970,1,1)</f>
        <v>42724.665173611109</v>
      </c>
      <c r="W2997" s="10">
        <f>(((I2997/60)/60)/24)+DATE(1970,1,1)</f>
        <v>42754.665173611109</v>
      </c>
    </row>
    <row r="2998" spans="1:23"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30"/>
        <v>1.7194285714285715</v>
      </c>
      <c r="P2998" s="6">
        <f t="shared" si="231"/>
        <v>153.5204081632653</v>
      </c>
      <c r="Q2998" t="s">
        <v>8319</v>
      </c>
      <c r="R2998" t="str">
        <f t="shared" si="232"/>
        <v>theater</v>
      </c>
      <c r="S2998" t="str">
        <f t="shared" si="233"/>
        <v>spaces</v>
      </c>
      <c r="T2998">
        <f>YEAR(V2998)</f>
        <v>2015</v>
      </c>
      <c r="U2998" s="13">
        <f t="shared" si="234"/>
        <v>60</v>
      </c>
      <c r="V2998" s="10">
        <f>(((J2998/60)/60)/24)+DATE(1970,1,1)</f>
        <v>42090.912500000006</v>
      </c>
      <c r="W2998" s="10">
        <f>(((I2998/60)/60)/24)+DATE(1970,1,1)</f>
        <v>42150.912500000006</v>
      </c>
    </row>
    <row r="2999" spans="1:23"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30"/>
        <v>1.0373000000000001</v>
      </c>
      <c r="P2999" s="6">
        <f t="shared" si="231"/>
        <v>90.2</v>
      </c>
      <c r="Q2999" t="s">
        <v>8319</v>
      </c>
      <c r="R2999" t="str">
        <f t="shared" si="232"/>
        <v>theater</v>
      </c>
      <c r="S2999" t="str">
        <f t="shared" si="233"/>
        <v>spaces</v>
      </c>
      <c r="T2999">
        <f>YEAR(V2999)</f>
        <v>2017</v>
      </c>
      <c r="U2999" s="13">
        <f t="shared" si="234"/>
        <v>17</v>
      </c>
      <c r="V2999" s="10">
        <f>(((J2999/60)/60)/24)+DATE(1970,1,1)</f>
        <v>42775.733715277776</v>
      </c>
      <c r="W2999" s="10">
        <f>(((I2999/60)/60)/24)+DATE(1970,1,1)</f>
        <v>42793.207638888889</v>
      </c>
    </row>
    <row r="3000" spans="1:23"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30"/>
        <v>1.0302899999999999</v>
      </c>
      <c r="P3000" s="6">
        <f t="shared" si="231"/>
        <v>118.97113163972287</v>
      </c>
      <c r="Q3000" t="s">
        <v>8319</v>
      </c>
      <c r="R3000" t="str">
        <f t="shared" si="232"/>
        <v>theater</v>
      </c>
      <c r="S3000" t="str">
        <f t="shared" si="233"/>
        <v>spaces</v>
      </c>
      <c r="T3000">
        <f>YEAR(V3000)</f>
        <v>2014</v>
      </c>
      <c r="U3000" s="13">
        <f t="shared" si="234"/>
        <v>28</v>
      </c>
      <c r="V3000" s="10">
        <f>(((J3000/60)/60)/24)+DATE(1970,1,1)</f>
        <v>41778.193622685183</v>
      </c>
      <c r="W3000" s="10">
        <f>(((I3000/60)/60)/24)+DATE(1970,1,1)</f>
        <v>41806.184027777781</v>
      </c>
    </row>
    <row r="3001" spans="1:23"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30"/>
        <v>1.1888888888888889</v>
      </c>
      <c r="P3001" s="6">
        <f t="shared" si="231"/>
        <v>80.25</v>
      </c>
      <c r="Q3001" t="s">
        <v>8319</v>
      </c>
      <c r="R3001" t="str">
        <f t="shared" si="232"/>
        <v>theater</v>
      </c>
      <c r="S3001" t="str">
        <f t="shared" si="233"/>
        <v>spaces</v>
      </c>
      <c r="T3001">
        <f>YEAR(V3001)</f>
        <v>2017</v>
      </c>
      <c r="U3001" s="13">
        <f t="shared" si="234"/>
        <v>14</v>
      </c>
      <c r="V3001" s="10">
        <f>(((J3001/60)/60)/24)+DATE(1970,1,1)</f>
        <v>42780.740277777775</v>
      </c>
      <c r="W3001" s="10">
        <f>(((I3001/60)/60)/24)+DATE(1970,1,1)</f>
        <v>42795.083333333328</v>
      </c>
    </row>
    <row r="3002" spans="1:23"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30"/>
        <v>1</v>
      </c>
      <c r="P3002" s="6">
        <f t="shared" si="231"/>
        <v>62.5</v>
      </c>
      <c r="Q3002" t="s">
        <v>8319</v>
      </c>
      <c r="R3002" t="str">
        <f t="shared" si="232"/>
        <v>theater</v>
      </c>
      <c r="S3002" t="str">
        <f t="shared" si="233"/>
        <v>spaces</v>
      </c>
      <c r="T3002">
        <f>YEAR(V3002)</f>
        <v>2017</v>
      </c>
      <c r="U3002" s="13">
        <f t="shared" si="234"/>
        <v>14</v>
      </c>
      <c r="V3002" s="10">
        <f>(((J3002/60)/60)/24)+DATE(1970,1,1)</f>
        <v>42752.827199074076</v>
      </c>
      <c r="W3002" s="10">
        <f>(((I3002/60)/60)/24)+DATE(1970,1,1)</f>
        <v>42766.75</v>
      </c>
    </row>
    <row r="3003" spans="1:23"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30"/>
        <v>3.1869988910451896</v>
      </c>
      <c r="P3003" s="6">
        <f t="shared" si="231"/>
        <v>131.37719999999999</v>
      </c>
      <c r="Q3003" t="s">
        <v>8319</v>
      </c>
      <c r="R3003" t="str">
        <f t="shared" si="232"/>
        <v>theater</v>
      </c>
      <c r="S3003" t="str">
        <f t="shared" si="233"/>
        <v>spaces</v>
      </c>
      <c r="T3003">
        <f>YEAR(V3003)</f>
        <v>2016</v>
      </c>
      <c r="U3003" s="13">
        <f t="shared" si="234"/>
        <v>30</v>
      </c>
      <c r="V3003" s="10">
        <f>(((J3003/60)/60)/24)+DATE(1970,1,1)</f>
        <v>42534.895625000005</v>
      </c>
      <c r="W3003" s="10">
        <f>(((I3003/60)/60)/24)+DATE(1970,1,1)</f>
        <v>42564.895625000005</v>
      </c>
    </row>
    <row r="3004" spans="1:23"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30"/>
        <v>1.0850614285714286</v>
      </c>
      <c r="P3004" s="6">
        <f t="shared" si="231"/>
        <v>73.032980769230775</v>
      </c>
      <c r="Q3004" t="s">
        <v>8319</v>
      </c>
      <c r="R3004" t="str">
        <f t="shared" si="232"/>
        <v>theater</v>
      </c>
      <c r="S3004" t="str">
        <f t="shared" si="233"/>
        <v>spaces</v>
      </c>
      <c r="T3004">
        <f>YEAR(V3004)</f>
        <v>2012</v>
      </c>
      <c r="U3004" s="13">
        <f t="shared" si="234"/>
        <v>30</v>
      </c>
      <c r="V3004" s="10">
        <f>(((J3004/60)/60)/24)+DATE(1970,1,1)</f>
        <v>41239.83625</v>
      </c>
      <c r="W3004" s="10">
        <f>(((I3004/60)/60)/24)+DATE(1970,1,1)</f>
        <v>41269.83625</v>
      </c>
    </row>
    <row r="3005" spans="1:23"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30"/>
        <v>1.0116666666666667</v>
      </c>
      <c r="P3005" s="6">
        <f t="shared" si="231"/>
        <v>178.52941176470588</v>
      </c>
      <c r="Q3005" t="s">
        <v>8319</v>
      </c>
      <c r="R3005" t="str">
        <f t="shared" si="232"/>
        <v>theater</v>
      </c>
      <c r="S3005" t="str">
        <f t="shared" si="233"/>
        <v>spaces</v>
      </c>
      <c r="T3005">
        <f>YEAR(V3005)</f>
        <v>2016</v>
      </c>
      <c r="U3005" s="13">
        <f t="shared" si="234"/>
        <v>31</v>
      </c>
      <c r="V3005" s="10">
        <f>(((J3005/60)/60)/24)+DATE(1970,1,1)</f>
        <v>42398.849259259259</v>
      </c>
      <c r="W3005" s="10">
        <f>(((I3005/60)/60)/24)+DATE(1970,1,1)</f>
        <v>42430.249305555553</v>
      </c>
    </row>
    <row r="3006" spans="1:23"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30"/>
        <v>1.12815</v>
      </c>
      <c r="P3006" s="6">
        <f t="shared" si="231"/>
        <v>162.90974729241879</v>
      </c>
      <c r="Q3006" t="s">
        <v>8319</v>
      </c>
      <c r="R3006" t="str">
        <f t="shared" si="232"/>
        <v>theater</v>
      </c>
      <c r="S3006" t="str">
        <f t="shared" si="233"/>
        <v>spaces</v>
      </c>
      <c r="T3006">
        <f>YEAR(V3006)</f>
        <v>2014</v>
      </c>
      <c r="U3006" s="13">
        <f t="shared" si="234"/>
        <v>30</v>
      </c>
      <c r="V3006" s="10">
        <f>(((J3006/60)/60)/24)+DATE(1970,1,1)</f>
        <v>41928.881064814814</v>
      </c>
      <c r="W3006" s="10">
        <f>(((I3006/60)/60)/24)+DATE(1970,1,1)</f>
        <v>41958.922731481478</v>
      </c>
    </row>
    <row r="3007" spans="1:23"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30"/>
        <v>1.2049622641509434</v>
      </c>
      <c r="P3007" s="6">
        <f t="shared" si="231"/>
        <v>108.24237288135593</v>
      </c>
      <c r="Q3007" t="s">
        <v>8319</v>
      </c>
      <c r="R3007" t="str">
        <f t="shared" si="232"/>
        <v>theater</v>
      </c>
      <c r="S3007" t="str">
        <f t="shared" si="233"/>
        <v>spaces</v>
      </c>
      <c r="T3007">
        <f>YEAR(V3007)</f>
        <v>2014</v>
      </c>
      <c r="U3007" s="13">
        <f t="shared" si="234"/>
        <v>30</v>
      </c>
      <c r="V3007" s="10">
        <f>(((J3007/60)/60)/24)+DATE(1970,1,1)</f>
        <v>41888.674826388888</v>
      </c>
      <c r="W3007" s="10">
        <f>(((I3007/60)/60)/24)+DATE(1970,1,1)</f>
        <v>41918.674826388888</v>
      </c>
    </row>
    <row r="3008" spans="1:23"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30"/>
        <v>1.0774999999999999</v>
      </c>
      <c r="P3008" s="6">
        <f t="shared" si="231"/>
        <v>88.865979381443296</v>
      </c>
      <c r="Q3008" t="s">
        <v>8319</v>
      </c>
      <c r="R3008" t="str">
        <f t="shared" si="232"/>
        <v>theater</v>
      </c>
      <c r="S3008" t="str">
        <f t="shared" si="233"/>
        <v>spaces</v>
      </c>
      <c r="T3008">
        <f>YEAR(V3008)</f>
        <v>2014</v>
      </c>
      <c r="U3008" s="13">
        <f t="shared" si="234"/>
        <v>30</v>
      </c>
      <c r="V3008" s="10">
        <f>(((J3008/60)/60)/24)+DATE(1970,1,1)</f>
        <v>41957.756840277783</v>
      </c>
      <c r="W3008" s="10">
        <f>(((I3008/60)/60)/24)+DATE(1970,1,1)</f>
        <v>41987.756840277783</v>
      </c>
    </row>
    <row r="3009" spans="1:23"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30"/>
        <v>1.8</v>
      </c>
      <c r="P3009" s="6">
        <f t="shared" si="231"/>
        <v>54</v>
      </c>
      <c r="Q3009" t="s">
        <v>8319</v>
      </c>
      <c r="R3009" t="str">
        <f t="shared" si="232"/>
        <v>theater</v>
      </c>
      <c r="S3009" t="str">
        <f t="shared" si="233"/>
        <v>spaces</v>
      </c>
      <c r="T3009">
        <f>YEAR(V3009)</f>
        <v>2015</v>
      </c>
      <c r="U3009" s="13">
        <f t="shared" si="234"/>
        <v>21</v>
      </c>
      <c r="V3009" s="10">
        <f>(((J3009/60)/60)/24)+DATE(1970,1,1)</f>
        <v>42098.216238425928</v>
      </c>
      <c r="W3009" s="10">
        <f>(((I3009/60)/60)/24)+DATE(1970,1,1)</f>
        <v>42119.216238425928</v>
      </c>
    </row>
    <row r="3010" spans="1:23"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30"/>
        <v>1.0116666666666667</v>
      </c>
      <c r="P3010" s="6">
        <f t="shared" si="231"/>
        <v>116.73076923076923</v>
      </c>
      <c r="Q3010" t="s">
        <v>8319</v>
      </c>
      <c r="R3010" t="str">
        <f t="shared" si="232"/>
        <v>theater</v>
      </c>
      <c r="S3010" t="str">
        <f t="shared" si="233"/>
        <v>spaces</v>
      </c>
      <c r="T3010">
        <f>YEAR(V3010)</f>
        <v>2015</v>
      </c>
      <c r="U3010" s="13">
        <f t="shared" si="234"/>
        <v>30</v>
      </c>
      <c r="V3010" s="10">
        <f>(((J3010/60)/60)/24)+DATE(1970,1,1)</f>
        <v>42360.212025462963</v>
      </c>
      <c r="W3010" s="10">
        <f>(((I3010/60)/60)/24)+DATE(1970,1,1)</f>
        <v>42390.212025462963</v>
      </c>
    </row>
    <row r="3011" spans="1:23"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35">E3011/D3011</f>
        <v>1.19756</v>
      </c>
      <c r="P3011" s="6">
        <f t="shared" ref="P3011:P3074" si="236">E3011/L3011</f>
        <v>233.8984375</v>
      </c>
      <c r="Q3011" t="s">
        <v>8319</v>
      </c>
      <c r="R3011" t="str">
        <f t="shared" ref="R3011:R3074" si="237">LEFT(N3011,SEARCH("/",N3011,1)-1)</f>
        <v>theater</v>
      </c>
      <c r="S3011" t="str">
        <f t="shared" ref="S3011:S3074" si="238">RIGHT(N3011,LEN(N3011)-FIND("/",N3011,1))</f>
        <v>spaces</v>
      </c>
      <c r="T3011">
        <f>YEAR(V3011)</f>
        <v>2014</v>
      </c>
      <c r="U3011" s="13">
        <f t="shared" ref="U3011:U3074" si="239">ROUND(W3011-V3011,0)</f>
        <v>30</v>
      </c>
      <c r="V3011" s="10">
        <f>(((J3011/60)/60)/24)+DATE(1970,1,1)</f>
        <v>41939.569907407407</v>
      </c>
      <c r="W3011" s="10">
        <f>(((I3011/60)/60)/24)+DATE(1970,1,1)</f>
        <v>41969.611574074079</v>
      </c>
    </row>
    <row r="3012" spans="1:23"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35"/>
        <v>1.58</v>
      </c>
      <c r="P3012" s="6">
        <f t="shared" si="236"/>
        <v>158</v>
      </c>
      <c r="Q3012" t="s">
        <v>8319</v>
      </c>
      <c r="R3012" t="str">
        <f t="shared" si="237"/>
        <v>theater</v>
      </c>
      <c r="S3012" t="str">
        <f t="shared" si="238"/>
        <v>spaces</v>
      </c>
      <c r="T3012">
        <f>YEAR(V3012)</f>
        <v>2014</v>
      </c>
      <c r="U3012" s="13">
        <f t="shared" si="239"/>
        <v>60</v>
      </c>
      <c r="V3012" s="10">
        <f>(((J3012/60)/60)/24)+DATE(1970,1,1)</f>
        <v>41996.832395833335</v>
      </c>
      <c r="W3012" s="10">
        <f>(((I3012/60)/60)/24)+DATE(1970,1,1)</f>
        <v>42056.832395833335</v>
      </c>
    </row>
    <row r="3013" spans="1:23"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35"/>
        <v>1.2366666666666666</v>
      </c>
      <c r="P3013" s="6">
        <f t="shared" si="236"/>
        <v>14.84</v>
      </c>
      <c r="Q3013" t="s">
        <v>8319</v>
      </c>
      <c r="R3013" t="str">
        <f t="shared" si="237"/>
        <v>theater</v>
      </c>
      <c r="S3013" t="str">
        <f t="shared" si="238"/>
        <v>spaces</v>
      </c>
      <c r="T3013">
        <f>YEAR(V3013)</f>
        <v>2015</v>
      </c>
      <c r="U3013" s="13">
        <f t="shared" si="239"/>
        <v>27</v>
      </c>
      <c r="V3013" s="10">
        <f>(((J3013/60)/60)/24)+DATE(1970,1,1)</f>
        <v>42334.468935185185</v>
      </c>
      <c r="W3013" s="10">
        <f>(((I3013/60)/60)/24)+DATE(1970,1,1)</f>
        <v>42361.957638888889</v>
      </c>
    </row>
    <row r="3014" spans="1:23"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35"/>
        <v>1.1712499999999999</v>
      </c>
      <c r="P3014" s="6">
        <f t="shared" si="236"/>
        <v>85.181818181818187</v>
      </c>
      <c r="Q3014" t="s">
        <v>8319</v>
      </c>
      <c r="R3014" t="str">
        <f t="shared" si="237"/>
        <v>theater</v>
      </c>
      <c r="S3014" t="str">
        <f t="shared" si="238"/>
        <v>spaces</v>
      </c>
      <c r="T3014">
        <f>YEAR(V3014)</f>
        <v>2015</v>
      </c>
      <c r="U3014" s="13">
        <f t="shared" si="239"/>
        <v>21</v>
      </c>
      <c r="V3014" s="10">
        <f>(((J3014/60)/60)/24)+DATE(1970,1,1)</f>
        <v>42024.702893518523</v>
      </c>
      <c r="W3014" s="10">
        <f>(((I3014/60)/60)/24)+DATE(1970,1,1)</f>
        <v>42045.702893518523</v>
      </c>
    </row>
    <row r="3015" spans="1:23"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35"/>
        <v>1.5696000000000001</v>
      </c>
      <c r="P3015" s="6">
        <f t="shared" si="236"/>
        <v>146.69158878504672</v>
      </c>
      <c r="Q3015" t="s">
        <v>8319</v>
      </c>
      <c r="R3015" t="str">
        <f t="shared" si="237"/>
        <v>theater</v>
      </c>
      <c r="S3015" t="str">
        <f t="shared" si="238"/>
        <v>spaces</v>
      </c>
      <c r="T3015">
        <f>YEAR(V3015)</f>
        <v>2015</v>
      </c>
      <c r="U3015" s="13">
        <f t="shared" si="239"/>
        <v>30</v>
      </c>
      <c r="V3015" s="10">
        <f>(((J3015/60)/60)/24)+DATE(1970,1,1)</f>
        <v>42146.836215277777</v>
      </c>
      <c r="W3015" s="10">
        <f>(((I3015/60)/60)/24)+DATE(1970,1,1)</f>
        <v>42176.836215277777</v>
      </c>
    </row>
    <row r="3016" spans="1:23"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35"/>
        <v>1.13104</v>
      </c>
      <c r="P3016" s="6">
        <f t="shared" si="236"/>
        <v>50.764811490125673</v>
      </c>
      <c r="Q3016" t="s">
        <v>8319</v>
      </c>
      <c r="R3016" t="str">
        <f t="shared" si="237"/>
        <v>theater</v>
      </c>
      <c r="S3016" t="str">
        <f t="shared" si="238"/>
        <v>spaces</v>
      </c>
      <c r="T3016">
        <f>YEAR(V3016)</f>
        <v>2014</v>
      </c>
      <c r="U3016" s="13">
        <f t="shared" si="239"/>
        <v>28</v>
      </c>
      <c r="V3016" s="10">
        <f>(((J3016/60)/60)/24)+DATE(1970,1,1)</f>
        <v>41920.123611111114</v>
      </c>
      <c r="W3016" s="10">
        <f>(((I3016/60)/60)/24)+DATE(1970,1,1)</f>
        <v>41948.208333333336</v>
      </c>
    </row>
    <row r="3017" spans="1:23"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35"/>
        <v>1.0317647058823529</v>
      </c>
      <c r="P3017" s="6">
        <f t="shared" si="236"/>
        <v>87.7</v>
      </c>
      <c r="Q3017" t="s">
        <v>8319</v>
      </c>
      <c r="R3017" t="str">
        <f t="shared" si="237"/>
        <v>theater</v>
      </c>
      <c r="S3017" t="str">
        <f t="shared" si="238"/>
        <v>spaces</v>
      </c>
      <c r="T3017">
        <f>YEAR(V3017)</f>
        <v>2014</v>
      </c>
      <c r="U3017" s="13">
        <f t="shared" si="239"/>
        <v>15</v>
      </c>
      <c r="V3017" s="10">
        <f>(((J3017/60)/60)/24)+DATE(1970,1,1)</f>
        <v>41785.72729166667</v>
      </c>
      <c r="W3017" s="10">
        <f>(((I3017/60)/60)/24)+DATE(1970,1,1)</f>
        <v>41801.166666666664</v>
      </c>
    </row>
    <row r="3018" spans="1:23"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35"/>
        <v>1.0261176470588236</v>
      </c>
      <c r="P3018" s="6">
        <f t="shared" si="236"/>
        <v>242.27777777777777</v>
      </c>
      <c r="Q3018" t="s">
        <v>8319</v>
      </c>
      <c r="R3018" t="str">
        <f t="shared" si="237"/>
        <v>theater</v>
      </c>
      <c r="S3018" t="str">
        <f t="shared" si="238"/>
        <v>spaces</v>
      </c>
      <c r="T3018">
        <f>YEAR(V3018)</f>
        <v>2014</v>
      </c>
      <c r="U3018" s="13">
        <f t="shared" si="239"/>
        <v>60</v>
      </c>
      <c r="V3018" s="10">
        <f>(((J3018/60)/60)/24)+DATE(1970,1,1)</f>
        <v>41778.548055555555</v>
      </c>
      <c r="W3018" s="10">
        <f>(((I3018/60)/60)/24)+DATE(1970,1,1)</f>
        <v>41838.548055555555</v>
      </c>
    </row>
    <row r="3019" spans="1:23"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35"/>
        <v>1.0584090909090909</v>
      </c>
      <c r="P3019" s="6">
        <f t="shared" si="236"/>
        <v>146.44654088050314</v>
      </c>
      <c r="Q3019" t="s">
        <v>8319</v>
      </c>
      <c r="R3019" t="str">
        <f t="shared" si="237"/>
        <v>theater</v>
      </c>
      <c r="S3019" t="str">
        <f t="shared" si="238"/>
        <v>spaces</v>
      </c>
      <c r="T3019">
        <f>YEAR(V3019)</f>
        <v>2014</v>
      </c>
      <c r="U3019" s="13">
        <f t="shared" si="239"/>
        <v>30</v>
      </c>
      <c r="V3019" s="10">
        <f>(((J3019/60)/60)/24)+DATE(1970,1,1)</f>
        <v>41841.850034722222</v>
      </c>
      <c r="W3019" s="10">
        <f>(((I3019/60)/60)/24)+DATE(1970,1,1)</f>
        <v>41871.850034722222</v>
      </c>
    </row>
    <row r="3020" spans="1:23"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35"/>
        <v>1.0071428571428571</v>
      </c>
      <c r="P3020" s="6">
        <f t="shared" si="236"/>
        <v>103.17073170731707</v>
      </c>
      <c r="Q3020" t="s">
        <v>8319</v>
      </c>
      <c r="R3020" t="str">
        <f t="shared" si="237"/>
        <v>theater</v>
      </c>
      <c r="S3020" t="str">
        <f t="shared" si="238"/>
        <v>spaces</v>
      </c>
      <c r="T3020">
        <f>YEAR(V3020)</f>
        <v>2015</v>
      </c>
      <c r="U3020" s="13">
        <f t="shared" si="239"/>
        <v>43</v>
      </c>
      <c r="V3020" s="10">
        <f>(((J3020/60)/60)/24)+DATE(1970,1,1)</f>
        <v>42163.29833333334</v>
      </c>
      <c r="W3020" s="10">
        <f>(((I3020/60)/60)/24)+DATE(1970,1,1)</f>
        <v>42205.916666666672</v>
      </c>
    </row>
    <row r="3021" spans="1:23"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35"/>
        <v>1.2123333333333333</v>
      </c>
      <c r="P3021" s="6">
        <f t="shared" si="236"/>
        <v>80.464601769911511</v>
      </c>
      <c r="Q3021" t="s">
        <v>8319</v>
      </c>
      <c r="R3021" t="str">
        <f t="shared" si="237"/>
        <v>theater</v>
      </c>
      <c r="S3021" t="str">
        <f t="shared" si="238"/>
        <v>spaces</v>
      </c>
      <c r="T3021">
        <f>YEAR(V3021)</f>
        <v>2014</v>
      </c>
      <c r="U3021" s="13">
        <f t="shared" si="239"/>
        <v>27</v>
      </c>
      <c r="V3021" s="10">
        <f>(((J3021/60)/60)/24)+DATE(1970,1,1)</f>
        <v>41758.833564814813</v>
      </c>
      <c r="W3021" s="10">
        <f>(((I3021/60)/60)/24)+DATE(1970,1,1)</f>
        <v>41786.125</v>
      </c>
    </row>
    <row r="3022" spans="1:23"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35"/>
        <v>1.0057142857142858</v>
      </c>
      <c r="P3022" s="6">
        <f t="shared" si="236"/>
        <v>234.66666666666666</v>
      </c>
      <c r="Q3022" t="s">
        <v>8319</v>
      </c>
      <c r="R3022" t="str">
        <f t="shared" si="237"/>
        <v>theater</v>
      </c>
      <c r="S3022" t="str">
        <f t="shared" si="238"/>
        <v>spaces</v>
      </c>
      <c r="T3022">
        <f>YEAR(V3022)</f>
        <v>2015</v>
      </c>
      <c r="U3022" s="13">
        <f t="shared" si="239"/>
        <v>60</v>
      </c>
      <c r="V3022" s="10">
        <f>(((J3022/60)/60)/24)+DATE(1970,1,1)</f>
        <v>42170.846446759257</v>
      </c>
      <c r="W3022" s="10">
        <f>(((I3022/60)/60)/24)+DATE(1970,1,1)</f>
        <v>42230.846446759257</v>
      </c>
    </row>
    <row r="3023" spans="1:23"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35"/>
        <v>1.1602222222222223</v>
      </c>
      <c r="P3023" s="6">
        <f t="shared" si="236"/>
        <v>50.689320388349515</v>
      </c>
      <c r="Q3023" t="s">
        <v>8319</v>
      </c>
      <c r="R3023" t="str">
        <f t="shared" si="237"/>
        <v>theater</v>
      </c>
      <c r="S3023" t="str">
        <f t="shared" si="238"/>
        <v>spaces</v>
      </c>
      <c r="T3023">
        <f>YEAR(V3023)</f>
        <v>2016</v>
      </c>
      <c r="U3023" s="13">
        <f t="shared" si="239"/>
        <v>36</v>
      </c>
      <c r="V3023" s="10">
        <f>(((J3023/60)/60)/24)+DATE(1970,1,1)</f>
        <v>42660.618854166663</v>
      </c>
      <c r="W3023" s="10">
        <f>(((I3023/60)/60)/24)+DATE(1970,1,1)</f>
        <v>42696.249305555553</v>
      </c>
    </row>
    <row r="3024" spans="1:23"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35"/>
        <v>1.0087999999999999</v>
      </c>
      <c r="P3024" s="6">
        <f t="shared" si="236"/>
        <v>162.70967741935485</v>
      </c>
      <c r="Q3024" t="s">
        <v>8319</v>
      </c>
      <c r="R3024" t="str">
        <f t="shared" si="237"/>
        <v>theater</v>
      </c>
      <c r="S3024" t="str">
        <f t="shared" si="238"/>
        <v>spaces</v>
      </c>
      <c r="T3024">
        <f>YEAR(V3024)</f>
        <v>2016</v>
      </c>
      <c r="U3024" s="13">
        <f t="shared" si="239"/>
        <v>45</v>
      </c>
      <c r="V3024" s="10">
        <f>(((J3024/60)/60)/24)+DATE(1970,1,1)</f>
        <v>42564.95380787037</v>
      </c>
      <c r="W3024" s="10">
        <f>(((I3024/60)/60)/24)+DATE(1970,1,1)</f>
        <v>42609.95380787037</v>
      </c>
    </row>
    <row r="3025" spans="1:23"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35"/>
        <v>1.03</v>
      </c>
      <c r="P3025" s="6">
        <f t="shared" si="236"/>
        <v>120.16666666666667</v>
      </c>
      <c r="Q3025" t="s">
        <v>8319</v>
      </c>
      <c r="R3025" t="str">
        <f t="shared" si="237"/>
        <v>theater</v>
      </c>
      <c r="S3025" t="str">
        <f t="shared" si="238"/>
        <v>spaces</v>
      </c>
      <c r="T3025">
        <f>YEAR(V3025)</f>
        <v>2015</v>
      </c>
      <c r="U3025" s="13">
        <f t="shared" si="239"/>
        <v>45</v>
      </c>
      <c r="V3025" s="10">
        <f>(((J3025/60)/60)/24)+DATE(1970,1,1)</f>
        <v>42121.675763888896</v>
      </c>
      <c r="W3025" s="10">
        <f>(((I3025/60)/60)/24)+DATE(1970,1,1)</f>
        <v>42166.675763888896</v>
      </c>
    </row>
    <row r="3026" spans="1:23"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35"/>
        <v>2.4641999999999999</v>
      </c>
      <c r="P3026" s="6">
        <f t="shared" si="236"/>
        <v>67.697802197802204</v>
      </c>
      <c r="Q3026" t="s">
        <v>8319</v>
      </c>
      <c r="R3026" t="str">
        <f t="shared" si="237"/>
        <v>theater</v>
      </c>
      <c r="S3026" t="str">
        <f t="shared" si="238"/>
        <v>spaces</v>
      </c>
      <c r="T3026">
        <f>YEAR(V3026)</f>
        <v>2012</v>
      </c>
      <c r="U3026" s="13">
        <f t="shared" si="239"/>
        <v>30</v>
      </c>
      <c r="V3026" s="10">
        <f>(((J3026/60)/60)/24)+DATE(1970,1,1)</f>
        <v>41158.993923611109</v>
      </c>
      <c r="W3026" s="10">
        <f>(((I3026/60)/60)/24)+DATE(1970,1,1)</f>
        <v>41188.993923611109</v>
      </c>
    </row>
    <row r="3027" spans="1:23"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35"/>
        <v>3.0219999999999998</v>
      </c>
      <c r="P3027" s="6">
        <f t="shared" si="236"/>
        <v>52.103448275862071</v>
      </c>
      <c r="Q3027" t="s">
        <v>8319</v>
      </c>
      <c r="R3027" t="str">
        <f t="shared" si="237"/>
        <v>theater</v>
      </c>
      <c r="S3027" t="str">
        <f t="shared" si="238"/>
        <v>spaces</v>
      </c>
      <c r="T3027">
        <f>YEAR(V3027)</f>
        <v>2014</v>
      </c>
      <c r="U3027" s="13">
        <f t="shared" si="239"/>
        <v>28</v>
      </c>
      <c r="V3027" s="10">
        <f>(((J3027/60)/60)/24)+DATE(1970,1,1)</f>
        <v>41761.509409722225</v>
      </c>
      <c r="W3027" s="10">
        <f>(((I3027/60)/60)/24)+DATE(1970,1,1)</f>
        <v>41789.666666666664</v>
      </c>
    </row>
    <row r="3028" spans="1:23"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35"/>
        <v>1.4333333333333333</v>
      </c>
      <c r="P3028" s="6">
        <f t="shared" si="236"/>
        <v>51.6</v>
      </c>
      <c r="Q3028" t="s">
        <v>8319</v>
      </c>
      <c r="R3028" t="str">
        <f t="shared" si="237"/>
        <v>theater</v>
      </c>
      <c r="S3028" t="str">
        <f t="shared" si="238"/>
        <v>spaces</v>
      </c>
      <c r="T3028">
        <f>YEAR(V3028)</f>
        <v>2017</v>
      </c>
      <c r="U3028" s="13">
        <f t="shared" si="239"/>
        <v>14</v>
      </c>
      <c r="V3028" s="10">
        <f>(((J3028/60)/60)/24)+DATE(1970,1,1)</f>
        <v>42783.459398148145</v>
      </c>
      <c r="W3028" s="10">
        <f>(((I3028/60)/60)/24)+DATE(1970,1,1)</f>
        <v>42797.459398148145</v>
      </c>
    </row>
    <row r="3029" spans="1:23"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35"/>
        <v>1.3144</v>
      </c>
      <c r="P3029" s="6">
        <f t="shared" si="236"/>
        <v>164.3</v>
      </c>
      <c r="Q3029" t="s">
        <v>8319</v>
      </c>
      <c r="R3029" t="str">
        <f t="shared" si="237"/>
        <v>theater</v>
      </c>
      <c r="S3029" t="str">
        <f t="shared" si="238"/>
        <v>spaces</v>
      </c>
      <c r="T3029">
        <f>YEAR(V3029)</f>
        <v>2015</v>
      </c>
      <c r="U3029" s="13">
        <f t="shared" si="239"/>
        <v>30</v>
      </c>
      <c r="V3029" s="10">
        <f>(((J3029/60)/60)/24)+DATE(1970,1,1)</f>
        <v>42053.704293981486</v>
      </c>
      <c r="W3029" s="10">
        <f>(((I3029/60)/60)/24)+DATE(1970,1,1)</f>
        <v>42083.662627314814</v>
      </c>
    </row>
    <row r="3030" spans="1:23"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35"/>
        <v>1.6801999999999999</v>
      </c>
      <c r="P3030" s="6">
        <f t="shared" si="236"/>
        <v>84.858585858585855</v>
      </c>
      <c r="Q3030" t="s">
        <v>8319</v>
      </c>
      <c r="R3030" t="str">
        <f t="shared" si="237"/>
        <v>theater</v>
      </c>
      <c r="S3030" t="str">
        <f t="shared" si="238"/>
        <v>spaces</v>
      </c>
      <c r="T3030">
        <f>YEAR(V3030)</f>
        <v>2016</v>
      </c>
      <c r="U3030" s="13">
        <f t="shared" si="239"/>
        <v>30</v>
      </c>
      <c r="V3030" s="10">
        <f>(((J3030/60)/60)/24)+DATE(1970,1,1)</f>
        <v>42567.264178240745</v>
      </c>
      <c r="W3030" s="10">
        <f>(((I3030/60)/60)/24)+DATE(1970,1,1)</f>
        <v>42597.264178240745</v>
      </c>
    </row>
    <row r="3031" spans="1:23"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35"/>
        <v>1.0967666666666667</v>
      </c>
      <c r="P3031" s="6">
        <f t="shared" si="236"/>
        <v>94.548850574712645</v>
      </c>
      <c r="Q3031" t="s">
        <v>8319</v>
      </c>
      <c r="R3031" t="str">
        <f t="shared" si="237"/>
        <v>theater</v>
      </c>
      <c r="S3031" t="str">
        <f t="shared" si="238"/>
        <v>spaces</v>
      </c>
      <c r="T3031">
        <f>YEAR(V3031)</f>
        <v>2014</v>
      </c>
      <c r="U3031" s="13">
        <f t="shared" si="239"/>
        <v>28</v>
      </c>
      <c r="V3031" s="10">
        <f>(((J3031/60)/60)/24)+DATE(1970,1,1)</f>
        <v>41932.708877314813</v>
      </c>
      <c r="W3031" s="10">
        <f>(((I3031/60)/60)/24)+DATE(1970,1,1)</f>
        <v>41961.190972222219</v>
      </c>
    </row>
    <row r="3032" spans="1:23"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35"/>
        <v>1.0668571428571429</v>
      </c>
      <c r="P3032" s="6">
        <f t="shared" si="236"/>
        <v>45.536585365853661</v>
      </c>
      <c r="Q3032" t="s">
        <v>8319</v>
      </c>
      <c r="R3032" t="str">
        <f t="shared" si="237"/>
        <v>theater</v>
      </c>
      <c r="S3032" t="str">
        <f t="shared" si="238"/>
        <v>spaces</v>
      </c>
      <c r="T3032">
        <f>YEAR(V3032)</f>
        <v>2015</v>
      </c>
      <c r="U3032" s="13">
        <f t="shared" si="239"/>
        <v>30</v>
      </c>
      <c r="V3032" s="10">
        <f>(((J3032/60)/60)/24)+DATE(1970,1,1)</f>
        <v>42233.747349537036</v>
      </c>
      <c r="W3032" s="10">
        <f>(((I3032/60)/60)/24)+DATE(1970,1,1)</f>
        <v>42263.747349537036</v>
      </c>
    </row>
    <row r="3033" spans="1:23"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35"/>
        <v>1</v>
      </c>
      <c r="P3033" s="6">
        <f t="shared" si="236"/>
        <v>51.724137931034484</v>
      </c>
      <c r="Q3033" t="s">
        <v>8319</v>
      </c>
      <c r="R3033" t="str">
        <f t="shared" si="237"/>
        <v>theater</v>
      </c>
      <c r="S3033" t="str">
        <f t="shared" si="238"/>
        <v>spaces</v>
      </c>
      <c r="T3033">
        <f>YEAR(V3033)</f>
        <v>2016</v>
      </c>
      <c r="U3033" s="13">
        <f t="shared" si="239"/>
        <v>60</v>
      </c>
      <c r="V3033" s="10">
        <f>(((J3033/60)/60)/24)+DATE(1970,1,1)</f>
        <v>42597.882488425923</v>
      </c>
      <c r="W3033" s="10">
        <f>(((I3033/60)/60)/24)+DATE(1970,1,1)</f>
        <v>42657.882488425923</v>
      </c>
    </row>
    <row r="3034" spans="1:23"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35"/>
        <v>1.272</v>
      </c>
      <c r="P3034" s="6">
        <f t="shared" si="236"/>
        <v>50.88</v>
      </c>
      <c r="Q3034" t="s">
        <v>8319</v>
      </c>
      <c r="R3034" t="str">
        <f t="shared" si="237"/>
        <v>theater</v>
      </c>
      <c r="S3034" t="str">
        <f t="shared" si="238"/>
        <v>spaces</v>
      </c>
      <c r="T3034">
        <f>YEAR(V3034)</f>
        <v>2015</v>
      </c>
      <c r="U3034" s="13">
        <f t="shared" si="239"/>
        <v>30</v>
      </c>
      <c r="V3034" s="10">
        <f>(((J3034/60)/60)/24)+DATE(1970,1,1)</f>
        <v>42228.044664351852</v>
      </c>
      <c r="W3034" s="10">
        <f>(((I3034/60)/60)/24)+DATE(1970,1,1)</f>
        <v>42258.044664351852</v>
      </c>
    </row>
    <row r="3035" spans="1:23"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35"/>
        <v>1.4653333333333334</v>
      </c>
      <c r="P3035" s="6">
        <f t="shared" si="236"/>
        <v>191.13043478260869</v>
      </c>
      <c r="Q3035" t="s">
        <v>8319</v>
      </c>
      <c r="R3035" t="str">
        <f t="shared" si="237"/>
        <v>theater</v>
      </c>
      <c r="S3035" t="str">
        <f t="shared" si="238"/>
        <v>spaces</v>
      </c>
      <c r="T3035">
        <f>YEAR(V3035)</f>
        <v>2016</v>
      </c>
      <c r="U3035" s="13">
        <f t="shared" si="239"/>
        <v>30</v>
      </c>
      <c r="V3035" s="10">
        <f>(((J3035/60)/60)/24)+DATE(1970,1,1)</f>
        <v>42570.110243055555</v>
      </c>
      <c r="W3035" s="10">
        <f>(((I3035/60)/60)/24)+DATE(1970,1,1)</f>
        <v>42600.110243055555</v>
      </c>
    </row>
    <row r="3036" spans="1:23"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35"/>
        <v>1.1253599999999999</v>
      </c>
      <c r="P3036" s="6">
        <f t="shared" si="236"/>
        <v>89.314285714285717</v>
      </c>
      <c r="Q3036" t="s">
        <v>8319</v>
      </c>
      <c r="R3036" t="str">
        <f t="shared" si="237"/>
        <v>theater</v>
      </c>
      <c r="S3036" t="str">
        <f t="shared" si="238"/>
        <v>spaces</v>
      </c>
      <c r="T3036">
        <f>YEAR(V3036)</f>
        <v>2016</v>
      </c>
      <c r="U3036" s="13">
        <f t="shared" si="239"/>
        <v>31</v>
      </c>
      <c r="V3036" s="10">
        <f>(((J3036/60)/60)/24)+DATE(1970,1,1)</f>
        <v>42644.535358796296</v>
      </c>
      <c r="W3036" s="10">
        <f>(((I3036/60)/60)/24)+DATE(1970,1,1)</f>
        <v>42675.165972222225</v>
      </c>
    </row>
    <row r="3037" spans="1:23"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35"/>
        <v>1.0878684000000001</v>
      </c>
      <c r="P3037" s="6">
        <f t="shared" si="236"/>
        <v>88.588631921824103</v>
      </c>
      <c r="Q3037" t="s">
        <v>8319</v>
      </c>
      <c r="R3037" t="str">
        <f t="shared" si="237"/>
        <v>theater</v>
      </c>
      <c r="S3037" t="str">
        <f t="shared" si="238"/>
        <v>spaces</v>
      </c>
      <c r="T3037">
        <f>YEAR(V3037)</f>
        <v>2013</v>
      </c>
      <c r="U3037" s="13">
        <f t="shared" si="239"/>
        <v>30</v>
      </c>
      <c r="V3037" s="10">
        <f>(((J3037/60)/60)/24)+DATE(1970,1,1)</f>
        <v>41368.560289351852</v>
      </c>
      <c r="W3037" s="10">
        <f>(((I3037/60)/60)/24)+DATE(1970,1,1)</f>
        <v>41398.560289351852</v>
      </c>
    </row>
    <row r="3038" spans="1:23"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35"/>
        <v>1.26732</v>
      </c>
      <c r="P3038" s="6">
        <f t="shared" si="236"/>
        <v>96.300911854103347</v>
      </c>
      <c r="Q3038" t="s">
        <v>8319</v>
      </c>
      <c r="R3038" t="str">
        <f t="shared" si="237"/>
        <v>theater</v>
      </c>
      <c r="S3038" t="str">
        <f t="shared" si="238"/>
        <v>spaces</v>
      </c>
      <c r="T3038">
        <f>YEAR(V3038)</f>
        <v>2013</v>
      </c>
      <c r="U3038" s="13">
        <f t="shared" si="239"/>
        <v>36</v>
      </c>
      <c r="V3038" s="10">
        <f>(((J3038/60)/60)/24)+DATE(1970,1,1)</f>
        <v>41466.785231481481</v>
      </c>
      <c r="W3038" s="10">
        <f>(((I3038/60)/60)/24)+DATE(1970,1,1)</f>
        <v>41502.499305555553</v>
      </c>
    </row>
    <row r="3039" spans="1:23"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35"/>
        <v>2.1320000000000001</v>
      </c>
      <c r="P3039" s="6">
        <f t="shared" si="236"/>
        <v>33.3125</v>
      </c>
      <c r="Q3039" t="s">
        <v>8319</v>
      </c>
      <c r="R3039" t="str">
        <f t="shared" si="237"/>
        <v>theater</v>
      </c>
      <c r="S3039" t="str">
        <f t="shared" si="238"/>
        <v>spaces</v>
      </c>
      <c r="T3039">
        <f>YEAR(V3039)</f>
        <v>2010</v>
      </c>
      <c r="U3039" s="13">
        <f t="shared" si="239"/>
        <v>74</v>
      </c>
      <c r="V3039" s="10">
        <f>(((J3039/60)/60)/24)+DATE(1970,1,1)</f>
        <v>40378.893206018518</v>
      </c>
      <c r="W3039" s="10">
        <f>(((I3039/60)/60)/24)+DATE(1970,1,1)</f>
        <v>40453.207638888889</v>
      </c>
    </row>
    <row r="3040" spans="1:23"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35"/>
        <v>1.0049999999999999</v>
      </c>
      <c r="P3040" s="6">
        <f t="shared" si="236"/>
        <v>37.222222222222221</v>
      </c>
      <c r="Q3040" t="s">
        <v>8319</v>
      </c>
      <c r="R3040" t="str">
        <f t="shared" si="237"/>
        <v>theater</v>
      </c>
      <c r="S3040" t="str">
        <f t="shared" si="238"/>
        <v>spaces</v>
      </c>
      <c r="T3040">
        <f>YEAR(V3040)</f>
        <v>2016</v>
      </c>
      <c r="U3040" s="13">
        <f t="shared" si="239"/>
        <v>60</v>
      </c>
      <c r="V3040" s="10">
        <f>(((J3040/60)/60)/24)+DATE(1970,1,1)</f>
        <v>42373.252280092594</v>
      </c>
      <c r="W3040" s="10">
        <f>(((I3040/60)/60)/24)+DATE(1970,1,1)</f>
        <v>42433.252280092594</v>
      </c>
    </row>
    <row r="3041" spans="1:23"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35"/>
        <v>1.0871389999999999</v>
      </c>
      <c r="P3041" s="6">
        <f t="shared" si="236"/>
        <v>92.130423728813554</v>
      </c>
      <c r="Q3041" t="s">
        <v>8319</v>
      </c>
      <c r="R3041" t="str">
        <f t="shared" si="237"/>
        <v>theater</v>
      </c>
      <c r="S3041" t="str">
        <f t="shared" si="238"/>
        <v>spaces</v>
      </c>
      <c r="T3041">
        <f>YEAR(V3041)</f>
        <v>2013</v>
      </c>
      <c r="U3041" s="13">
        <f t="shared" si="239"/>
        <v>27</v>
      </c>
      <c r="V3041" s="10">
        <f>(((J3041/60)/60)/24)+DATE(1970,1,1)</f>
        <v>41610.794421296298</v>
      </c>
      <c r="W3041" s="10">
        <f>(((I3041/60)/60)/24)+DATE(1970,1,1)</f>
        <v>41637.332638888889</v>
      </c>
    </row>
    <row r="3042" spans="1:23"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35"/>
        <v>1.075</v>
      </c>
      <c r="P3042" s="6">
        <f t="shared" si="236"/>
        <v>76.785714285714292</v>
      </c>
      <c r="Q3042" t="s">
        <v>8319</v>
      </c>
      <c r="R3042" t="str">
        <f t="shared" si="237"/>
        <v>theater</v>
      </c>
      <c r="S3042" t="str">
        <f t="shared" si="238"/>
        <v>spaces</v>
      </c>
      <c r="T3042">
        <f>YEAR(V3042)</f>
        <v>2015</v>
      </c>
      <c r="U3042" s="13">
        <f t="shared" si="239"/>
        <v>4</v>
      </c>
      <c r="V3042" s="10">
        <f>(((J3042/60)/60)/24)+DATE(1970,1,1)</f>
        <v>42177.791909722218</v>
      </c>
      <c r="W3042" s="10">
        <f>(((I3042/60)/60)/24)+DATE(1970,1,1)</f>
        <v>42181.958333333328</v>
      </c>
    </row>
    <row r="3043" spans="1:23"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35"/>
        <v>1.1048192771084338</v>
      </c>
      <c r="P3043" s="6">
        <f t="shared" si="236"/>
        <v>96.526315789473685</v>
      </c>
      <c r="Q3043" t="s">
        <v>8319</v>
      </c>
      <c r="R3043" t="str">
        <f t="shared" si="237"/>
        <v>theater</v>
      </c>
      <c r="S3043" t="str">
        <f t="shared" si="238"/>
        <v>spaces</v>
      </c>
      <c r="T3043">
        <f>YEAR(V3043)</f>
        <v>2015</v>
      </c>
      <c r="U3043" s="13">
        <f t="shared" si="239"/>
        <v>30</v>
      </c>
      <c r="V3043" s="10">
        <f>(((J3043/60)/60)/24)+DATE(1970,1,1)</f>
        <v>42359.868611111116</v>
      </c>
      <c r="W3043" s="10">
        <f>(((I3043/60)/60)/24)+DATE(1970,1,1)</f>
        <v>42389.868611111116</v>
      </c>
    </row>
    <row r="3044" spans="1:23"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35"/>
        <v>1.28</v>
      </c>
      <c r="P3044" s="6">
        <f t="shared" si="236"/>
        <v>51.891891891891895</v>
      </c>
      <c r="Q3044" t="s">
        <v>8319</v>
      </c>
      <c r="R3044" t="str">
        <f t="shared" si="237"/>
        <v>theater</v>
      </c>
      <c r="S3044" t="str">
        <f t="shared" si="238"/>
        <v>spaces</v>
      </c>
      <c r="T3044">
        <f>YEAR(V3044)</f>
        <v>2015</v>
      </c>
      <c r="U3044" s="13">
        <f t="shared" si="239"/>
        <v>30</v>
      </c>
      <c r="V3044" s="10">
        <f>(((J3044/60)/60)/24)+DATE(1970,1,1)</f>
        <v>42253.688043981485</v>
      </c>
      <c r="W3044" s="10">
        <f>(((I3044/60)/60)/24)+DATE(1970,1,1)</f>
        <v>42283.688043981485</v>
      </c>
    </row>
    <row r="3045" spans="1:23"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35"/>
        <v>1.1000666666666667</v>
      </c>
      <c r="P3045" s="6">
        <f t="shared" si="236"/>
        <v>128.9140625</v>
      </c>
      <c r="Q3045" t="s">
        <v>8319</v>
      </c>
      <c r="R3045" t="str">
        <f t="shared" si="237"/>
        <v>theater</v>
      </c>
      <c r="S3045" t="str">
        <f t="shared" si="238"/>
        <v>spaces</v>
      </c>
      <c r="T3045">
        <f>YEAR(V3045)</f>
        <v>2015</v>
      </c>
      <c r="U3045" s="13">
        <f t="shared" si="239"/>
        <v>27</v>
      </c>
      <c r="V3045" s="10">
        <f>(((J3045/60)/60)/24)+DATE(1970,1,1)</f>
        <v>42083.070590277777</v>
      </c>
      <c r="W3045" s="10">
        <f>(((I3045/60)/60)/24)+DATE(1970,1,1)</f>
        <v>42110.118055555555</v>
      </c>
    </row>
    <row r="3046" spans="1:23"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35"/>
        <v>1.0934166666666667</v>
      </c>
      <c r="P3046" s="6">
        <f t="shared" si="236"/>
        <v>84.108974358974365</v>
      </c>
      <c r="Q3046" t="s">
        <v>8319</v>
      </c>
      <c r="R3046" t="str">
        <f t="shared" si="237"/>
        <v>theater</v>
      </c>
      <c r="S3046" t="str">
        <f t="shared" si="238"/>
        <v>spaces</v>
      </c>
      <c r="T3046">
        <f>YEAR(V3046)</f>
        <v>2016</v>
      </c>
      <c r="U3046" s="13">
        <f t="shared" si="239"/>
        <v>15</v>
      </c>
      <c r="V3046" s="10">
        <f>(((J3046/60)/60)/24)+DATE(1970,1,1)</f>
        <v>42387.7268287037</v>
      </c>
      <c r="W3046" s="10">
        <f>(((I3046/60)/60)/24)+DATE(1970,1,1)</f>
        <v>42402.7268287037</v>
      </c>
    </row>
    <row r="3047" spans="1:23"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35"/>
        <v>1.3270650000000002</v>
      </c>
      <c r="P3047" s="6">
        <f t="shared" si="236"/>
        <v>82.941562500000003</v>
      </c>
      <c r="Q3047" t="s">
        <v>8319</v>
      </c>
      <c r="R3047" t="str">
        <f t="shared" si="237"/>
        <v>theater</v>
      </c>
      <c r="S3047" t="str">
        <f t="shared" si="238"/>
        <v>spaces</v>
      </c>
      <c r="T3047">
        <f>YEAR(V3047)</f>
        <v>2014</v>
      </c>
      <c r="U3047" s="13">
        <f t="shared" si="239"/>
        <v>30</v>
      </c>
      <c r="V3047" s="10">
        <f>(((J3047/60)/60)/24)+DATE(1970,1,1)</f>
        <v>41843.155729166669</v>
      </c>
      <c r="W3047" s="10">
        <f>(((I3047/60)/60)/24)+DATE(1970,1,1)</f>
        <v>41873.155729166669</v>
      </c>
    </row>
    <row r="3048" spans="1:23"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35"/>
        <v>1.9084810126582279</v>
      </c>
      <c r="P3048" s="6">
        <f t="shared" si="236"/>
        <v>259.94827586206895</v>
      </c>
      <c r="Q3048" t="s">
        <v>8319</v>
      </c>
      <c r="R3048" t="str">
        <f t="shared" si="237"/>
        <v>theater</v>
      </c>
      <c r="S3048" t="str">
        <f t="shared" si="238"/>
        <v>spaces</v>
      </c>
      <c r="T3048">
        <f>YEAR(V3048)</f>
        <v>2014</v>
      </c>
      <c r="U3048" s="13">
        <f t="shared" si="239"/>
        <v>29</v>
      </c>
      <c r="V3048" s="10">
        <f>(((J3048/60)/60)/24)+DATE(1970,1,1)</f>
        <v>41862.803078703706</v>
      </c>
      <c r="W3048" s="10">
        <f>(((I3048/60)/60)/24)+DATE(1970,1,1)</f>
        <v>41892.202777777777</v>
      </c>
    </row>
    <row r="3049" spans="1:23"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35"/>
        <v>1.49</v>
      </c>
      <c r="P3049" s="6">
        <f t="shared" si="236"/>
        <v>37.25</v>
      </c>
      <c r="Q3049" t="s">
        <v>8319</v>
      </c>
      <c r="R3049" t="str">
        <f t="shared" si="237"/>
        <v>theater</v>
      </c>
      <c r="S3049" t="str">
        <f t="shared" si="238"/>
        <v>spaces</v>
      </c>
      <c r="T3049">
        <f>YEAR(V3049)</f>
        <v>2016</v>
      </c>
      <c r="U3049" s="13">
        <f t="shared" si="239"/>
        <v>44</v>
      </c>
      <c r="V3049" s="10">
        <f>(((J3049/60)/60)/24)+DATE(1970,1,1)</f>
        <v>42443.989050925928</v>
      </c>
      <c r="W3049" s="10">
        <f>(((I3049/60)/60)/24)+DATE(1970,1,1)</f>
        <v>42487.552777777775</v>
      </c>
    </row>
    <row r="3050" spans="1:23"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35"/>
        <v>1.6639999999999999</v>
      </c>
      <c r="P3050" s="6">
        <f t="shared" si="236"/>
        <v>177.02127659574469</v>
      </c>
      <c r="Q3050" t="s">
        <v>8319</v>
      </c>
      <c r="R3050" t="str">
        <f t="shared" si="237"/>
        <v>theater</v>
      </c>
      <c r="S3050" t="str">
        <f t="shared" si="238"/>
        <v>spaces</v>
      </c>
      <c r="T3050">
        <f>YEAR(V3050)</f>
        <v>2014</v>
      </c>
      <c r="U3050" s="13">
        <f t="shared" si="239"/>
        <v>29</v>
      </c>
      <c r="V3050" s="10">
        <f>(((J3050/60)/60)/24)+DATE(1970,1,1)</f>
        <v>41975.901180555549</v>
      </c>
      <c r="W3050" s="10">
        <f>(((I3050/60)/60)/24)+DATE(1970,1,1)</f>
        <v>42004.890277777777</v>
      </c>
    </row>
    <row r="3051" spans="1:23"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35"/>
        <v>1.0666666666666667</v>
      </c>
      <c r="P3051" s="6">
        <f t="shared" si="236"/>
        <v>74.074074074074076</v>
      </c>
      <c r="Q3051" t="s">
        <v>8319</v>
      </c>
      <c r="R3051" t="str">
        <f t="shared" si="237"/>
        <v>theater</v>
      </c>
      <c r="S3051" t="str">
        <f t="shared" si="238"/>
        <v>spaces</v>
      </c>
      <c r="T3051">
        <f>YEAR(V3051)</f>
        <v>2015</v>
      </c>
      <c r="U3051" s="13">
        <f t="shared" si="239"/>
        <v>30</v>
      </c>
      <c r="V3051" s="10">
        <f>(((J3051/60)/60)/24)+DATE(1970,1,1)</f>
        <v>42139.014525462961</v>
      </c>
      <c r="W3051" s="10">
        <f>(((I3051/60)/60)/24)+DATE(1970,1,1)</f>
        <v>42169.014525462961</v>
      </c>
    </row>
    <row r="3052" spans="1:23"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35"/>
        <v>1.06</v>
      </c>
      <c r="P3052" s="6">
        <f t="shared" si="236"/>
        <v>70.666666666666671</v>
      </c>
      <c r="Q3052" t="s">
        <v>8319</v>
      </c>
      <c r="R3052" t="str">
        <f t="shared" si="237"/>
        <v>theater</v>
      </c>
      <c r="S3052" t="str">
        <f t="shared" si="238"/>
        <v>spaces</v>
      </c>
      <c r="T3052">
        <f>YEAR(V3052)</f>
        <v>2016</v>
      </c>
      <c r="U3052" s="13">
        <f t="shared" si="239"/>
        <v>30</v>
      </c>
      <c r="V3052" s="10">
        <f>(((J3052/60)/60)/24)+DATE(1970,1,1)</f>
        <v>42465.16851851852</v>
      </c>
      <c r="W3052" s="10">
        <f>(((I3052/60)/60)/24)+DATE(1970,1,1)</f>
        <v>42495.16851851852</v>
      </c>
    </row>
    <row r="3053" spans="1:23"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35"/>
        <v>0.23628571428571429</v>
      </c>
      <c r="P3053" s="6">
        <f t="shared" si="236"/>
        <v>23.62857142857143</v>
      </c>
      <c r="Q3053" t="s">
        <v>8319</v>
      </c>
      <c r="R3053" t="str">
        <f t="shared" si="237"/>
        <v>theater</v>
      </c>
      <c r="S3053" t="str">
        <f t="shared" si="238"/>
        <v>spaces</v>
      </c>
      <c r="T3053">
        <f>YEAR(V3053)</f>
        <v>2017</v>
      </c>
      <c r="U3053" s="13">
        <f t="shared" si="239"/>
        <v>30</v>
      </c>
      <c r="V3053" s="10">
        <f>(((J3053/60)/60)/24)+DATE(1970,1,1)</f>
        <v>42744.416030092587</v>
      </c>
      <c r="W3053" s="10">
        <f>(((I3053/60)/60)/24)+DATE(1970,1,1)</f>
        <v>42774.416030092587</v>
      </c>
    </row>
    <row r="3054" spans="1:23"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35"/>
        <v>1.5E-3</v>
      </c>
      <c r="P3054" s="6">
        <f t="shared" si="236"/>
        <v>37.5</v>
      </c>
      <c r="Q3054" t="s">
        <v>8319</v>
      </c>
      <c r="R3054" t="str">
        <f t="shared" si="237"/>
        <v>theater</v>
      </c>
      <c r="S3054" t="str">
        <f t="shared" si="238"/>
        <v>spaces</v>
      </c>
      <c r="T3054">
        <f>YEAR(V3054)</f>
        <v>2015</v>
      </c>
      <c r="U3054" s="13">
        <f t="shared" si="239"/>
        <v>30</v>
      </c>
      <c r="V3054" s="10">
        <f>(((J3054/60)/60)/24)+DATE(1970,1,1)</f>
        <v>42122.670069444444</v>
      </c>
      <c r="W3054" s="10">
        <f>(((I3054/60)/60)/24)+DATE(1970,1,1)</f>
        <v>42152.665972222225</v>
      </c>
    </row>
    <row r="3055" spans="1:23"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35"/>
        <v>4.0000000000000001E-3</v>
      </c>
      <c r="P3055" s="6">
        <f t="shared" si="236"/>
        <v>13.333333333333334</v>
      </c>
      <c r="Q3055" t="s">
        <v>8319</v>
      </c>
      <c r="R3055" t="str">
        <f t="shared" si="237"/>
        <v>theater</v>
      </c>
      <c r="S3055" t="str">
        <f t="shared" si="238"/>
        <v>spaces</v>
      </c>
      <c r="T3055">
        <f>YEAR(V3055)</f>
        <v>2014</v>
      </c>
      <c r="U3055" s="13">
        <f t="shared" si="239"/>
        <v>51</v>
      </c>
      <c r="V3055" s="10">
        <f>(((J3055/60)/60)/24)+DATE(1970,1,1)</f>
        <v>41862.761724537035</v>
      </c>
      <c r="W3055" s="10">
        <f>(((I3055/60)/60)/24)+DATE(1970,1,1)</f>
        <v>41914.165972222225</v>
      </c>
    </row>
    <row r="3056" spans="1:23"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35"/>
        <v>0</v>
      </c>
      <c r="P3056" s="6" t="e">
        <f t="shared" si="236"/>
        <v>#DIV/0!</v>
      </c>
      <c r="Q3056" t="s">
        <v>8319</v>
      </c>
      <c r="R3056" t="str">
        <f t="shared" si="237"/>
        <v>theater</v>
      </c>
      <c r="S3056" t="str">
        <f t="shared" si="238"/>
        <v>spaces</v>
      </c>
      <c r="T3056">
        <f>YEAR(V3056)</f>
        <v>2015</v>
      </c>
      <c r="U3056" s="13">
        <f t="shared" si="239"/>
        <v>37</v>
      </c>
      <c r="V3056" s="10">
        <f>(((J3056/60)/60)/24)+DATE(1970,1,1)</f>
        <v>42027.832800925928</v>
      </c>
      <c r="W3056" s="10">
        <f>(((I3056/60)/60)/24)+DATE(1970,1,1)</f>
        <v>42065.044444444444</v>
      </c>
    </row>
    <row r="3057" spans="1:23"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35"/>
        <v>5.0000000000000002E-5</v>
      </c>
      <c r="P3057" s="6">
        <f t="shared" si="236"/>
        <v>1</v>
      </c>
      <c r="Q3057" t="s">
        <v>8319</v>
      </c>
      <c r="R3057" t="str">
        <f t="shared" si="237"/>
        <v>theater</v>
      </c>
      <c r="S3057" t="str">
        <f t="shared" si="238"/>
        <v>spaces</v>
      </c>
      <c r="T3057">
        <f>YEAR(V3057)</f>
        <v>2014</v>
      </c>
      <c r="U3057" s="13">
        <f t="shared" si="239"/>
        <v>60</v>
      </c>
      <c r="V3057" s="10">
        <f>(((J3057/60)/60)/24)+DATE(1970,1,1)</f>
        <v>41953.95821759259</v>
      </c>
      <c r="W3057" s="10">
        <f>(((I3057/60)/60)/24)+DATE(1970,1,1)</f>
        <v>42013.95821759259</v>
      </c>
    </row>
    <row r="3058" spans="1:23"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35"/>
        <v>0</v>
      </c>
      <c r="P3058" s="6" t="e">
        <f t="shared" si="236"/>
        <v>#DIV/0!</v>
      </c>
      <c r="Q3058" t="s">
        <v>8319</v>
      </c>
      <c r="R3058" t="str">
        <f t="shared" si="237"/>
        <v>theater</v>
      </c>
      <c r="S3058" t="str">
        <f t="shared" si="238"/>
        <v>spaces</v>
      </c>
      <c r="T3058">
        <f>YEAR(V3058)</f>
        <v>2014</v>
      </c>
      <c r="U3058" s="13">
        <f t="shared" si="239"/>
        <v>60</v>
      </c>
      <c r="V3058" s="10">
        <f>(((J3058/60)/60)/24)+DATE(1970,1,1)</f>
        <v>41851.636388888888</v>
      </c>
      <c r="W3058" s="10">
        <f>(((I3058/60)/60)/24)+DATE(1970,1,1)</f>
        <v>41911.636388888888</v>
      </c>
    </row>
    <row r="3059" spans="1:23"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35"/>
        <v>0</v>
      </c>
      <c r="P3059" s="6" t="e">
        <f t="shared" si="236"/>
        <v>#DIV/0!</v>
      </c>
      <c r="Q3059" t="s">
        <v>8319</v>
      </c>
      <c r="R3059" t="str">
        <f t="shared" si="237"/>
        <v>theater</v>
      </c>
      <c r="S3059" t="str">
        <f t="shared" si="238"/>
        <v>spaces</v>
      </c>
      <c r="T3059">
        <f>YEAR(V3059)</f>
        <v>2016</v>
      </c>
      <c r="U3059" s="13">
        <f t="shared" si="239"/>
        <v>30</v>
      </c>
      <c r="V3059" s="10">
        <f>(((J3059/60)/60)/24)+DATE(1970,1,1)</f>
        <v>42433.650590277779</v>
      </c>
      <c r="W3059" s="10">
        <f>(((I3059/60)/60)/24)+DATE(1970,1,1)</f>
        <v>42463.608923611115</v>
      </c>
    </row>
    <row r="3060" spans="1:23"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35"/>
        <v>1.6666666666666666E-4</v>
      </c>
      <c r="P3060" s="6">
        <f t="shared" si="236"/>
        <v>1</v>
      </c>
      <c r="Q3060" t="s">
        <v>8319</v>
      </c>
      <c r="R3060" t="str">
        <f t="shared" si="237"/>
        <v>theater</v>
      </c>
      <c r="S3060" t="str">
        <f t="shared" si="238"/>
        <v>spaces</v>
      </c>
      <c r="T3060">
        <f>YEAR(V3060)</f>
        <v>2016</v>
      </c>
      <c r="U3060" s="13">
        <f t="shared" si="239"/>
        <v>50</v>
      </c>
      <c r="V3060" s="10">
        <f>(((J3060/60)/60)/24)+DATE(1970,1,1)</f>
        <v>42460.374305555553</v>
      </c>
      <c r="W3060" s="10">
        <f>(((I3060/60)/60)/24)+DATE(1970,1,1)</f>
        <v>42510.374305555553</v>
      </c>
    </row>
    <row r="3061" spans="1:23"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35"/>
        <v>3.0066666666666665E-2</v>
      </c>
      <c r="P3061" s="6">
        <f t="shared" si="236"/>
        <v>41</v>
      </c>
      <c r="Q3061" t="s">
        <v>8319</v>
      </c>
      <c r="R3061" t="str">
        <f t="shared" si="237"/>
        <v>theater</v>
      </c>
      <c r="S3061" t="str">
        <f t="shared" si="238"/>
        <v>spaces</v>
      </c>
      <c r="T3061">
        <f>YEAR(V3061)</f>
        <v>2014</v>
      </c>
      <c r="U3061" s="13">
        <f t="shared" si="239"/>
        <v>30</v>
      </c>
      <c r="V3061" s="10">
        <f>(((J3061/60)/60)/24)+DATE(1970,1,1)</f>
        <v>41829.935717592591</v>
      </c>
      <c r="W3061" s="10">
        <f>(((I3061/60)/60)/24)+DATE(1970,1,1)</f>
        <v>41859.935717592591</v>
      </c>
    </row>
    <row r="3062" spans="1:23"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35"/>
        <v>1.5227272727272728E-3</v>
      </c>
      <c r="P3062" s="6">
        <f t="shared" si="236"/>
        <v>55.833333333333336</v>
      </c>
      <c r="Q3062" t="s">
        <v>8319</v>
      </c>
      <c r="R3062" t="str">
        <f t="shared" si="237"/>
        <v>theater</v>
      </c>
      <c r="S3062" t="str">
        <f t="shared" si="238"/>
        <v>spaces</v>
      </c>
      <c r="T3062">
        <f>YEAR(V3062)</f>
        <v>2015</v>
      </c>
      <c r="U3062" s="13">
        <f t="shared" si="239"/>
        <v>30</v>
      </c>
      <c r="V3062" s="10">
        <f>(((J3062/60)/60)/24)+DATE(1970,1,1)</f>
        <v>42245.274699074071</v>
      </c>
      <c r="W3062" s="10">
        <f>(((I3062/60)/60)/24)+DATE(1970,1,1)</f>
        <v>42275.274699074071</v>
      </c>
    </row>
    <row r="3063" spans="1:23"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35"/>
        <v>0</v>
      </c>
      <c r="P3063" s="6" t="e">
        <f t="shared" si="236"/>
        <v>#DIV/0!</v>
      </c>
      <c r="Q3063" t="s">
        <v>8319</v>
      </c>
      <c r="R3063" t="str">
        <f t="shared" si="237"/>
        <v>theater</v>
      </c>
      <c r="S3063" t="str">
        <f t="shared" si="238"/>
        <v>spaces</v>
      </c>
      <c r="T3063">
        <f>YEAR(V3063)</f>
        <v>2014</v>
      </c>
      <c r="U3063" s="13">
        <f t="shared" si="239"/>
        <v>30</v>
      </c>
      <c r="V3063" s="10">
        <f>(((J3063/60)/60)/24)+DATE(1970,1,1)</f>
        <v>41834.784120370372</v>
      </c>
      <c r="W3063" s="10">
        <f>(((I3063/60)/60)/24)+DATE(1970,1,1)</f>
        <v>41864.784120370372</v>
      </c>
    </row>
    <row r="3064" spans="1:23"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35"/>
        <v>0.66839999999999999</v>
      </c>
      <c r="P3064" s="6">
        <f t="shared" si="236"/>
        <v>99.761194029850742</v>
      </c>
      <c r="Q3064" t="s">
        <v>8319</v>
      </c>
      <c r="R3064" t="str">
        <f t="shared" si="237"/>
        <v>theater</v>
      </c>
      <c r="S3064" t="str">
        <f t="shared" si="238"/>
        <v>spaces</v>
      </c>
      <c r="T3064">
        <f>YEAR(V3064)</f>
        <v>2015</v>
      </c>
      <c r="U3064" s="13">
        <f t="shared" si="239"/>
        <v>29</v>
      </c>
      <c r="V3064" s="10">
        <f>(((J3064/60)/60)/24)+DATE(1970,1,1)</f>
        <v>42248.535787037035</v>
      </c>
      <c r="W3064" s="10">
        <f>(((I3064/60)/60)/24)+DATE(1970,1,1)</f>
        <v>42277.75</v>
      </c>
    </row>
    <row r="3065" spans="1:23"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35"/>
        <v>0.19566666666666666</v>
      </c>
      <c r="P3065" s="6">
        <f t="shared" si="236"/>
        <v>25.521739130434781</v>
      </c>
      <c r="Q3065" t="s">
        <v>8319</v>
      </c>
      <c r="R3065" t="str">
        <f t="shared" si="237"/>
        <v>theater</v>
      </c>
      <c r="S3065" t="str">
        <f t="shared" si="238"/>
        <v>spaces</v>
      </c>
      <c r="T3065">
        <f>YEAR(V3065)</f>
        <v>2016</v>
      </c>
      <c r="U3065" s="13">
        <f t="shared" si="239"/>
        <v>35</v>
      </c>
      <c r="V3065" s="10">
        <f>(((J3065/60)/60)/24)+DATE(1970,1,1)</f>
        <v>42630.922893518517</v>
      </c>
      <c r="W3065" s="10">
        <f>(((I3065/60)/60)/24)+DATE(1970,1,1)</f>
        <v>42665.922893518517</v>
      </c>
    </row>
    <row r="3066" spans="1:23"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35"/>
        <v>0.11294666666666667</v>
      </c>
      <c r="P3066" s="6">
        <f t="shared" si="236"/>
        <v>117.65277777777777</v>
      </c>
      <c r="Q3066" t="s">
        <v>8319</v>
      </c>
      <c r="R3066" t="str">
        <f t="shared" si="237"/>
        <v>theater</v>
      </c>
      <c r="S3066" t="str">
        <f t="shared" si="238"/>
        <v>spaces</v>
      </c>
      <c r="T3066">
        <f>YEAR(V3066)</f>
        <v>2015</v>
      </c>
      <c r="U3066" s="13">
        <f t="shared" si="239"/>
        <v>31</v>
      </c>
      <c r="V3066" s="10">
        <f>(((J3066/60)/60)/24)+DATE(1970,1,1)</f>
        <v>42299.130162037036</v>
      </c>
      <c r="W3066" s="10">
        <f>(((I3066/60)/60)/24)+DATE(1970,1,1)</f>
        <v>42330.290972222225</v>
      </c>
    </row>
    <row r="3067" spans="1:23"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35"/>
        <v>4.0000000000000002E-4</v>
      </c>
      <c r="P3067" s="6">
        <f t="shared" si="236"/>
        <v>5</v>
      </c>
      <c r="Q3067" t="s">
        <v>8319</v>
      </c>
      <c r="R3067" t="str">
        <f t="shared" si="237"/>
        <v>theater</v>
      </c>
      <c r="S3067" t="str">
        <f t="shared" si="238"/>
        <v>spaces</v>
      </c>
      <c r="T3067">
        <f>YEAR(V3067)</f>
        <v>2014</v>
      </c>
      <c r="U3067" s="13">
        <f t="shared" si="239"/>
        <v>25</v>
      </c>
      <c r="V3067" s="10">
        <f>(((J3067/60)/60)/24)+DATE(1970,1,1)</f>
        <v>41825.055231481485</v>
      </c>
      <c r="W3067" s="10">
        <f>(((I3067/60)/60)/24)+DATE(1970,1,1)</f>
        <v>41850.055231481485</v>
      </c>
    </row>
    <row r="3068" spans="1:23"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35"/>
        <v>0.11985714285714286</v>
      </c>
      <c r="P3068" s="6">
        <f t="shared" si="236"/>
        <v>2796.6666666666665</v>
      </c>
      <c r="Q3068" t="s">
        <v>8319</v>
      </c>
      <c r="R3068" t="str">
        <f t="shared" si="237"/>
        <v>theater</v>
      </c>
      <c r="S3068" t="str">
        <f t="shared" si="238"/>
        <v>spaces</v>
      </c>
      <c r="T3068">
        <f>YEAR(V3068)</f>
        <v>2016</v>
      </c>
      <c r="U3068" s="13">
        <f t="shared" si="239"/>
        <v>30</v>
      </c>
      <c r="V3068" s="10">
        <f>(((J3068/60)/60)/24)+DATE(1970,1,1)</f>
        <v>42531.228437500002</v>
      </c>
      <c r="W3068" s="10">
        <f>(((I3068/60)/60)/24)+DATE(1970,1,1)</f>
        <v>42561.228437500002</v>
      </c>
    </row>
    <row r="3069" spans="1:23"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35"/>
        <v>2.5000000000000001E-2</v>
      </c>
      <c r="P3069" s="6">
        <f t="shared" si="236"/>
        <v>200</v>
      </c>
      <c r="Q3069" t="s">
        <v>8319</v>
      </c>
      <c r="R3069" t="str">
        <f t="shared" si="237"/>
        <v>theater</v>
      </c>
      <c r="S3069" t="str">
        <f t="shared" si="238"/>
        <v>spaces</v>
      </c>
      <c r="T3069">
        <f>YEAR(V3069)</f>
        <v>2015</v>
      </c>
      <c r="U3069" s="13">
        <f t="shared" si="239"/>
        <v>30</v>
      </c>
      <c r="V3069" s="10">
        <f>(((J3069/60)/60)/24)+DATE(1970,1,1)</f>
        <v>42226.938414351855</v>
      </c>
      <c r="W3069" s="10">
        <f>(((I3069/60)/60)/24)+DATE(1970,1,1)</f>
        <v>42256.938414351855</v>
      </c>
    </row>
    <row r="3070" spans="1:23"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35"/>
        <v>6.9999999999999999E-4</v>
      </c>
      <c r="P3070" s="6">
        <f t="shared" si="236"/>
        <v>87.5</v>
      </c>
      <c r="Q3070" t="s">
        <v>8319</v>
      </c>
      <c r="R3070" t="str">
        <f t="shared" si="237"/>
        <v>theater</v>
      </c>
      <c r="S3070" t="str">
        <f t="shared" si="238"/>
        <v>spaces</v>
      </c>
      <c r="T3070">
        <f>YEAR(V3070)</f>
        <v>2015</v>
      </c>
      <c r="U3070" s="13">
        <f t="shared" si="239"/>
        <v>30</v>
      </c>
      <c r="V3070" s="10">
        <f>(((J3070/60)/60)/24)+DATE(1970,1,1)</f>
        <v>42263.691574074073</v>
      </c>
      <c r="W3070" s="10">
        <f>(((I3070/60)/60)/24)+DATE(1970,1,1)</f>
        <v>42293.691574074073</v>
      </c>
    </row>
    <row r="3071" spans="1:23"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35"/>
        <v>0.14099999999999999</v>
      </c>
      <c r="P3071" s="6">
        <f t="shared" si="236"/>
        <v>20.142857142857142</v>
      </c>
      <c r="Q3071" t="s">
        <v>8319</v>
      </c>
      <c r="R3071" t="str">
        <f t="shared" si="237"/>
        <v>theater</v>
      </c>
      <c r="S3071" t="str">
        <f t="shared" si="238"/>
        <v>spaces</v>
      </c>
      <c r="T3071">
        <f>YEAR(V3071)</f>
        <v>2014</v>
      </c>
      <c r="U3071" s="13">
        <f t="shared" si="239"/>
        <v>30</v>
      </c>
      <c r="V3071" s="10">
        <f>(((J3071/60)/60)/24)+DATE(1970,1,1)</f>
        <v>41957.833726851852</v>
      </c>
      <c r="W3071" s="10">
        <f>(((I3071/60)/60)/24)+DATE(1970,1,1)</f>
        <v>41987.833726851852</v>
      </c>
    </row>
    <row r="3072" spans="1:23"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35"/>
        <v>3.3399999999999999E-2</v>
      </c>
      <c r="P3072" s="6">
        <f t="shared" si="236"/>
        <v>20.875</v>
      </c>
      <c r="Q3072" t="s">
        <v>8319</v>
      </c>
      <c r="R3072" t="str">
        <f t="shared" si="237"/>
        <v>theater</v>
      </c>
      <c r="S3072" t="str">
        <f t="shared" si="238"/>
        <v>spaces</v>
      </c>
      <c r="T3072">
        <f>YEAR(V3072)</f>
        <v>2016</v>
      </c>
      <c r="U3072" s="13">
        <f t="shared" si="239"/>
        <v>21</v>
      </c>
      <c r="V3072" s="10">
        <f>(((J3072/60)/60)/24)+DATE(1970,1,1)</f>
        <v>42690.733437499999</v>
      </c>
      <c r="W3072" s="10">
        <f>(((I3072/60)/60)/24)+DATE(1970,1,1)</f>
        <v>42711.733437499999</v>
      </c>
    </row>
    <row r="3073" spans="1:23"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35"/>
        <v>0.59775</v>
      </c>
      <c r="P3073" s="6">
        <f t="shared" si="236"/>
        <v>61.307692307692307</v>
      </c>
      <c r="Q3073" t="s">
        <v>8319</v>
      </c>
      <c r="R3073" t="str">
        <f t="shared" si="237"/>
        <v>theater</v>
      </c>
      <c r="S3073" t="str">
        <f t="shared" si="238"/>
        <v>spaces</v>
      </c>
      <c r="T3073">
        <f>YEAR(V3073)</f>
        <v>2015</v>
      </c>
      <c r="U3073" s="13">
        <f t="shared" si="239"/>
        <v>18</v>
      </c>
      <c r="V3073" s="10">
        <f>(((J3073/60)/60)/24)+DATE(1970,1,1)</f>
        <v>42097.732418981483</v>
      </c>
      <c r="W3073" s="10">
        <f>(((I3073/60)/60)/24)+DATE(1970,1,1)</f>
        <v>42115.249305555553</v>
      </c>
    </row>
    <row r="3074" spans="1:23"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35"/>
        <v>1.6666666666666666E-4</v>
      </c>
      <c r="P3074" s="6">
        <f t="shared" si="236"/>
        <v>1</v>
      </c>
      <c r="Q3074" t="s">
        <v>8319</v>
      </c>
      <c r="R3074" t="str">
        <f t="shared" si="237"/>
        <v>theater</v>
      </c>
      <c r="S3074" t="str">
        <f t="shared" si="238"/>
        <v>spaces</v>
      </c>
      <c r="T3074">
        <f>YEAR(V3074)</f>
        <v>2016</v>
      </c>
      <c r="U3074" s="13">
        <f t="shared" si="239"/>
        <v>14</v>
      </c>
      <c r="V3074" s="10">
        <f>(((J3074/60)/60)/24)+DATE(1970,1,1)</f>
        <v>42658.690532407403</v>
      </c>
      <c r="W3074" s="10">
        <f>(((I3074/60)/60)/24)+DATE(1970,1,1)</f>
        <v>42673.073611111111</v>
      </c>
    </row>
    <row r="3075" spans="1:23"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40">E3075/D3075</f>
        <v>2.3035714285714285E-4</v>
      </c>
      <c r="P3075" s="6">
        <f t="shared" ref="P3075:P3138" si="241">E3075/L3075</f>
        <v>92.142857142857139</v>
      </c>
      <c r="Q3075" t="s">
        <v>8319</v>
      </c>
      <c r="R3075" t="str">
        <f t="shared" ref="R3075:R3138" si="242">LEFT(N3075,SEARCH("/",N3075,1)-1)</f>
        <v>theater</v>
      </c>
      <c r="S3075" t="str">
        <f t="shared" ref="S3075:S3138" si="243">RIGHT(N3075,LEN(N3075)-FIND("/",N3075,1))</f>
        <v>spaces</v>
      </c>
      <c r="T3075">
        <f>YEAR(V3075)</f>
        <v>2015</v>
      </c>
      <c r="U3075" s="13">
        <f t="shared" ref="U3075:U3138" si="244">ROUND(W3075-V3075,0)</f>
        <v>58</v>
      </c>
      <c r="V3075" s="10">
        <f>(((J3075/60)/60)/24)+DATE(1970,1,1)</f>
        <v>42111.684027777781</v>
      </c>
      <c r="W3075" s="10">
        <f>(((I3075/60)/60)/24)+DATE(1970,1,1)</f>
        <v>42169.804861111115</v>
      </c>
    </row>
    <row r="3076" spans="1:23"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40"/>
        <v>8.8000000000000003E-4</v>
      </c>
      <c r="P3076" s="6">
        <f t="shared" si="241"/>
        <v>7.333333333333333</v>
      </c>
      <c r="Q3076" t="s">
        <v>8319</v>
      </c>
      <c r="R3076" t="str">
        <f t="shared" si="242"/>
        <v>theater</v>
      </c>
      <c r="S3076" t="str">
        <f t="shared" si="243"/>
        <v>spaces</v>
      </c>
      <c r="T3076">
        <f>YEAR(V3076)</f>
        <v>2016</v>
      </c>
      <c r="U3076" s="13">
        <f t="shared" si="244"/>
        <v>30</v>
      </c>
      <c r="V3076" s="10">
        <f>(((J3076/60)/60)/24)+DATE(1970,1,1)</f>
        <v>42409.571284722217</v>
      </c>
      <c r="W3076" s="10">
        <f>(((I3076/60)/60)/24)+DATE(1970,1,1)</f>
        <v>42439.571284722217</v>
      </c>
    </row>
    <row r="3077" spans="1:23"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40"/>
        <v>8.6400000000000005E-2</v>
      </c>
      <c r="P3077" s="6">
        <f t="shared" si="241"/>
        <v>64.8</v>
      </c>
      <c r="Q3077" t="s">
        <v>8319</v>
      </c>
      <c r="R3077" t="str">
        <f t="shared" si="242"/>
        <v>theater</v>
      </c>
      <c r="S3077" t="str">
        <f t="shared" si="243"/>
        <v>spaces</v>
      </c>
      <c r="T3077">
        <f>YEAR(V3077)</f>
        <v>2016</v>
      </c>
      <c r="U3077" s="13">
        <f t="shared" si="244"/>
        <v>50</v>
      </c>
      <c r="V3077" s="10">
        <f>(((J3077/60)/60)/24)+DATE(1970,1,1)</f>
        <v>42551.102314814809</v>
      </c>
      <c r="W3077" s="10">
        <f>(((I3077/60)/60)/24)+DATE(1970,1,1)</f>
        <v>42601.102314814809</v>
      </c>
    </row>
    <row r="3078" spans="1:23"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40"/>
        <v>0.15060000000000001</v>
      </c>
      <c r="P3078" s="6">
        <f t="shared" si="241"/>
        <v>30.12</v>
      </c>
      <c r="Q3078" t="s">
        <v>8319</v>
      </c>
      <c r="R3078" t="str">
        <f t="shared" si="242"/>
        <v>theater</v>
      </c>
      <c r="S3078" t="str">
        <f t="shared" si="243"/>
        <v>spaces</v>
      </c>
      <c r="T3078">
        <f>YEAR(V3078)</f>
        <v>2015</v>
      </c>
      <c r="U3078" s="13">
        <f t="shared" si="244"/>
        <v>60</v>
      </c>
      <c r="V3078" s="10">
        <f>(((J3078/60)/60)/24)+DATE(1970,1,1)</f>
        <v>42226.651886574073</v>
      </c>
      <c r="W3078" s="10">
        <f>(((I3078/60)/60)/24)+DATE(1970,1,1)</f>
        <v>42286.651886574073</v>
      </c>
    </row>
    <row r="3079" spans="1:23"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40"/>
        <v>4.7727272727272731E-3</v>
      </c>
      <c r="P3079" s="6">
        <f t="shared" si="241"/>
        <v>52.5</v>
      </c>
      <c r="Q3079" t="s">
        <v>8319</v>
      </c>
      <c r="R3079" t="str">
        <f t="shared" si="242"/>
        <v>theater</v>
      </c>
      <c r="S3079" t="str">
        <f t="shared" si="243"/>
        <v>spaces</v>
      </c>
      <c r="T3079">
        <f>YEAR(V3079)</f>
        <v>2017</v>
      </c>
      <c r="U3079" s="13">
        <f t="shared" si="244"/>
        <v>30</v>
      </c>
      <c r="V3079" s="10">
        <f>(((J3079/60)/60)/24)+DATE(1970,1,1)</f>
        <v>42766.956921296296</v>
      </c>
      <c r="W3079" s="10">
        <f>(((I3079/60)/60)/24)+DATE(1970,1,1)</f>
        <v>42796.956921296296</v>
      </c>
    </row>
    <row r="3080" spans="1:23"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40"/>
        <v>1.1833333333333333E-3</v>
      </c>
      <c r="P3080" s="6">
        <f t="shared" si="241"/>
        <v>23.666666666666668</v>
      </c>
      <c r="Q3080" t="s">
        <v>8319</v>
      </c>
      <c r="R3080" t="str">
        <f t="shared" si="242"/>
        <v>theater</v>
      </c>
      <c r="S3080" t="str">
        <f t="shared" si="243"/>
        <v>spaces</v>
      </c>
      <c r="T3080">
        <f>YEAR(V3080)</f>
        <v>2015</v>
      </c>
      <c r="U3080" s="13">
        <f t="shared" si="244"/>
        <v>30</v>
      </c>
      <c r="V3080" s="10">
        <f>(((J3080/60)/60)/24)+DATE(1970,1,1)</f>
        <v>42031.138831018514</v>
      </c>
      <c r="W3080" s="10">
        <f>(((I3080/60)/60)/24)+DATE(1970,1,1)</f>
        <v>42061.138831018514</v>
      </c>
    </row>
    <row r="3081" spans="1:23"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40"/>
        <v>8.4173998587352451E-3</v>
      </c>
      <c r="P3081" s="6">
        <f t="shared" si="241"/>
        <v>415.77777777777777</v>
      </c>
      <c r="Q3081" t="s">
        <v>8319</v>
      </c>
      <c r="R3081" t="str">
        <f t="shared" si="242"/>
        <v>theater</v>
      </c>
      <c r="S3081" t="str">
        <f t="shared" si="243"/>
        <v>spaces</v>
      </c>
      <c r="T3081">
        <f>YEAR(V3081)</f>
        <v>2015</v>
      </c>
      <c r="U3081" s="13">
        <f t="shared" si="244"/>
        <v>30</v>
      </c>
      <c r="V3081" s="10">
        <f>(((J3081/60)/60)/24)+DATE(1970,1,1)</f>
        <v>42055.713368055556</v>
      </c>
      <c r="W3081" s="10">
        <f>(((I3081/60)/60)/24)+DATE(1970,1,1)</f>
        <v>42085.671701388885</v>
      </c>
    </row>
    <row r="3082" spans="1:23"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40"/>
        <v>1.8799999999999999E-4</v>
      </c>
      <c r="P3082" s="6">
        <f t="shared" si="241"/>
        <v>53.714285714285715</v>
      </c>
      <c r="Q3082" t="s">
        <v>8319</v>
      </c>
      <c r="R3082" t="str">
        <f t="shared" si="242"/>
        <v>theater</v>
      </c>
      <c r="S3082" t="str">
        <f t="shared" si="243"/>
        <v>spaces</v>
      </c>
      <c r="T3082">
        <f>YEAR(V3082)</f>
        <v>2014</v>
      </c>
      <c r="U3082" s="13">
        <f t="shared" si="244"/>
        <v>60</v>
      </c>
      <c r="V3082" s="10">
        <f>(((J3082/60)/60)/24)+DATE(1970,1,1)</f>
        <v>41940.028287037036</v>
      </c>
      <c r="W3082" s="10">
        <f>(((I3082/60)/60)/24)+DATE(1970,1,1)</f>
        <v>42000.0699537037</v>
      </c>
    </row>
    <row r="3083" spans="1:23"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40"/>
        <v>2.1029999999999998E-3</v>
      </c>
      <c r="P3083" s="6">
        <f t="shared" si="241"/>
        <v>420.6</v>
      </c>
      <c r="Q3083" t="s">
        <v>8319</v>
      </c>
      <c r="R3083" t="str">
        <f t="shared" si="242"/>
        <v>theater</v>
      </c>
      <c r="S3083" t="str">
        <f t="shared" si="243"/>
        <v>spaces</v>
      </c>
      <c r="T3083">
        <f>YEAR(V3083)</f>
        <v>2015</v>
      </c>
      <c r="U3083" s="13">
        <f t="shared" si="244"/>
        <v>30</v>
      </c>
      <c r="V3083" s="10">
        <f>(((J3083/60)/60)/24)+DATE(1970,1,1)</f>
        <v>42237.181608796294</v>
      </c>
      <c r="W3083" s="10">
        <f>(((I3083/60)/60)/24)+DATE(1970,1,1)</f>
        <v>42267.181608796294</v>
      </c>
    </row>
    <row r="3084" spans="1:23"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40"/>
        <v>0</v>
      </c>
      <c r="P3084" s="6" t="e">
        <f t="shared" si="241"/>
        <v>#DIV/0!</v>
      </c>
      <c r="Q3084" t="s">
        <v>8319</v>
      </c>
      <c r="R3084" t="str">
        <f t="shared" si="242"/>
        <v>theater</v>
      </c>
      <c r="S3084" t="str">
        <f t="shared" si="243"/>
        <v>spaces</v>
      </c>
      <c r="T3084">
        <f>YEAR(V3084)</f>
        <v>2015</v>
      </c>
      <c r="U3084" s="13">
        <f t="shared" si="244"/>
        <v>30</v>
      </c>
      <c r="V3084" s="10">
        <f>(((J3084/60)/60)/24)+DATE(1970,1,1)</f>
        <v>42293.922986111109</v>
      </c>
      <c r="W3084" s="10">
        <f>(((I3084/60)/60)/24)+DATE(1970,1,1)</f>
        <v>42323.96465277778</v>
      </c>
    </row>
    <row r="3085" spans="1:23"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40"/>
        <v>2.8E-3</v>
      </c>
      <c r="P3085" s="6">
        <f t="shared" si="241"/>
        <v>18.666666666666668</v>
      </c>
      <c r="Q3085" t="s">
        <v>8319</v>
      </c>
      <c r="R3085" t="str">
        <f t="shared" si="242"/>
        <v>theater</v>
      </c>
      <c r="S3085" t="str">
        <f t="shared" si="243"/>
        <v>spaces</v>
      </c>
      <c r="T3085">
        <f>YEAR(V3085)</f>
        <v>2014</v>
      </c>
      <c r="U3085" s="13">
        <f t="shared" si="244"/>
        <v>30</v>
      </c>
      <c r="V3085" s="10">
        <f>(((J3085/60)/60)/24)+DATE(1970,1,1)</f>
        <v>41853.563402777778</v>
      </c>
      <c r="W3085" s="10">
        <f>(((I3085/60)/60)/24)+DATE(1970,1,1)</f>
        <v>41883.208333333336</v>
      </c>
    </row>
    <row r="3086" spans="1:23"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40"/>
        <v>0.11579206701157921</v>
      </c>
      <c r="P3086" s="6">
        <f t="shared" si="241"/>
        <v>78.333333333333329</v>
      </c>
      <c r="Q3086" t="s">
        <v>8319</v>
      </c>
      <c r="R3086" t="str">
        <f t="shared" si="242"/>
        <v>theater</v>
      </c>
      <c r="S3086" t="str">
        <f t="shared" si="243"/>
        <v>spaces</v>
      </c>
      <c r="T3086">
        <f>YEAR(V3086)</f>
        <v>2015</v>
      </c>
      <c r="U3086" s="13">
        <f t="shared" si="244"/>
        <v>29</v>
      </c>
      <c r="V3086" s="10">
        <f>(((J3086/60)/60)/24)+DATE(1970,1,1)</f>
        <v>42100.723738425921</v>
      </c>
      <c r="W3086" s="10">
        <f>(((I3086/60)/60)/24)+DATE(1970,1,1)</f>
        <v>42129.783333333333</v>
      </c>
    </row>
    <row r="3087" spans="1:23"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40"/>
        <v>2.4400000000000002E-2</v>
      </c>
      <c r="P3087" s="6">
        <f t="shared" si="241"/>
        <v>67.777777777777771</v>
      </c>
      <c r="Q3087" t="s">
        <v>8319</v>
      </c>
      <c r="R3087" t="str">
        <f t="shared" si="242"/>
        <v>theater</v>
      </c>
      <c r="S3087" t="str">
        <f t="shared" si="243"/>
        <v>spaces</v>
      </c>
      <c r="T3087">
        <f>YEAR(V3087)</f>
        <v>2015</v>
      </c>
      <c r="U3087" s="13">
        <f t="shared" si="244"/>
        <v>30</v>
      </c>
      <c r="V3087" s="10">
        <f>(((J3087/60)/60)/24)+DATE(1970,1,1)</f>
        <v>42246.883784722217</v>
      </c>
      <c r="W3087" s="10">
        <f>(((I3087/60)/60)/24)+DATE(1970,1,1)</f>
        <v>42276.883784722217</v>
      </c>
    </row>
    <row r="3088" spans="1:23"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40"/>
        <v>2.5000000000000001E-3</v>
      </c>
      <c r="P3088" s="6">
        <f t="shared" si="241"/>
        <v>16.666666666666668</v>
      </c>
      <c r="Q3088" t="s">
        <v>8319</v>
      </c>
      <c r="R3088" t="str">
        <f t="shared" si="242"/>
        <v>theater</v>
      </c>
      <c r="S3088" t="str">
        <f t="shared" si="243"/>
        <v>spaces</v>
      </c>
      <c r="T3088">
        <f>YEAR(V3088)</f>
        <v>2015</v>
      </c>
      <c r="U3088" s="13">
        <f t="shared" si="244"/>
        <v>60</v>
      </c>
      <c r="V3088" s="10">
        <f>(((J3088/60)/60)/24)+DATE(1970,1,1)</f>
        <v>42173.67082175926</v>
      </c>
      <c r="W3088" s="10">
        <f>(((I3088/60)/60)/24)+DATE(1970,1,1)</f>
        <v>42233.67082175926</v>
      </c>
    </row>
    <row r="3089" spans="1:23"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40"/>
        <v>6.2500000000000003E-3</v>
      </c>
      <c r="P3089" s="6">
        <f t="shared" si="241"/>
        <v>62.5</v>
      </c>
      <c r="Q3089" t="s">
        <v>8319</v>
      </c>
      <c r="R3089" t="str">
        <f t="shared" si="242"/>
        <v>theater</v>
      </c>
      <c r="S3089" t="str">
        <f t="shared" si="243"/>
        <v>spaces</v>
      </c>
      <c r="T3089">
        <f>YEAR(V3089)</f>
        <v>2016</v>
      </c>
      <c r="U3089" s="13">
        <f t="shared" si="244"/>
        <v>60</v>
      </c>
      <c r="V3089" s="10">
        <f>(((J3089/60)/60)/24)+DATE(1970,1,1)</f>
        <v>42665.150347222225</v>
      </c>
      <c r="W3089" s="10">
        <f>(((I3089/60)/60)/24)+DATE(1970,1,1)</f>
        <v>42725.192013888889</v>
      </c>
    </row>
    <row r="3090" spans="1:23"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40"/>
        <v>1.9384615384615384E-3</v>
      </c>
      <c r="P3090" s="6">
        <f t="shared" si="241"/>
        <v>42</v>
      </c>
      <c r="Q3090" t="s">
        <v>8319</v>
      </c>
      <c r="R3090" t="str">
        <f t="shared" si="242"/>
        <v>theater</v>
      </c>
      <c r="S3090" t="str">
        <f t="shared" si="243"/>
        <v>spaces</v>
      </c>
      <c r="T3090">
        <f>YEAR(V3090)</f>
        <v>2014</v>
      </c>
      <c r="U3090" s="13">
        <f t="shared" si="244"/>
        <v>31</v>
      </c>
      <c r="V3090" s="10">
        <f>(((J3090/60)/60)/24)+DATE(1970,1,1)</f>
        <v>41981.57230324074</v>
      </c>
      <c r="W3090" s="10">
        <f>(((I3090/60)/60)/24)+DATE(1970,1,1)</f>
        <v>42012.570138888885</v>
      </c>
    </row>
    <row r="3091" spans="1:23"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40"/>
        <v>0.23416000000000001</v>
      </c>
      <c r="P3091" s="6">
        <f t="shared" si="241"/>
        <v>130.0888888888889</v>
      </c>
      <c r="Q3091" t="s">
        <v>8319</v>
      </c>
      <c r="R3091" t="str">
        <f t="shared" si="242"/>
        <v>theater</v>
      </c>
      <c r="S3091" t="str">
        <f t="shared" si="243"/>
        <v>spaces</v>
      </c>
      <c r="T3091">
        <f>YEAR(V3091)</f>
        <v>2016</v>
      </c>
      <c r="U3091" s="13">
        <f t="shared" si="244"/>
        <v>32</v>
      </c>
      <c r="V3091" s="10">
        <f>(((J3091/60)/60)/24)+DATE(1970,1,1)</f>
        <v>42528.542627314819</v>
      </c>
      <c r="W3091" s="10">
        <f>(((I3091/60)/60)/24)+DATE(1970,1,1)</f>
        <v>42560.082638888889</v>
      </c>
    </row>
    <row r="3092" spans="1:23"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40"/>
        <v>5.080888888888889E-2</v>
      </c>
      <c r="P3092" s="6">
        <f t="shared" si="241"/>
        <v>1270.2222222222222</v>
      </c>
      <c r="Q3092" t="s">
        <v>8319</v>
      </c>
      <c r="R3092" t="str">
        <f t="shared" si="242"/>
        <v>theater</v>
      </c>
      <c r="S3092" t="str">
        <f t="shared" si="243"/>
        <v>spaces</v>
      </c>
      <c r="T3092">
        <f>YEAR(V3092)</f>
        <v>2015</v>
      </c>
      <c r="U3092" s="13">
        <f t="shared" si="244"/>
        <v>60</v>
      </c>
      <c r="V3092" s="10">
        <f>(((J3092/60)/60)/24)+DATE(1970,1,1)</f>
        <v>42065.818807870368</v>
      </c>
      <c r="W3092" s="10">
        <f>(((I3092/60)/60)/24)+DATE(1970,1,1)</f>
        <v>42125.777141203704</v>
      </c>
    </row>
    <row r="3093" spans="1:23"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40"/>
        <v>0.15920000000000001</v>
      </c>
      <c r="P3093" s="6">
        <f t="shared" si="241"/>
        <v>88.444444444444443</v>
      </c>
      <c r="Q3093" t="s">
        <v>8319</v>
      </c>
      <c r="R3093" t="str">
        <f t="shared" si="242"/>
        <v>theater</v>
      </c>
      <c r="S3093" t="str">
        <f t="shared" si="243"/>
        <v>spaces</v>
      </c>
      <c r="T3093">
        <f>YEAR(V3093)</f>
        <v>2016</v>
      </c>
      <c r="U3093" s="13">
        <f t="shared" si="244"/>
        <v>30</v>
      </c>
      <c r="V3093" s="10">
        <f>(((J3093/60)/60)/24)+DATE(1970,1,1)</f>
        <v>42566.948414351849</v>
      </c>
      <c r="W3093" s="10">
        <f>(((I3093/60)/60)/24)+DATE(1970,1,1)</f>
        <v>42596.948414351849</v>
      </c>
    </row>
    <row r="3094" spans="1:23"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40"/>
        <v>1.1831900000000001E-2</v>
      </c>
      <c r="P3094" s="6">
        <f t="shared" si="241"/>
        <v>56.342380952380957</v>
      </c>
      <c r="Q3094" t="s">
        <v>8319</v>
      </c>
      <c r="R3094" t="str">
        <f t="shared" si="242"/>
        <v>theater</v>
      </c>
      <c r="S3094" t="str">
        <f t="shared" si="243"/>
        <v>spaces</v>
      </c>
      <c r="T3094">
        <f>YEAR(V3094)</f>
        <v>2015</v>
      </c>
      <c r="U3094" s="13">
        <f t="shared" si="244"/>
        <v>37</v>
      </c>
      <c r="V3094" s="10">
        <f>(((J3094/60)/60)/24)+DATE(1970,1,1)</f>
        <v>42255.619351851856</v>
      </c>
      <c r="W3094" s="10">
        <f>(((I3094/60)/60)/24)+DATE(1970,1,1)</f>
        <v>42292.916666666672</v>
      </c>
    </row>
    <row r="3095" spans="1:23"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40"/>
        <v>0.22750000000000001</v>
      </c>
      <c r="P3095" s="6">
        <f t="shared" si="241"/>
        <v>53.529411764705884</v>
      </c>
      <c r="Q3095" t="s">
        <v>8319</v>
      </c>
      <c r="R3095" t="str">
        <f t="shared" si="242"/>
        <v>theater</v>
      </c>
      <c r="S3095" t="str">
        <f t="shared" si="243"/>
        <v>spaces</v>
      </c>
      <c r="T3095">
        <f>YEAR(V3095)</f>
        <v>2014</v>
      </c>
      <c r="U3095" s="13">
        <f t="shared" si="244"/>
        <v>30</v>
      </c>
      <c r="V3095" s="10">
        <f>(((J3095/60)/60)/24)+DATE(1970,1,1)</f>
        <v>41760.909039351849</v>
      </c>
      <c r="W3095" s="10">
        <f>(((I3095/60)/60)/24)+DATE(1970,1,1)</f>
        <v>41791.165972222225</v>
      </c>
    </row>
    <row r="3096" spans="1:23"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40"/>
        <v>2.5000000000000001E-4</v>
      </c>
      <c r="P3096" s="6">
        <f t="shared" si="241"/>
        <v>25</v>
      </c>
      <c r="Q3096" t="s">
        <v>8319</v>
      </c>
      <c r="R3096" t="str">
        <f t="shared" si="242"/>
        <v>theater</v>
      </c>
      <c r="S3096" t="str">
        <f t="shared" si="243"/>
        <v>spaces</v>
      </c>
      <c r="T3096">
        <f>YEAR(V3096)</f>
        <v>2015</v>
      </c>
      <c r="U3096" s="13">
        <f t="shared" si="244"/>
        <v>60</v>
      </c>
      <c r="V3096" s="10">
        <f>(((J3096/60)/60)/24)+DATE(1970,1,1)</f>
        <v>42207.795787037037</v>
      </c>
      <c r="W3096" s="10">
        <f>(((I3096/60)/60)/24)+DATE(1970,1,1)</f>
        <v>42267.795787037037</v>
      </c>
    </row>
    <row r="3097" spans="1:23"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40"/>
        <v>3.351206434316354E-3</v>
      </c>
      <c r="P3097" s="6">
        <f t="shared" si="241"/>
        <v>50</v>
      </c>
      <c r="Q3097" t="s">
        <v>8319</v>
      </c>
      <c r="R3097" t="str">
        <f t="shared" si="242"/>
        <v>theater</v>
      </c>
      <c r="S3097" t="str">
        <f t="shared" si="243"/>
        <v>spaces</v>
      </c>
      <c r="T3097">
        <f>YEAR(V3097)</f>
        <v>2016</v>
      </c>
      <c r="U3097" s="13">
        <f t="shared" si="244"/>
        <v>60</v>
      </c>
      <c r="V3097" s="10">
        <f>(((J3097/60)/60)/24)+DATE(1970,1,1)</f>
        <v>42523.025231481486</v>
      </c>
      <c r="W3097" s="10">
        <f>(((I3097/60)/60)/24)+DATE(1970,1,1)</f>
        <v>42583.025231481486</v>
      </c>
    </row>
    <row r="3098" spans="1:23"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40"/>
        <v>3.9750000000000001E-2</v>
      </c>
      <c r="P3098" s="6">
        <f t="shared" si="241"/>
        <v>56.785714285714285</v>
      </c>
      <c r="Q3098" t="s">
        <v>8319</v>
      </c>
      <c r="R3098" t="str">
        <f t="shared" si="242"/>
        <v>theater</v>
      </c>
      <c r="S3098" t="str">
        <f t="shared" si="243"/>
        <v>spaces</v>
      </c>
      <c r="T3098">
        <f>YEAR(V3098)</f>
        <v>2015</v>
      </c>
      <c r="U3098" s="13">
        <f t="shared" si="244"/>
        <v>30</v>
      </c>
      <c r="V3098" s="10">
        <f>(((J3098/60)/60)/24)+DATE(1970,1,1)</f>
        <v>42114.825532407413</v>
      </c>
      <c r="W3098" s="10">
        <f>(((I3098/60)/60)/24)+DATE(1970,1,1)</f>
        <v>42144.825532407413</v>
      </c>
    </row>
    <row r="3099" spans="1:23"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40"/>
        <v>0.17150000000000001</v>
      </c>
      <c r="P3099" s="6">
        <f t="shared" si="241"/>
        <v>40.833333333333336</v>
      </c>
      <c r="Q3099" t="s">
        <v>8319</v>
      </c>
      <c r="R3099" t="str">
        <f t="shared" si="242"/>
        <v>theater</v>
      </c>
      <c r="S3099" t="str">
        <f t="shared" si="243"/>
        <v>spaces</v>
      </c>
      <c r="T3099">
        <f>YEAR(V3099)</f>
        <v>2016</v>
      </c>
      <c r="U3099" s="13">
        <f t="shared" si="244"/>
        <v>21</v>
      </c>
      <c r="V3099" s="10">
        <f>(((J3099/60)/60)/24)+DATE(1970,1,1)</f>
        <v>42629.503483796296</v>
      </c>
      <c r="W3099" s="10">
        <f>(((I3099/60)/60)/24)+DATE(1970,1,1)</f>
        <v>42650.583333333328</v>
      </c>
    </row>
    <row r="3100" spans="1:23"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40"/>
        <v>3.608004104669061E-2</v>
      </c>
      <c r="P3100" s="6">
        <f t="shared" si="241"/>
        <v>65.111111111111114</v>
      </c>
      <c r="Q3100" t="s">
        <v>8319</v>
      </c>
      <c r="R3100" t="str">
        <f t="shared" si="242"/>
        <v>theater</v>
      </c>
      <c r="S3100" t="str">
        <f t="shared" si="243"/>
        <v>spaces</v>
      </c>
      <c r="T3100">
        <f>YEAR(V3100)</f>
        <v>2015</v>
      </c>
      <c r="U3100" s="13">
        <f t="shared" si="244"/>
        <v>48</v>
      </c>
      <c r="V3100" s="10">
        <f>(((J3100/60)/60)/24)+DATE(1970,1,1)</f>
        <v>42359.792233796295</v>
      </c>
      <c r="W3100" s="10">
        <f>(((I3100/60)/60)/24)+DATE(1970,1,1)</f>
        <v>42408.01180555555</v>
      </c>
    </row>
    <row r="3101" spans="1:23"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40"/>
        <v>0.13900000000000001</v>
      </c>
      <c r="P3101" s="6">
        <f t="shared" si="241"/>
        <v>55.6</v>
      </c>
      <c r="Q3101" t="s">
        <v>8319</v>
      </c>
      <c r="R3101" t="str">
        <f t="shared" si="242"/>
        <v>theater</v>
      </c>
      <c r="S3101" t="str">
        <f t="shared" si="243"/>
        <v>spaces</v>
      </c>
      <c r="T3101">
        <f>YEAR(V3101)</f>
        <v>2016</v>
      </c>
      <c r="U3101" s="13">
        <f t="shared" si="244"/>
        <v>30</v>
      </c>
      <c r="V3101" s="10">
        <f>(((J3101/60)/60)/24)+DATE(1970,1,1)</f>
        <v>42382.189710648148</v>
      </c>
      <c r="W3101" s="10">
        <f>(((I3101/60)/60)/24)+DATE(1970,1,1)</f>
        <v>42412.189710648148</v>
      </c>
    </row>
    <row r="3102" spans="1:23"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40"/>
        <v>0.15225</v>
      </c>
      <c r="P3102" s="6">
        <f t="shared" si="241"/>
        <v>140.53846153846155</v>
      </c>
      <c r="Q3102" t="s">
        <v>8319</v>
      </c>
      <c r="R3102" t="str">
        <f t="shared" si="242"/>
        <v>theater</v>
      </c>
      <c r="S3102" t="str">
        <f t="shared" si="243"/>
        <v>spaces</v>
      </c>
      <c r="T3102">
        <f>YEAR(V3102)</f>
        <v>2014</v>
      </c>
      <c r="U3102" s="13">
        <f t="shared" si="244"/>
        <v>30</v>
      </c>
      <c r="V3102" s="10">
        <f>(((J3102/60)/60)/24)+DATE(1970,1,1)</f>
        <v>41902.622395833336</v>
      </c>
      <c r="W3102" s="10">
        <f>(((I3102/60)/60)/24)+DATE(1970,1,1)</f>
        <v>41932.622395833336</v>
      </c>
    </row>
    <row r="3103" spans="1:23"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40"/>
        <v>0.12</v>
      </c>
      <c r="P3103" s="6">
        <f t="shared" si="241"/>
        <v>25</v>
      </c>
      <c r="Q3103" t="s">
        <v>8319</v>
      </c>
      <c r="R3103" t="str">
        <f t="shared" si="242"/>
        <v>theater</v>
      </c>
      <c r="S3103" t="str">
        <f t="shared" si="243"/>
        <v>spaces</v>
      </c>
      <c r="T3103">
        <f>YEAR(V3103)</f>
        <v>2015</v>
      </c>
      <c r="U3103" s="13">
        <f t="shared" si="244"/>
        <v>30</v>
      </c>
      <c r="V3103" s="10">
        <f>(((J3103/60)/60)/24)+DATE(1970,1,1)</f>
        <v>42171.383530092593</v>
      </c>
      <c r="W3103" s="10">
        <f>(((I3103/60)/60)/24)+DATE(1970,1,1)</f>
        <v>42201.330555555556</v>
      </c>
    </row>
    <row r="3104" spans="1:23"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40"/>
        <v>0.391125</v>
      </c>
      <c r="P3104" s="6">
        <f t="shared" si="241"/>
        <v>69.533333333333331</v>
      </c>
      <c r="Q3104" t="s">
        <v>8319</v>
      </c>
      <c r="R3104" t="str">
        <f t="shared" si="242"/>
        <v>theater</v>
      </c>
      <c r="S3104" t="str">
        <f t="shared" si="243"/>
        <v>spaces</v>
      </c>
      <c r="T3104">
        <f>YEAR(V3104)</f>
        <v>2016</v>
      </c>
      <c r="U3104" s="13">
        <f t="shared" si="244"/>
        <v>50</v>
      </c>
      <c r="V3104" s="10">
        <f>(((J3104/60)/60)/24)+DATE(1970,1,1)</f>
        <v>42555.340486111112</v>
      </c>
      <c r="W3104" s="10">
        <f>(((I3104/60)/60)/24)+DATE(1970,1,1)</f>
        <v>42605.340486111112</v>
      </c>
    </row>
    <row r="3105" spans="1:23"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40"/>
        <v>2.6829268292682929E-3</v>
      </c>
      <c r="P3105" s="6">
        <f t="shared" si="241"/>
        <v>5.5</v>
      </c>
      <c r="Q3105" t="s">
        <v>8319</v>
      </c>
      <c r="R3105" t="str">
        <f t="shared" si="242"/>
        <v>theater</v>
      </c>
      <c r="S3105" t="str">
        <f t="shared" si="243"/>
        <v>spaces</v>
      </c>
      <c r="T3105">
        <f>YEAR(V3105)</f>
        <v>2015</v>
      </c>
      <c r="U3105" s="13">
        <f t="shared" si="244"/>
        <v>60</v>
      </c>
      <c r="V3105" s="10">
        <f>(((J3105/60)/60)/24)+DATE(1970,1,1)</f>
        <v>42107.156319444446</v>
      </c>
      <c r="W3105" s="10">
        <f>(((I3105/60)/60)/24)+DATE(1970,1,1)</f>
        <v>42167.156319444446</v>
      </c>
    </row>
    <row r="3106" spans="1:23"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40"/>
        <v>0.29625000000000001</v>
      </c>
      <c r="P3106" s="6">
        <f t="shared" si="241"/>
        <v>237</v>
      </c>
      <c r="Q3106" t="s">
        <v>8319</v>
      </c>
      <c r="R3106" t="str">
        <f t="shared" si="242"/>
        <v>theater</v>
      </c>
      <c r="S3106" t="str">
        <f t="shared" si="243"/>
        <v>spaces</v>
      </c>
      <c r="T3106">
        <f>YEAR(V3106)</f>
        <v>2015</v>
      </c>
      <c r="U3106" s="13">
        <f t="shared" si="244"/>
        <v>31</v>
      </c>
      <c r="V3106" s="10">
        <f>(((J3106/60)/60)/24)+DATE(1970,1,1)</f>
        <v>42006.908692129626</v>
      </c>
      <c r="W3106" s="10">
        <f>(((I3106/60)/60)/24)+DATE(1970,1,1)</f>
        <v>42038.083333333328</v>
      </c>
    </row>
    <row r="3107" spans="1:23"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40"/>
        <v>0.4236099230111206</v>
      </c>
      <c r="P3107" s="6">
        <f t="shared" si="241"/>
        <v>79.870967741935488</v>
      </c>
      <c r="Q3107" t="s">
        <v>8319</v>
      </c>
      <c r="R3107" t="str">
        <f t="shared" si="242"/>
        <v>theater</v>
      </c>
      <c r="S3107" t="str">
        <f t="shared" si="243"/>
        <v>spaces</v>
      </c>
      <c r="T3107">
        <f>YEAR(V3107)</f>
        <v>2014</v>
      </c>
      <c r="U3107" s="13">
        <f t="shared" si="244"/>
        <v>54</v>
      </c>
      <c r="V3107" s="10">
        <f>(((J3107/60)/60)/24)+DATE(1970,1,1)</f>
        <v>41876.718935185185</v>
      </c>
      <c r="W3107" s="10">
        <f>(((I3107/60)/60)/24)+DATE(1970,1,1)</f>
        <v>41931.208333333336</v>
      </c>
    </row>
    <row r="3108" spans="1:23"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40"/>
        <v>4.1000000000000002E-2</v>
      </c>
      <c r="P3108" s="6">
        <f t="shared" si="241"/>
        <v>10.25</v>
      </c>
      <c r="Q3108" t="s">
        <v>8319</v>
      </c>
      <c r="R3108" t="str">
        <f t="shared" si="242"/>
        <v>theater</v>
      </c>
      <c r="S3108" t="str">
        <f t="shared" si="243"/>
        <v>spaces</v>
      </c>
      <c r="T3108">
        <f>YEAR(V3108)</f>
        <v>2015</v>
      </c>
      <c r="U3108" s="13">
        <f t="shared" si="244"/>
        <v>22</v>
      </c>
      <c r="V3108" s="10">
        <f>(((J3108/60)/60)/24)+DATE(1970,1,1)</f>
        <v>42241.429120370376</v>
      </c>
      <c r="W3108" s="10">
        <f>(((I3108/60)/60)/24)+DATE(1970,1,1)</f>
        <v>42263.916666666672</v>
      </c>
    </row>
    <row r="3109" spans="1:23"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40"/>
        <v>0.197625</v>
      </c>
      <c r="P3109" s="6">
        <f t="shared" si="241"/>
        <v>272.58620689655174</v>
      </c>
      <c r="Q3109" t="s">
        <v>8319</v>
      </c>
      <c r="R3109" t="str">
        <f t="shared" si="242"/>
        <v>theater</v>
      </c>
      <c r="S3109" t="str">
        <f t="shared" si="243"/>
        <v>spaces</v>
      </c>
      <c r="T3109">
        <f>YEAR(V3109)</f>
        <v>2015</v>
      </c>
      <c r="U3109" s="13">
        <f t="shared" si="244"/>
        <v>7</v>
      </c>
      <c r="V3109" s="10">
        <f>(((J3109/60)/60)/24)+DATE(1970,1,1)</f>
        <v>42128.814247685179</v>
      </c>
      <c r="W3109" s="10">
        <f>(((I3109/60)/60)/24)+DATE(1970,1,1)</f>
        <v>42135.814247685179</v>
      </c>
    </row>
    <row r="3110" spans="1:23"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40"/>
        <v>5.1999999999999995E-4</v>
      </c>
      <c r="P3110" s="6">
        <f t="shared" si="241"/>
        <v>13</v>
      </c>
      <c r="Q3110" t="s">
        <v>8319</v>
      </c>
      <c r="R3110" t="str">
        <f t="shared" si="242"/>
        <v>theater</v>
      </c>
      <c r="S3110" t="str">
        <f t="shared" si="243"/>
        <v>spaces</v>
      </c>
      <c r="T3110">
        <f>YEAR(V3110)</f>
        <v>2015</v>
      </c>
      <c r="U3110" s="13">
        <f t="shared" si="244"/>
        <v>60</v>
      </c>
      <c r="V3110" s="10">
        <f>(((J3110/60)/60)/24)+DATE(1970,1,1)</f>
        <v>42062.680486111116</v>
      </c>
      <c r="W3110" s="10">
        <f>(((I3110/60)/60)/24)+DATE(1970,1,1)</f>
        <v>42122.638819444444</v>
      </c>
    </row>
    <row r="3111" spans="1:23"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40"/>
        <v>0.25030188679245285</v>
      </c>
      <c r="P3111" s="6">
        <f t="shared" si="241"/>
        <v>58.184210526315788</v>
      </c>
      <c r="Q3111" t="s">
        <v>8319</v>
      </c>
      <c r="R3111" t="str">
        <f t="shared" si="242"/>
        <v>theater</v>
      </c>
      <c r="S3111" t="str">
        <f t="shared" si="243"/>
        <v>spaces</v>
      </c>
      <c r="T3111">
        <f>YEAR(V3111)</f>
        <v>2014</v>
      </c>
      <c r="U3111" s="13">
        <f t="shared" si="244"/>
        <v>35</v>
      </c>
      <c r="V3111" s="10">
        <f>(((J3111/60)/60)/24)+DATE(1970,1,1)</f>
        <v>41844.125115740739</v>
      </c>
      <c r="W3111" s="10">
        <f>(((I3111/60)/60)/24)+DATE(1970,1,1)</f>
        <v>41879.125115740739</v>
      </c>
    </row>
    <row r="3112" spans="1:23"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40"/>
        <v>4.0000000000000002E-4</v>
      </c>
      <c r="P3112" s="6">
        <f t="shared" si="241"/>
        <v>10</v>
      </c>
      <c r="Q3112" t="s">
        <v>8319</v>
      </c>
      <c r="R3112" t="str">
        <f t="shared" si="242"/>
        <v>theater</v>
      </c>
      <c r="S3112" t="str">
        <f t="shared" si="243"/>
        <v>spaces</v>
      </c>
      <c r="T3112">
        <f>YEAR(V3112)</f>
        <v>2017</v>
      </c>
      <c r="U3112" s="13">
        <f t="shared" si="244"/>
        <v>40</v>
      </c>
      <c r="V3112" s="10">
        <f>(((J3112/60)/60)/24)+DATE(1970,1,1)</f>
        <v>42745.031469907408</v>
      </c>
      <c r="W3112" s="10">
        <f>(((I3112/60)/60)/24)+DATE(1970,1,1)</f>
        <v>42785.031469907408</v>
      </c>
    </row>
    <row r="3113" spans="1:23"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40"/>
        <v>0.26640000000000003</v>
      </c>
      <c r="P3113" s="6">
        <f t="shared" si="241"/>
        <v>70.10526315789474</v>
      </c>
      <c r="Q3113" t="s">
        <v>8319</v>
      </c>
      <c r="R3113" t="str">
        <f t="shared" si="242"/>
        <v>theater</v>
      </c>
      <c r="S3113" t="str">
        <f t="shared" si="243"/>
        <v>spaces</v>
      </c>
      <c r="T3113">
        <f>YEAR(V3113)</f>
        <v>2014</v>
      </c>
      <c r="U3113" s="13">
        <f t="shared" si="244"/>
        <v>31</v>
      </c>
      <c r="V3113" s="10">
        <f>(((J3113/60)/60)/24)+DATE(1970,1,1)</f>
        <v>41885.595138888886</v>
      </c>
      <c r="W3113" s="10">
        <f>(((I3113/60)/60)/24)+DATE(1970,1,1)</f>
        <v>41916.595138888886</v>
      </c>
    </row>
    <row r="3114" spans="1:23"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40"/>
        <v>4.7363636363636365E-2</v>
      </c>
      <c r="P3114" s="6">
        <f t="shared" si="241"/>
        <v>57.888888888888886</v>
      </c>
      <c r="Q3114" t="s">
        <v>8319</v>
      </c>
      <c r="R3114" t="str">
        <f t="shared" si="242"/>
        <v>theater</v>
      </c>
      <c r="S3114" t="str">
        <f t="shared" si="243"/>
        <v>spaces</v>
      </c>
      <c r="T3114">
        <f>YEAR(V3114)</f>
        <v>2016</v>
      </c>
      <c r="U3114" s="13">
        <f t="shared" si="244"/>
        <v>60</v>
      </c>
      <c r="V3114" s="10">
        <f>(((J3114/60)/60)/24)+DATE(1970,1,1)</f>
        <v>42615.121921296297</v>
      </c>
      <c r="W3114" s="10">
        <f>(((I3114/60)/60)/24)+DATE(1970,1,1)</f>
        <v>42675.121921296297</v>
      </c>
    </row>
    <row r="3115" spans="1:23"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40"/>
        <v>4.2435339894712751E-2</v>
      </c>
      <c r="P3115" s="6">
        <f t="shared" si="241"/>
        <v>125.27027027027027</v>
      </c>
      <c r="Q3115" t="s">
        <v>8319</v>
      </c>
      <c r="R3115" t="str">
        <f t="shared" si="242"/>
        <v>theater</v>
      </c>
      <c r="S3115" t="str">
        <f t="shared" si="243"/>
        <v>spaces</v>
      </c>
      <c r="T3115">
        <f>YEAR(V3115)</f>
        <v>2015</v>
      </c>
      <c r="U3115" s="13">
        <f t="shared" si="244"/>
        <v>30</v>
      </c>
      <c r="V3115" s="10">
        <f>(((J3115/60)/60)/24)+DATE(1970,1,1)</f>
        <v>42081.731273148151</v>
      </c>
      <c r="W3115" s="10">
        <f>(((I3115/60)/60)/24)+DATE(1970,1,1)</f>
        <v>42111.731273148151</v>
      </c>
    </row>
    <row r="3116" spans="1:23"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40"/>
        <v>0</v>
      </c>
      <c r="P3116" s="6" t="e">
        <f t="shared" si="241"/>
        <v>#DIV/0!</v>
      </c>
      <c r="Q3116" t="s">
        <v>8319</v>
      </c>
      <c r="R3116" t="str">
        <f t="shared" si="242"/>
        <v>theater</v>
      </c>
      <c r="S3116" t="str">
        <f t="shared" si="243"/>
        <v>spaces</v>
      </c>
      <c r="T3116">
        <f>YEAR(V3116)</f>
        <v>2014</v>
      </c>
      <c r="U3116" s="13">
        <f t="shared" si="244"/>
        <v>60</v>
      </c>
      <c r="V3116" s="10">
        <f>(((J3116/60)/60)/24)+DATE(1970,1,1)</f>
        <v>41843.632523148146</v>
      </c>
      <c r="W3116" s="10">
        <f>(((I3116/60)/60)/24)+DATE(1970,1,1)</f>
        <v>41903.632523148146</v>
      </c>
    </row>
    <row r="3117" spans="1:23"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40"/>
        <v>0.03</v>
      </c>
      <c r="P3117" s="6">
        <f t="shared" si="241"/>
        <v>300</v>
      </c>
      <c r="Q3117" t="s">
        <v>8319</v>
      </c>
      <c r="R3117" t="str">
        <f t="shared" si="242"/>
        <v>theater</v>
      </c>
      <c r="S3117" t="str">
        <f t="shared" si="243"/>
        <v>spaces</v>
      </c>
      <c r="T3117">
        <f>YEAR(V3117)</f>
        <v>2016</v>
      </c>
      <c r="U3117" s="13">
        <f t="shared" si="244"/>
        <v>30</v>
      </c>
      <c r="V3117" s="10">
        <f>(((J3117/60)/60)/24)+DATE(1970,1,1)</f>
        <v>42496.447071759263</v>
      </c>
      <c r="W3117" s="10">
        <f>(((I3117/60)/60)/24)+DATE(1970,1,1)</f>
        <v>42526.447071759263</v>
      </c>
    </row>
    <row r="3118" spans="1:23"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40"/>
        <v>0.57333333333333336</v>
      </c>
      <c r="P3118" s="6">
        <f t="shared" si="241"/>
        <v>43</v>
      </c>
      <c r="Q3118" t="s">
        <v>8319</v>
      </c>
      <c r="R3118" t="str">
        <f t="shared" si="242"/>
        <v>theater</v>
      </c>
      <c r="S3118" t="str">
        <f t="shared" si="243"/>
        <v>spaces</v>
      </c>
      <c r="T3118">
        <f>YEAR(V3118)</f>
        <v>2015</v>
      </c>
      <c r="U3118" s="13">
        <f t="shared" si="244"/>
        <v>14</v>
      </c>
      <c r="V3118" s="10">
        <f>(((J3118/60)/60)/24)+DATE(1970,1,1)</f>
        <v>42081.515335648146</v>
      </c>
      <c r="W3118" s="10">
        <f>(((I3118/60)/60)/24)+DATE(1970,1,1)</f>
        <v>42095.515335648146</v>
      </c>
    </row>
    <row r="3119" spans="1:23"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40"/>
        <v>1E-3</v>
      </c>
      <c r="P3119" s="6">
        <f t="shared" si="241"/>
        <v>1</v>
      </c>
      <c r="Q3119" t="s">
        <v>8319</v>
      </c>
      <c r="R3119" t="str">
        <f t="shared" si="242"/>
        <v>theater</v>
      </c>
      <c r="S3119" t="str">
        <f t="shared" si="243"/>
        <v>spaces</v>
      </c>
      <c r="T3119">
        <f>YEAR(V3119)</f>
        <v>2016</v>
      </c>
      <c r="U3119" s="13">
        <f t="shared" si="244"/>
        <v>8</v>
      </c>
      <c r="V3119" s="10">
        <f>(((J3119/60)/60)/24)+DATE(1970,1,1)</f>
        <v>42509.374537037031</v>
      </c>
      <c r="W3119" s="10">
        <f>(((I3119/60)/60)/24)+DATE(1970,1,1)</f>
        <v>42517.55</v>
      </c>
    </row>
    <row r="3120" spans="1:23"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40"/>
        <v>3.0999999999999999E-3</v>
      </c>
      <c r="P3120" s="6">
        <f t="shared" si="241"/>
        <v>775</v>
      </c>
      <c r="Q3120" t="s">
        <v>8319</v>
      </c>
      <c r="R3120" t="str">
        <f t="shared" si="242"/>
        <v>theater</v>
      </c>
      <c r="S3120" t="str">
        <f t="shared" si="243"/>
        <v>spaces</v>
      </c>
      <c r="T3120">
        <f>YEAR(V3120)</f>
        <v>2016</v>
      </c>
      <c r="U3120" s="13">
        <f t="shared" si="244"/>
        <v>19</v>
      </c>
      <c r="V3120" s="10">
        <f>(((J3120/60)/60)/24)+DATE(1970,1,1)</f>
        <v>42534.649571759262</v>
      </c>
      <c r="W3120" s="10">
        <f>(((I3120/60)/60)/24)+DATE(1970,1,1)</f>
        <v>42553.649571759262</v>
      </c>
    </row>
    <row r="3121" spans="1:23"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40"/>
        <v>5.0000000000000001E-4</v>
      </c>
      <c r="P3121" s="6">
        <f t="shared" si="241"/>
        <v>5</v>
      </c>
      <c r="Q3121" t="s">
        <v>8319</v>
      </c>
      <c r="R3121" t="str">
        <f t="shared" si="242"/>
        <v>theater</v>
      </c>
      <c r="S3121" t="str">
        <f t="shared" si="243"/>
        <v>spaces</v>
      </c>
      <c r="T3121">
        <f>YEAR(V3121)</f>
        <v>2015</v>
      </c>
      <c r="U3121" s="13">
        <f t="shared" si="244"/>
        <v>30</v>
      </c>
      <c r="V3121" s="10">
        <f>(((J3121/60)/60)/24)+DATE(1970,1,1)</f>
        <v>42060.04550925926</v>
      </c>
      <c r="W3121" s="10">
        <f>(((I3121/60)/60)/24)+DATE(1970,1,1)</f>
        <v>42090.003842592589</v>
      </c>
    </row>
    <row r="3122" spans="1:23"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40"/>
        <v>9.8461538461538464E-5</v>
      </c>
      <c r="P3122" s="6">
        <f t="shared" si="241"/>
        <v>12.8</v>
      </c>
      <c r="Q3122" t="s">
        <v>8319</v>
      </c>
      <c r="R3122" t="str">
        <f t="shared" si="242"/>
        <v>theater</v>
      </c>
      <c r="S3122" t="str">
        <f t="shared" si="243"/>
        <v>spaces</v>
      </c>
      <c r="T3122">
        <f>YEAR(V3122)</f>
        <v>2016</v>
      </c>
      <c r="U3122" s="13">
        <f t="shared" si="244"/>
        <v>60</v>
      </c>
      <c r="V3122" s="10">
        <f>(((J3122/60)/60)/24)+DATE(1970,1,1)</f>
        <v>42435.942083333335</v>
      </c>
      <c r="W3122" s="10">
        <f>(((I3122/60)/60)/24)+DATE(1970,1,1)</f>
        <v>42495.900416666671</v>
      </c>
    </row>
    <row r="3123" spans="1:23"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40"/>
        <v>6.6666666666666671E-3</v>
      </c>
      <c r="P3123" s="6">
        <f t="shared" si="241"/>
        <v>10</v>
      </c>
      <c r="Q3123" t="s">
        <v>8319</v>
      </c>
      <c r="R3123" t="str">
        <f t="shared" si="242"/>
        <v>theater</v>
      </c>
      <c r="S3123" t="str">
        <f t="shared" si="243"/>
        <v>spaces</v>
      </c>
      <c r="T3123">
        <f>YEAR(V3123)</f>
        <v>2014</v>
      </c>
      <c r="U3123" s="13">
        <f t="shared" si="244"/>
        <v>60</v>
      </c>
      <c r="V3123" s="10">
        <f>(((J3123/60)/60)/24)+DATE(1970,1,1)</f>
        <v>41848.679803240739</v>
      </c>
      <c r="W3123" s="10">
        <f>(((I3123/60)/60)/24)+DATE(1970,1,1)</f>
        <v>41908.679803240739</v>
      </c>
    </row>
    <row r="3124" spans="1:23"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40"/>
        <v>0.58291457286432158</v>
      </c>
      <c r="P3124" s="6">
        <f t="shared" si="241"/>
        <v>58</v>
      </c>
      <c r="Q3124" t="s">
        <v>8319</v>
      </c>
      <c r="R3124" t="str">
        <f t="shared" si="242"/>
        <v>theater</v>
      </c>
      <c r="S3124" t="str">
        <f t="shared" si="243"/>
        <v>spaces</v>
      </c>
      <c r="T3124">
        <f>YEAR(V3124)</f>
        <v>2016</v>
      </c>
      <c r="U3124" s="13">
        <f t="shared" si="244"/>
        <v>5</v>
      </c>
      <c r="V3124" s="10">
        <f>(((J3124/60)/60)/24)+DATE(1970,1,1)</f>
        <v>42678.932083333333</v>
      </c>
      <c r="W3124" s="10">
        <f>(((I3124/60)/60)/24)+DATE(1970,1,1)</f>
        <v>42683.973750000005</v>
      </c>
    </row>
    <row r="3125" spans="1:23"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40"/>
        <v>0.68153600000000003</v>
      </c>
      <c r="P3125" s="6">
        <f t="shared" si="241"/>
        <v>244.80459770114942</v>
      </c>
      <c r="Q3125" t="s">
        <v>8319</v>
      </c>
      <c r="R3125" t="str">
        <f t="shared" si="242"/>
        <v>theater</v>
      </c>
      <c r="S3125" t="str">
        <f t="shared" si="243"/>
        <v>spaces</v>
      </c>
      <c r="T3125">
        <f>YEAR(V3125)</f>
        <v>2016</v>
      </c>
      <c r="U3125" s="13">
        <f t="shared" si="244"/>
        <v>30</v>
      </c>
      <c r="V3125" s="10">
        <f>(((J3125/60)/60)/24)+DATE(1970,1,1)</f>
        <v>42530.993032407408</v>
      </c>
      <c r="W3125" s="10">
        <f>(((I3125/60)/60)/24)+DATE(1970,1,1)</f>
        <v>42560.993032407408</v>
      </c>
    </row>
    <row r="3126" spans="1:23"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40"/>
        <v>3.2499999999999997E-5</v>
      </c>
      <c r="P3126" s="6">
        <f t="shared" si="241"/>
        <v>6.5</v>
      </c>
      <c r="Q3126" t="s">
        <v>8319</v>
      </c>
      <c r="R3126" t="str">
        <f t="shared" si="242"/>
        <v>theater</v>
      </c>
      <c r="S3126" t="str">
        <f t="shared" si="243"/>
        <v>spaces</v>
      </c>
      <c r="T3126">
        <f>YEAR(V3126)</f>
        <v>2014</v>
      </c>
      <c r="U3126" s="13">
        <f t="shared" si="244"/>
        <v>60</v>
      </c>
      <c r="V3126" s="10">
        <f>(((J3126/60)/60)/24)+DATE(1970,1,1)</f>
        <v>41977.780104166668</v>
      </c>
      <c r="W3126" s="10">
        <f>(((I3126/60)/60)/24)+DATE(1970,1,1)</f>
        <v>42037.780104166668</v>
      </c>
    </row>
    <row r="3127" spans="1:23"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40"/>
        <v>0</v>
      </c>
      <c r="P3127" s="6" t="e">
        <f t="shared" si="241"/>
        <v>#DIV/0!</v>
      </c>
      <c r="Q3127" t="s">
        <v>8319</v>
      </c>
      <c r="R3127" t="str">
        <f t="shared" si="242"/>
        <v>theater</v>
      </c>
      <c r="S3127" t="str">
        <f t="shared" si="243"/>
        <v>spaces</v>
      </c>
      <c r="T3127">
        <f>YEAR(V3127)</f>
        <v>2015</v>
      </c>
      <c r="U3127" s="13">
        <f t="shared" si="244"/>
        <v>30</v>
      </c>
      <c r="V3127" s="10">
        <f>(((J3127/60)/60)/24)+DATE(1970,1,1)</f>
        <v>42346.20685185185</v>
      </c>
      <c r="W3127" s="10">
        <f>(((I3127/60)/60)/24)+DATE(1970,1,1)</f>
        <v>42376.20685185185</v>
      </c>
    </row>
    <row r="3128" spans="1:23"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40"/>
        <v>4.1599999999999998E-2</v>
      </c>
      <c r="P3128" s="6">
        <f t="shared" si="241"/>
        <v>61.176470588235297</v>
      </c>
      <c r="Q3128" t="s">
        <v>8319</v>
      </c>
      <c r="R3128" t="str">
        <f t="shared" si="242"/>
        <v>theater</v>
      </c>
      <c r="S3128" t="str">
        <f t="shared" si="243"/>
        <v>spaces</v>
      </c>
      <c r="T3128">
        <f>YEAR(V3128)</f>
        <v>2016</v>
      </c>
      <c r="U3128" s="13">
        <f t="shared" si="244"/>
        <v>30</v>
      </c>
      <c r="V3128" s="10">
        <f>(((J3128/60)/60)/24)+DATE(1970,1,1)</f>
        <v>42427.01807870371</v>
      </c>
      <c r="W3128" s="10">
        <f>(((I3128/60)/60)/24)+DATE(1970,1,1)</f>
        <v>42456.976412037038</v>
      </c>
    </row>
    <row r="3129" spans="1:23"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40"/>
        <v>0</v>
      </c>
      <c r="P3129" s="6" t="e">
        <f t="shared" si="241"/>
        <v>#DIV/0!</v>
      </c>
      <c r="Q3129" t="s">
        <v>8319</v>
      </c>
      <c r="R3129" t="str">
        <f t="shared" si="242"/>
        <v>theater</v>
      </c>
      <c r="S3129" t="str">
        <f t="shared" si="243"/>
        <v>spaces</v>
      </c>
      <c r="T3129">
        <f>YEAR(V3129)</f>
        <v>2015</v>
      </c>
      <c r="U3129" s="13">
        <f t="shared" si="244"/>
        <v>30</v>
      </c>
      <c r="V3129" s="10">
        <f>(((J3129/60)/60)/24)+DATE(1970,1,1)</f>
        <v>42034.856817129628</v>
      </c>
      <c r="W3129" s="10">
        <f>(((I3129/60)/60)/24)+DATE(1970,1,1)</f>
        <v>42064.856817129628</v>
      </c>
    </row>
    <row r="3130" spans="1:23"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40"/>
        <v>1.0860666666666667</v>
      </c>
      <c r="P3130" s="6">
        <f t="shared" si="241"/>
        <v>139.23931623931625</v>
      </c>
      <c r="Q3130" t="s">
        <v>8319</v>
      </c>
      <c r="R3130" t="str">
        <f t="shared" si="242"/>
        <v>theater</v>
      </c>
      <c r="S3130" t="str">
        <f t="shared" si="243"/>
        <v>plays</v>
      </c>
      <c r="T3130">
        <f>YEAR(V3130)</f>
        <v>2017</v>
      </c>
      <c r="U3130" s="13">
        <f t="shared" si="244"/>
        <v>30</v>
      </c>
      <c r="V3130" s="10">
        <f>(((J3130/60)/60)/24)+DATE(1970,1,1)</f>
        <v>42780.825706018513</v>
      </c>
      <c r="W3130" s="10">
        <f>(((I3130/60)/60)/24)+DATE(1970,1,1)</f>
        <v>42810.784039351856</v>
      </c>
    </row>
    <row r="3131" spans="1:23"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40"/>
        <v>8.0000000000000002E-3</v>
      </c>
      <c r="P3131" s="6">
        <f t="shared" si="241"/>
        <v>10</v>
      </c>
      <c r="Q3131" t="s">
        <v>8319</v>
      </c>
      <c r="R3131" t="str">
        <f t="shared" si="242"/>
        <v>theater</v>
      </c>
      <c r="S3131" t="str">
        <f t="shared" si="243"/>
        <v>plays</v>
      </c>
      <c r="T3131">
        <f>YEAR(V3131)</f>
        <v>2017</v>
      </c>
      <c r="U3131" s="13">
        <f t="shared" si="244"/>
        <v>40</v>
      </c>
      <c r="V3131" s="10">
        <f>(((J3131/60)/60)/24)+DATE(1970,1,1)</f>
        <v>42803.842812499999</v>
      </c>
      <c r="W3131" s="10">
        <f>(((I3131/60)/60)/24)+DATE(1970,1,1)</f>
        <v>42843.801145833335</v>
      </c>
    </row>
    <row r="3132" spans="1:23"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40"/>
        <v>3.7499999999999999E-2</v>
      </c>
      <c r="P3132" s="6">
        <f t="shared" si="241"/>
        <v>93.75</v>
      </c>
      <c r="Q3132" t="s">
        <v>8319</v>
      </c>
      <c r="R3132" t="str">
        <f t="shared" si="242"/>
        <v>theater</v>
      </c>
      <c r="S3132" t="str">
        <f t="shared" si="243"/>
        <v>plays</v>
      </c>
      <c r="T3132">
        <f>YEAR(V3132)</f>
        <v>2017</v>
      </c>
      <c r="U3132" s="13">
        <f t="shared" si="244"/>
        <v>31</v>
      </c>
      <c r="V3132" s="10">
        <f>(((J3132/60)/60)/24)+DATE(1970,1,1)</f>
        <v>42808.640231481477</v>
      </c>
      <c r="W3132" s="10">
        <f>(((I3132/60)/60)/24)+DATE(1970,1,1)</f>
        <v>42839.207638888889</v>
      </c>
    </row>
    <row r="3133" spans="1:23"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40"/>
        <v>0.15731707317073171</v>
      </c>
      <c r="P3133" s="6">
        <f t="shared" si="241"/>
        <v>53.75</v>
      </c>
      <c r="Q3133" t="s">
        <v>8319</v>
      </c>
      <c r="R3133" t="str">
        <f t="shared" si="242"/>
        <v>theater</v>
      </c>
      <c r="S3133" t="str">
        <f t="shared" si="243"/>
        <v>plays</v>
      </c>
      <c r="T3133">
        <f>YEAR(V3133)</f>
        <v>2017</v>
      </c>
      <c r="U3133" s="13">
        <f t="shared" si="244"/>
        <v>30</v>
      </c>
      <c r="V3133" s="10">
        <f>(((J3133/60)/60)/24)+DATE(1970,1,1)</f>
        <v>42803.579224537039</v>
      </c>
      <c r="W3133" s="10">
        <f>(((I3133/60)/60)/24)+DATE(1970,1,1)</f>
        <v>42833.537557870368</v>
      </c>
    </row>
    <row r="3134" spans="1:23"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40"/>
        <v>3.3333333333333332E-4</v>
      </c>
      <c r="P3134" s="6">
        <f t="shared" si="241"/>
        <v>10</v>
      </c>
      <c r="Q3134" t="s">
        <v>8319</v>
      </c>
      <c r="R3134" t="str">
        <f t="shared" si="242"/>
        <v>theater</v>
      </c>
      <c r="S3134" t="str">
        <f t="shared" si="243"/>
        <v>plays</v>
      </c>
      <c r="T3134">
        <f>YEAR(V3134)</f>
        <v>2017</v>
      </c>
      <c r="U3134" s="13">
        <f t="shared" si="244"/>
        <v>60</v>
      </c>
      <c r="V3134" s="10">
        <f>(((J3134/60)/60)/24)+DATE(1970,1,1)</f>
        <v>42786.350231481483</v>
      </c>
      <c r="W3134" s="10">
        <f>(((I3134/60)/60)/24)+DATE(1970,1,1)</f>
        <v>42846.308564814812</v>
      </c>
    </row>
    <row r="3135" spans="1:23"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40"/>
        <v>1.08</v>
      </c>
      <c r="P3135" s="6">
        <f t="shared" si="241"/>
        <v>33.75</v>
      </c>
      <c r="Q3135" t="s">
        <v>8319</v>
      </c>
      <c r="R3135" t="str">
        <f t="shared" si="242"/>
        <v>theater</v>
      </c>
      <c r="S3135" t="str">
        <f t="shared" si="243"/>
        <v>plays</v>
      </c>
      <c r="T3135">
        <f>YEAR(V3135)</f>
        <v>2017</v>
      </c>
      <c r="U3135" s="13">
        <f t="shared" si="244"/>
        <v>30</v>
      </c>
      <c r="V3135" s="10">
        <f>(((J3135/60)/60)/24)+DATE(1970,1,1)</f>
        <v>42788.565208333333</v>
      </c>
      <c r="W3135" s="10">
        <f>(((I3135/60)/60)/24)+DATE(1970,1,1)</f>
        <v>42818.523541666669</v>
      </c>
    </row>
    <row r="3136" spans="1:23"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40"/>
        <v>0.22500000000000001</v>
      </c>
      <c r="P3136" s="6">
        <f t="shared" si="241"/>
        <v>18.75</v>
      </c>
      <c r="Q3136" t="s">
        <v>8319</v>
      </c>
      <c r="R3136" t="str">
        <f t="shared" si="242"/>
        <v>theater</v>
      </c>
      <c r="S3136" t="str">
        <f t="shared" si="243"/>
        <v>plays</v>
      </c>
      <c r="T3136">
        <f>YEAR(V3136)</f>
        <v>2017</v>
      </c>
      <c r="U3136" s="13">
        <f t="shared" si="244"/>
        <v>21</v>
      </c>
      <c r="V3136" s="10">
        <f>(((J3136/60)/60)/24)+DATE(1970,1,1)</f>
        <v>42800.720127314817</v>
      </c>
      <c r="W3136" s="10">
        <f>(((I3136/60)/60)/24)+DATE(1970,1,1)</f>
        <v>42821.678460648152</v>
      </c>
    </row>
    <row r="3137" spans="1:23"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40"/>
        <v>0.20849420849420849</v>
      </c>
      <c r="P3137" s="6">
        <f t="shared" si="241"/>
        <v>23.142857142857142</v>
      </c>
      <c r="Q3137" t="s">
        <v>8319</v>
      </c>
      <c r="R3137" t="str">
        <f t="shared" si="242"/>
        <v>theater</v>
      </c>
      <c r="S3137" t="str">
        <f t="shared" si="243"/>
        <v>plays</v>
      </c>
      <c r="T3137">
        <f>YEAR(V3137)</f>
        <v>2017</v>
      </c>
      <c r="U3137" s="13">
        <f t="shared" si="244"/>
        <v>22</v>
      </c>
      <c r="V3137" s="10">
        <f>(((J3137/60)/60)/24)+DATE(1970,1,1)</f>
        <v>42807.151863425926</v>
      </c>
      <c r="W3137" s="10">
        <f>(((I3137/60)/60)/24)+DATE(1970,1,1)</f>
        <v>42829.151863425926</v>
      </c>
    </row>
    <row r="3138" spans="1:23"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40"/>
        <v>1.278</v>
      </c>
      <c r="P3138" s="6">
        <f t="shared" si="241"/>
        <v>29.045454545454547</v>
      </c>
      <c r="Q3138" t="s">
        <v>8319</v>
      </c>
      <c r="R3138" t="str">
        <f t="shared" si="242"/>
        <v>theater</v>
      </c>
      <c r="S3138" t="str">
        <f t="shared" si="243"/>
        <v>plays</v>
      </c>
      <c r="T3138">
        <f>YEAR(V3138)</f>
        <v>2017</v>
      </c>
      <c r="U3138" s="13">
        <f t="shared" si="244"/>
        <v>36</v>
      </c>
      <c r="V3138" s="10">
        <f>(((J3138/60)/60)/24)+DATE(1970,1,1)</f>
        <v>42789.462430555555</v>
      </c>
      <c r="W3138" s="10">
        <f>(((I3138/60)/60)/24)+DATE(1970,1,1)</f>
        <v>42825.957638888889</v>
      </c>
    </row>
    <row r="3139" spans="1:23"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45">E3139/D3139</f>
        <v>3.3333333333333333E-2</v>
      </c>
      <c r="P3139" s="6">
        <f t="shared" ref="P3139:P3202" si="246">E3139/L3139</f>
        <v>50</v>
      </c>
      <c r="Q3139" t="s">
        <v>8319</v>
      </c>
      <c r="R3139" t="str">
        <f t="shared" ref="R3139:R3202" si="247">LEFT(N3139,SEARCH("/",N3139,1)-1)</f>
        <v>theater</v>
      </c>
      <c r="S3139" t="str">
        <f t="shared" ref="S3139:S3202" si="248">RIGHT(N3139,LEN(N3139)-FIND("/",N3139,1))</f>
        <v>plays</v>
      </c>
      <c r="T3139">
        <f>YEAR(V3139)</f>
        <v>2017</v>
      </c>
      <c r="U3139" s="13">
        <f t="shared" ref="U3139:U3202" si="249">ROUND(W3139-V3139,0)</f>
        <v>51</v>
      </c>
      <c r="V3139" s="10">
        <f>(((J3139/60)/60)/24)+DATE(1970,1,1)</f>
        <v>42807.885057870371</v>
      </c>
      <c r="W3139" s="10">
        <f>(((I3139/60)/60)/24)+DATE(1970,1,1)</f>
        <v>42858.8</v>
      </c>
    </row>
    <row r="3140" spans="1:23"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45"/>
        <v>0</v>
      </c>
      <c r="P3140" s="6" t="e">
        <f t="shared" si="246"/>
        <v>#DIV/0!</v>
      </c>
      <c r="Q3140" t="s">
        <v>8319</v>
      </c>
      <c r="R3140" t="str">
        <f t="shared" si="247"/>
        <v>theater</v>
      </c>
      <c r="S3140" t="str">
        <f t="shared" si="248"/>
        <v>plays</v>
      </c>
      <c r="T3140">
        <f>YEAR(V3140)</f>
        <v>2017</v>
      </c>
      <c r="U3140" s="13">
        <f t="shared" si="249"/>
        <v>19</v>
      </c>
      <c r="V3140" s="10">
        <f>(((J3140/60)/60)/24)+DATE(1970,1,1)</f>
        <v>42809.645914351851</v>
      </c>
      <c r="W3140" s="10">
        <f>(((I3140/60)/60)/24)+DATE(1970,1,1)</f>
        <v>42828.645914351851</v>
      </c>
    </row>
    <row r="3141" spans="1:23"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45"/>
        <v>5.3999999999999999E-2</v>
      </c>
      <c r="P3141" s="6">
        <f t="shared" si="246"/>
        <v>450</v>
      </c>
      <c r="Q3141" t="s">
        <v>8319</v>
      </c>
      <c r="R3141" t="str">
        <f t="shared" si="247"/>
        <v>theater</v>
      </c>
      <c r="S3141" t="str">
        <f t="shared" si="248"/>
        <v>plays</v>
      </c>
      <c r="T3141">
        <f>YEAR(V3141)</f>
        <v>2017</v>
      </c>
      <c r="U3141" s="13">
        <f t="shared" si="249"/>
        <v>34</v>
      </c>
      <c r="V3141" s="10">
        <f>(((J3141/60)/60)/24)+DATE(1970,1,1)</f>
        <v>42785.270370370374</v>
      </c>
      <c r="W3141" s="10">
        <f>(((I3141/60)/60)/24)+DATE(1970,1,1)</f>
        <v>42819.189583333333</v>
      </c>
    </row>
    <row r="3142" spans="1:23"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45"/>
        <v>9.5999999999999992E-3</v>
      </c>
      <c r="P3142" s="6">
        <f t="shared" si="246"/>
        <v>24</v>
      </c>
      <c r="Q3142" t="s">
        <v>8319</v>
      </c>
      <c r="R3142" t="str">
        <f t="shared" si="247"/>
        <v>theater</v>
      </c>
      <c r="S3142" t="str">
        <f t="shared" si="248"/>
        <v>plays</v>
      </c>
      <c r="T3142">
        <f>YEAR(V3142)</f>
        <v>2017</v>
      </c>
      <c r="U3142" s="13">
        <f t="shared" si="249"/>
        <v>30</v>
      </c>
      <c r="V3142" s="10">
        <f>(((J3142/60)/60)/24)+DATE(1970,1,1)</f>
        <v>42802.718784722223</v>
      </c>
      <c r="W3142" s="10">
        <f>(((I3142/60)/60)/24)+DATE(1970,1,1)</f>
        <v>42832.677118055552</v>
      </c>
    </row>
    <row r="3143" spans="1:23"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45"/>
        <v>0.51600000000000001</v>
      </c>
      <c r="P3143" s="6">
        <f t="shared" si="246"/>
        <v>32.25</v>
      </c>
      <c r="Q3143" t="s">
        <v>8319</v>
      </c>
      <c r="R3143" t="str">
        <f t="shared" si="247"/>
        <v>theater</v>
      </c>
      <c r="S3143" t="str">
        <f t="shared" si="248"/>
        <v>plays</v>
      </c>
      <c r="T3143">
        <f>YEAR(V3143)</f>
        <v>2017</v>
      </c>
      <c r="U3143" s="13">
        <f t="shared" si="249"/>
        <v>41</v>
      </c>
      <c r="V3143" s="10">
        <f>(((J3143/60)/60)/24)+DATE(1970,1,1)</f>
        <v>42800.753333333334</v>
      </c>
      <c r="W3143" s="10">
        <f>(((I3143/60)/60)/24)+DATE(1970,1,1)</f>
        <v>42841.833333333328</v>
      </c>
    </row>
    <row r="3144" spans="1:23"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45"/>
        <v>1.6363636363636365E-2</v>
      </c>
      <c r="P3144" s="6">
        <f t="shared" si="246"/>
        <v>15</v>
      </c>
      <c r="Q3144" t="s">
        <v>8319</v>
      </c>
      <c r="R3144" t="str">
        <f t="shared" si="247"/>
        <v>theater</v>
      </c>
      <c r="S3144" t="str">
        <f t="shared" si="248"/>
        <v>plays</v>
      </c>
      <c r="T3144">
        <f>YEAR(V3144)</f>
        <v>2017</v>
      </c>
      <c r="U3144" s="13">
        <f t="shared" si="249"/>
        <v>30</v>
      </c>
      <c r="V3144" s="10">
        <f>(((J3144/60)/60)/24)+DATE(1970,1,1)</f>
        <v>42783.513182870374</v>
      </c>
      <c r="W3144" s="10">
        <f>(((I3144/60)/60)/24)+DATE(1970,1,1)</f>
        <v>42813.471516203703</v>
      </c>
    </row>
    <row r="3145" spans="1:23"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45"/>
        <v>0</v>
      </c>
      <c r="P3145" s="6" t="e">
        <f t="shared" si="246"/>
        <v>#DIV/0!</v>
      </c>
      <c r="Q3145" t="s">
        <v>8319</v>
      </c>
      <c r="R3145" t="str">
        <f t="shared" si="247"/>
        <v>theater</v>
      </c>
      <c r="S3145" t="str">
        <f t="shared" si="248"/>
        <v>plays</v>
      </c>
      <c r="T3145">
        <f>YEAR(V3145)</f>
        <v>2017</v>
      </c>
      <c r="U3145" s="13">
        <f t="shared" si="249"/>
        <v>26</v>
      </c>
      <c r="V3145" s="10">
        <f>(((J3145/60)/60)/24)+DATE(1970,1,1)</f>
        <v>42808.358287037037</v>
      </c>
      <c r="W3145" s="10">
        <f>(((I3145/60)/60)/24)+DATE(1970,1,1)</f>
        <v>42834.358287037037</v>
      </c>
    </row>
    <row r="3146" spans="1:23"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45"/>
        <v>0.754</v>
      </c>
      <c r="P3146" s="6">
        <f t="shared" si="246"/>
        <v>251.33333333333334</v>
      </c>
      <c r="Q3146" t="s">
        <v>8319</v>
      </c>
      <c r="R3146" t="str">
        <f t="shared" si="247"/>
        <v>theater</v>
      </c>
      <c r="S3146" t="str">
        <f t="shared" si="248"/>
        <v>plays</v>
      </c>
      <c r="T3146">
        <f>YEAR(V3146)</f>
        <v>2017</v>
      </c>
      <c r="U3146" s="13">
        <f t="shared" si="249"/>
        <v>17</v>
      </c>
      <c r="V3146" s="10">
        <f>(((J3146/60)/60)/24)+DATE(1970,1,1)</f>
        <v>42796.538275462968</v>
      </c>
      <c r="W3146" s="10">
        <f>(((I3146/60)/60)/24)+DATE(1970,1,1)</f>
        <v>42813.25</v>
      </c>
    </row>
    <row r="3147" spans="1:23"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45"/>
        <v>0</v>
      </c>
      <c r="P3147" s="6" t="e">
        <f t="shared" si="246"/>
        <v>#DIV/0!</v>
      </c>
      <c r="Q3147" t="s">
        <v>8319</v>
      </c>
      <c r="R3147" t="str">
        <f t="shared" si="247"/>
        <v>theater</v>
      </c>
      <c r="S3147" t="str">
        <f t="shared" si="248"/>
        <v>plays</v>
      </c>
      <c r="T3147">
        <f>YEAR(V3147)</f>
        <v>2017</v>
      </c>
      <c r="U3147" s="13">
        <f t="shared" si="249"/>
        <v>60</v>
      </c>
      <c r="V3147" s="10">
        <f>(((J3147/60)/60)/24)+DATE(1970,1,1)</f>
        <v>42762.040902777779</v>
      </c>
      <c r="W3147" s="10">
        <f>(((I3147/60)/60)/24)+DATE(1970,1,1)</f>
        <v>42821.999236111107</v>
      </c>
    </row>
    <row r="3148" spans="1:23"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45"/>
        <v>0.105</v>
      </c>
      <c r="P3148" s="6">
        <f t="shared" si="246"/>
        <v>437.5</v>
      </c>
      <c r="Q3148" t="s">
        <v>8319</v>
      </c>
      <c r="R3148" t="str">
        <f t="shared" si="247"/>
        <v>theater</v>
      </c>
      <c r="S3148" t="str">
        <f t="shared" si="248"/>
        <v>plays</v>
      </c>
      <c r="T3148">
        <f>YEAR(V3148)</f>
        <v>2017</v>
      </c>
      <c r="U3148" s="13">
        <f t="shared" si="249"/>
        <v>45</v>
      </c>
      <c r="V3148" s="10">
        <f>(((J3148/60)/60)/24)+DATE(1970,1,1)</f>
        <v>42796.682476851856</v>
      </c>
      <c r="W3148" s="10">
        <f>(((I3148/60)/60)/24)+DATE(1970,1,1)</f>
        <v>42841.640810185185</v>
      </c>
    </row>
    <row r="3149" spans="1:23"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45"/>
        <v>1.1752499999999999</v>
      </c>
      <c r="P3149" s="6">
        <f t="shared" si="246"/>
        <v>110.35211267605634</v>
      </c>
      <c r="Q3149" t="s">
        <v>8319</v>
      </c>
      <c r="R3149" t="str">
        <f t="shared" si="247"/>
        <v>theater</v>
      </c>
      <c r="S3149" t="str">
        <f t="shared" si="248"/>
        <v>plays</v>
      </c>
      <c r="T3149">
        <f>YEAR(V3149)</f>
        <v>2014</v>
      </c>
      <c r="U3149" s="13">
        <f t="shared" si="249"/>
        <v>40</v>
      </c>
      <c r="V3149" s="10">
        <f>(((J3149/60)/60)/24)+DATE(1970,1,1)</f>
        <v>41909.969386574077</v>
      </c>
      <c r="W3149" s="10">
        <f>(((I3149/60)/60)/24)+DATE(1970,1,1)</f>
        <v>41950.011053240742</v>
      </c>
    </row>
    <row r="3150" spans="1:23"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45"/>
        <v>1.3116666666666668</v>
      </c>
      <c r="P3150" s="6">
        <f t="shared" si="246"/>
        <v>41.421052631578945</v>
      </c>
      <c r="Q3150" t="s">
        <v>8319</v>
      </c>
      <c r="R3150" t="str">
        <f t="shared" si="247"/>
        <v>theater</v>
      </c>
      <c r="S3150" t="str">
        <f t="shared" si="248"/>
        <v>plays</v>
      </c>
      <c r="T3150">
        <f>YEAR(V3150)</f>
        <v>2014</v>
      </c>
      <c r="U3150" s="13">
        <f t="shared" si="249"/>
        <v>22</v>
      </c>
      <c r="V3150" s="10">
        <f>(((J3150/60)/60)/24)+DATE(1970,1,1)</f>
        <v>41891.665324074071</v>
      </c>
      <c r="W3150" s="10">
        <f>(((I3150/60)/60)/24)+DATE(1970,1,1)</f>
        <v>41913.166666666664</v>
      </c>
    </row>
    <row r="3151" spans="1:23"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45"/>
        <v>1.04</v>
      </c>
      <c r="P3151" s="6">
        <f t="shared" si="246"/>
        <v>52</v>
      </c>
      <c r="Q3151" t="s">
        <v>8319</v>
      </c>
      <c r="R3151" t="str">
        <f t="shared" si="247"/>
        <v>theater</v>
      </c>
      <c r="S3151" t="str">
        <f t="shared" si="248"/>
        <v>plays</v>
      </c>
      <c r="T3151">
        <f>YEAR(V3151)</f>
        <v>2012</v>
      </c>
      <c r="U3151" s="13">
        <f t="shared" si="249"/>
        <v>24</v>
      </c>
      <c r="V3151" s="10">
        <f>(((J3151/60)/60)/24)+DATE(1970,1,1)</f>
        <v>41226.017361111109</v>
      </c>
      <c r="W3151" s="10">
        <f>(((I3151/60)/60)/24)+DATE(1970,1,1)</f>
        <v>41250.083333333336</v>
      </c>
    </row>
    <row r="3152" spans="1:23"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45"/>
        <v>1.01</v>
      </c>
      <c r="P3152" s="6">
        <f t="shared" si="246"/>
        <v>33.990384615384613</v>
      </c>
      <c r="Q3152" t="s">
        <v>8319</v>
      </c>
      <c r="R3152" t="str">
        <f t="shared" si="247"/>
        <v>theater</v>
      </c>
      <c r="S3152" t="str">
        <f t="shared" si="248"/>
        <v>plays</v>
      </c>
      <c r="T3152">
        <f>YEAR(V3152)</f>
        <v>2010</v>
      </c>
      <c r="U3152" s="13">
        <f t="shared" si="249"/>
        <v>90</v>
      </c>
      <c r="V3152" s="10">
        <f>(((J3152/60)/60)/24)+DATE(1970,1,1)</f>
        <v>40478.263923611114</v>
      </c>
      <c r="W3152" s="10">
        <f>(((I3152/60)/60)/24)+DATE(1970,1,1)</f>
        <v>40568.166666666664</v>
      </c>
    </row>
    <row r="3153" spans="1:23"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45"/>
        <v>1.004</v>
      </c>
      <c r="P3153" s="6">
        <f t="shared" si="246"/>
        <v>103.35294117647059</v>
      </c>
      <c r="Q3153" t="s">
        <v>8319</v>
      </c>
      <c r="R3153" t="str">
        <f t="shared" si="247"/>
        <v>theater</v>
      </c>
      <c r="S3153" t="str">
        <f t="shared" si="248"/>
        <v>plays</v>
      </c>
      <c r="T3153">
        <f>YEAR(V3153)</f>
        <v>2014</v>
      </c>
      <c r="U3153" s="13">
        <f t="shared" si="249"/>
        <v>30</v>
      </c>
      <c r="V3153" s="10">
        <f>(((J3153/60)/60)/24)+DATE(1970,1,1)</f>
        <v>41862.83997685185</v>
      </c>
      <c r="W3153" s="10">
        <f>(((I3153/60)/60)/24)+DATE(1970,1,1)</f>
        <v>41892.83997685185</v>
      </c>
    </row>
    <row r="3154" spans="1:23"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45"/>
        <v>1.0595454545454546</v>
      </c>
      <c r="P3154" s="6">
        <f t="shared" si="246"/>
        <v>34.791044776119406</v>
      </c>
      <c r="Q3154" t="s">
        <v>8319</v>
      </c>
      <c r="R3154" t="str">
        <f t="shared" si="247"/>
        <v>theater</v>
      </c>
      <c r="S3154" t="str">
        <f t="shared" si="248"/>
        <v>plays</v>
      </c>
      <c r="T3154">
        <f>YEAR(V3154)</f>
        <v>2013</v>
      </c>
      <c r="U3154" s="13">
        <f t="shared" si="249"/>
        <v>30</v>
      </c>
      <c r="V3154" s="10">
        <f>(((J3154/60)/60)/24)+DATE(1970,1,1)</f>
        <v>41550.867673611108</v>
      </c>
      <c r="W3154" s="10">
        <f>(((I3154/60)/60)/24)+DATE(1970,1,1)</f>
        <v>41580.867673611108</v>
      </c>
    </row>
    <row r="3155" spans="1:23"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45"/>
        <v>3.3558333333333334</v>
      </c>
      <c r="P3155" s="6">
        <f t="shared" si="246"/>
        <v>41.773858921161825</v>
      </c>
      <c r="Q3155" t="s">
        <v>8319</v>
      </c>
      <c r="R3155" t="str">
        <f t="shared" si="247"/>
        <v>theater</v>
      </c>
      <c r="S3155" t="str">
        <f t="shared" si="248"/>
        <v>plays</v>
      </c>
      <c r="T3155">
        <f>YEAR(V3155)</f>
        <v>2011</v>
      </c>
      <c r="U3155" s="13">
        <f t="shared" si="249"/>
        <v>31</v>
      </c>
      <c r="V3155" s="10">
        <f>(((J3155/60)/60)/24)+DATE(1970,1,1)</f>
        <v>40633.154363425929</v>
      </c>
      <c r="W3155" s="10">
        <f>(((I3155/60)/60)/24)+DATE(1970,1,1)</f>
        <v>40664.207638888889</v>
      </c>
    </row>
    <row r="3156" spans="1:23"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45"/>
        <v>1.1292857142857142</v>
      </c>
      <c r="P3156" s="6">
        <f t="shared" si="246"/>
        <v>64.268292682926827</v>
      </c>
      <c r="Q3156" t="s">
        <v>8319</v>
      </c>
      <c r="R3156" t="str">
        <f t="shared" si="247"/>
        <v>theater</v>
      </c>
      <c r="S3156" t="str">
        <f t="shared" si="248"/>
        <v>plays</v>
      </c>
      <c r="T3156">
        <f>YEAR(V3156)</f>
        <v>2012</v>
      </c>
      <c r="U3156" s="13">
        <f t="shared" si="249"/>
        <v>30</v>
      </c>
      <c r="V3156" s="10">
        <f>(((J3156/60)/60)/24)+DATE(1970,1,1)</f>
        <v>40970.875671296293</v>
      </c>
      <c r="W3156" s="10">
        <f>(((I3156/60)/60)/24)+DATE(1970,1,1)</f>
        <v>41000.834004629629</v>
      </c>
    </row>
    <row r="3157" spans="1:23"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45"/>
        <v>1.885046</v>
      </c>
      <c r="P3157" s="6">
        <f t="shared" si="246"/>
        <v>31.209370860927152</v>
      </c>
      <c r="Q3157" t="s">
        <v>8319</v>
      </c>
      <c r="R3157" t="str">
        <f t="shared" si="247"/>
        <v>theater</v>
      </c>
      <c r="S3157" t="str">
        <f t="shared" si="248"/>
        <v>plays</v>
      </c>
      <c r="T3157">
        <f>YEAR(V3157)</f>
        <v>2012</v>
      </c>
      <c r="U3157" s="13">
        <f t="shared" si="249"/>
        <v>30</v>
      </c>
      <c r="V3157" s="10">
        <f>(((J3157/60)/60)/24)+DATE(1970,1,1)</f>
        <v>41233.499131944445</v>
      </c>
      <c r="W3157" s="10">
        <f>(((I3157/60)/60)/24)+DATE(1970,1,1)</f>
        <v>41263.499131944445</v>
      </c>
    </row>
    <row r="3158" spans="1:23"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45"/>
        <v>1.0181818181818181</v>
      </c>
      <c r="P3158" s="6">
        <f t="shared" si="246"/>
        <v>62.921348314606739</v>
      </c>
      <c r="Q3158" t="s">
        <v>8319</v>
      </c>
      <c r="R3158" t="str">
        <f t="shared" si="247"/>
        <v>theater</v>
      </c>
      <c r="S3158" t="str">
        <f t="shared" si="248"/>
        <v>plays</v>
      </c>
      <c r="T3158">
        <f>YEAR(V3158)</f>
        <v>2012</v>
      </c>
      <c r="U3158" s="13">
        <f t="shared" si="249"/>
        <v>35</v>
      </c>
      <c r="V3158" s="10">
        <f>(((J3158/60)/60)/24)+DATE(1970,1,1)</f>
        <v>41026.953055555554</v>
      </c>
      <c r="W3158" s="10">
        <f>(((I3158/60)/60)/24)+DATE(1970,1,1)</f>
        <v>41061.953055555554</v>
      </c>
    </row>
    <row r="3159" spans="1:23"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45"/>
        <v>1.01</v>
      </c>
      <c r="P3159" s="6">
        <f t="shared" si="246"/>
        <v>98.536585365853654</v>
      </c>
      <c r="Q3159" t="s">
        <v>8319</v>
      </c>
      <c r="R3159" t="str">
        <f t="shared" si="247"/>
        <v>theater</v>
      </c>
      <c r="S3159" t="str">
        <f t="shared" si="248"/>
        <v>plays</v>
      </c>
      <c r="T3159">
        <f>YEAR(V3159)</f>
        <v>2014</v>
      </c>
      <c r="U3159" s="13">
        <f t="shared" si="249"/>
        <v>9</v>
      </c>
      <c r="V3159" s="10">
        <f>(((J3159/60)/60)/24)+DATE(1970,1,1)</f>
        <v>41829.788252314815</v>
      </c>
      <c r="W3159" s="10">
        <f>(((I3159/60)/60)/24)+DATE(1970,1,1)</f>
        <v>41839.208333333336</v>
      </c>
    </row>
    <row r="3160" spans="1:23"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45"/>
        <v>1.1399999999999999</v>
      </c>
      <c r="P3160" s="6">
        <f t="shared" si="246"/>
        <v>82.608695652173907</v>
      </c>
      <c r="Q3160" t="s">
        <v>8319</v>
      </c>
      <c r="R3160" t="str">
        <f t="shared" si="247"/>
        <v>theater</v>
      </c>
      <c r="S3160" t="str">
        <f t="shared" si="248"/>
        <v>plays</v>
      </c>
      <c r="T3160">
        <f>YEAR(V3160)</f>
        <v>2013</v>
      </c>
      <c r="U3160" s="13">
        <f t="shared" si="249"/>
        <v>30</v>
      </c>
      <c r="V3160" s="10">
        <f>(((J3160/60)/60)/24)+DATE(1970,1,1)</f>
        <v>41447.839722222219</v>
      </c>
      <c r="W3160" s="10">
        <f>(((I3160/60)/60)/24)+DATE(1970,1,1)</f>
        <v>41477.839722222219</v>
      </c>
    </row>
    <row r="3161" spans="1:23"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45"/>
        <v>1.3348133333333334</v>
      </c>
      <c r="P3161" s="6">
        <f t="shared" si="246"/>
        <v>38.504230769230773</v>
      </c>
      <c r="Q3161" t="s">
        <v>8319</v>
      </c>
      <c r="R3161" t="str">
        <f t="shared" si="247"/>
        <v>theater</v>
      </c>
      <c r="S3161" t="str">
        <f t="shared" si="248"/>
        <v>plays</v>
      </c>
      <c r="T3161">
        <f>YEAR(V3161)</f>
        <v>2011</v>
      </c>
      <c r="U3161" s="13">
        <f t="shared" si="249"/>
        <v>43</v>
      </c>
      <c r="V3161" s="10">
        <f>(((J3161/60)/60)/24)+DATE(1970,1,1)</f>
        <v>40884.066678240742</v>
      </c>
      <c r="W3161" s="10">
        <f>(((I3161/60)/60)/24)+DATE(1970,1,1)</f>
        <v>40926.958333333336</v>
      </c>
    </row>
    <row r="3162" spans="1:23"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45"/>
        <v>1.0153333333333334</v>
      </c>
      <c r="P3162" s="6">
        <f t="shared" si="246"/>
        <v>80.15789473684211</v>
      </c>
      <c r="Q3162" t="s">
        <v>8319</v>
      </c>
      <c r="R3162" t="str">
        <f t="shared" si="247"/>
        <v>theater</v>
      </c>
      <c r="S3162" t="str">
        <f t="shared" si="248"/>
        <v>plays</v>
      </c>
      <c r="T3162">
        <f>YEAR(V3162)</f>
        <v>2014</v>
      </c>
      <c r="U3162" s="13">
        <f t="shared" si="249"/>
        <v>23</v>
      </c>
      <c r="V3162" s="10">
        <f>(((J3162/60)/60)/24)+DATE(1970,1,1)</f>
        <v>41841.26489583333</v>
      </c>
      <c r="W3162" s="10">
        <f>(((I3162/60)/60)/24)+DATE(1970,1,1)</f>
        <v>41864.207638888889</v>
      </c>
    </row>
    <row r="3163" spans="1:23"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45"/>
        <v>1.0509999999999999</v>
      </c>
      <c r="P3163" s="6">
        <f t="shared" si="246"/>
        <v>28.405405405405407</v>
      </c>
      <c r="Q3163" t="s">
        <v>8319</v>
      </c>
      <c r="R3163" t="str">
        <f t="shared" si="247"/>
        <v>theater</v>
      </c>
      <c r="S3163" t="str">
        <f t="shared" si="248"/>
        <v>plays</v>
      </c>
      <c r="T3163">
        <f>YEAR(V3163)</f>
        <v>2014</v>
      </c>
      <c r="U3163" s="13">
        <f t="shared" si="249"/>
        <v>30</v>
      </c>
      <c r="V3163" s="10">
        <f>(((J3163/60)/60)/24)+DATE(1970,1,1)</f>
        <v>41897.536134259259</v>
      </c>
      <c r="W3163" s="10">
        <f>(((I3163/60)/60)/24)+DATE(1970,1,1)</f>
        <v>41927.536134259259</v>
      </c>
    </row>
    <row r="3164" spans="1:23"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45"/>
        <v>1.2715000000000001</v>
      </c>
      <c r="P3164" s="6">
        <f t="shared" si="246"/>
        <v>80.730158730158735</v>
      </c>
      <c r="Q3164" t="s">
        <v>8319</v>
      </c>
      <c r="R3164" t="str">
        <f t="shared" si="247"/>
        <v>theater</v>
      </c>
      <c r="S3164" t="str">
        <f t="shared" si="248"/>
        <v>plays</v>
      </c>
      <c r="T3164">
        <f>YEAR(V3164)</f>
        <v>2014</v>
      </c>
      <c r="U3164" s="13">
        <f t="shared" si="249"/>
        <v>27</v>
      </c>
      <c r="V3164" s="10">
        <f>(((J3164/60)/60)/24)+DATE(1970,1,1)</f>
        <v>41799.685902777775</v>
      </c>
      <c r="W3164" s="10">
        <f>(((I3164/60)/60)/24)+DATE(1970,1,1)</f>
        <v>41827.083333333336</v>
      </c>
    </row>
    <row r="3165" spans="1:23"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45"/>
        <v>1.1115384615384616</v>
      </c>
      <c r="P3165" s="6">
        <f t="shared" si="246"/>
        <v>200.69444444444446</v>
      </c>
      <c r="Q3165" t="s">
        <v>8319</v>
      </c>
      <c r="R3165" t="str">
        <f t="shared" si="247"/>
        <v>theater</v>
      </c>
      <c r="S3165" t="str">
        <f t="shared" si="248"/>
        <v>plays</v>
      </c>
      <c r="T3165">
        <f>YEAR(V3165)</f>
        <v>2014</v>
      </c>
      <c r="U3165" s="13">
        <f t="shared" si="249"/>
        <v>30</v>
      </c>
      <c r="V3165" s="10">
        <f>(((J3165/60)/60)/24)+DATE(1970,1,1)</f>
        <v>41775.753761574073</v>
      </c>
      <c r="W3165" s="10">
        <f>(((I3165/60)/60)/24)+DATE(1970,1,1)</f>
        <v>41805.753761574073</v>
      </c>
    </row>
    <row r="3166" spans="1:23"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45"/>
        <v>1.0676000000000001</v>
      </c>
      <c r="P3166" s="6">
        <f t="shared" si="246"/>
        <v>37.591549295774648</v>
      </c>
      <c r="Q3166" t="s">
        <v>8319</v>
      </c>
      <c r="R3166" t="str">
        <f t="shared" si="247"/>
        <v>theater</v>
      </c>
      <c r="S3166" t="str">
        <f t="shared" si="248"/>
        <v>plays</v>
      </c>
      <c r="T3166">
        <f>YEAR(V3166)</f>
        <v>2014</v>
      </c>
      <c r="U3166" s="13">
        <f t="shared" si="249"/>
        <v>33</v>
      </c>
      <c r="V3166" s="10">
        <f>(((J3166/60)/60)/24)+DATE(1970,1,1)</f>
        <v>41766.80572916667</v>
      </c>
      <c r="W3166" s="10">
        <f>(((I3166/60)/60)/24)+DATE(1970,1,1)</f>
        <v>41799.80572916667</v>
      </c>
    </row>
    <row r="3167" spans="1:23"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45"/>
        <v>1.6266666666666667</v>
      </c>
      <c r="P3167" s="6">
        <f t="shared" si="246"/>
        <v>58.095238095238095</v>
      </c>
      <c r="Q3167" t="s">
        <v>8319</v>
      </c>
      <c r="R3167" t="str">
        <f t="shared" si="247"/>
        <v>theater</v>
      </c>
      <c r="S3167" t="str">
        <f t="shared" si="248"/>
        <v>plays</v>
      </c>
      <c r="T3167">
        <f>YEAR(V3167)</f>
        <v>2011</v>
      </c>
      <c r="U3167" s="13">
        <f t="shared" si="249"/>
        <v>22</v>
      </c>
      <c r="V3167" s="10">
        <f>(((J3167/60)/60)/24)+DATE(1970,1,1)</f>
        <v>40644.159259259257</v>
      </c>
      <c r="W3167" s="10">
        <f>(((I3167/60)/60)/24)+DATE(1970,1,1)</f>
        <v>40666.165972222225</v>
      </c>
    </row>
    <row r="3168" spans="1:23"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45"/>
        <v>1.6022808571428573</v>
      </c>
      <c r="P3168" s="6">
        <f t="shared" si="246"/>
        <v>60.300892473118282</v>
      </c>
      <c r="Q3168" t="s">
        <v>8319</v>
      </c>
      <c r="R3168" t="str">
        <f t="shared" si="247"/>
        <v>theater</v>
      </c>
      <c r="S3168" t="str">
        <f t="shared" si="248"/>
        <v>plays</v>
      </c>
      <c r="T3168">
        <f>YEAR(V3168)</f>
        <v>2014</v>
      </c>
      <c r="U3168" s="13">
        <f t="shared" si="249"/>
        <v>29</v>
      </c>
      <c r="V3168" s="10">
        <f>(((J3168/60)/60)/24)+DATE(1970,1,1)</f>
        <v>41940.69158564815</v>
      </c>
      <c r="W3168" s="10">
        <f>(((I3168/60)/60)/24)+DATE(1970,1,1)</f>
        <v>41969.332638888889</v>
      </c>
    </row>
    <row r="3169" spans="1:23"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45"/>
        <v>1.1616666666666666</v>
      </c>
      <c r="P3169" s="6">
        <f t="shared" si="246"/>
        <v>63.363636363636367</v>
      </c>
      <c r="Q3169" t="s">
        <v>8319</v>
      </c>
      <c r="R3169" t="str">
        <f t="shared" si="247"/>
        <v>theater</v>
      </c>
      <c r="S3169" t="str">
        <f t="shared" si="248"/>
        <v>plays</v>
      </c>
      <c r="T3169">
        <f>YEAR(V3169)</f>
        <v>2014</v>
      </c>
      <c r="U3169" s="13">
        <f t="shared" si="249"/>
        <v>14</v>
      </c>
      <c r="V3169" s="10">
        <f>(((J3169/60)/60)/24)+DATE(1970,1,1)</f>
        <v>41839.175706018519</v>
      </c>
      <c r="W3169" s="10">
        <f>(((I3169/60)/60)/24)+DATE(1970,1,1)</f>
        <v>41853.175706018519</v>
      </c>
    </row>
    <row r="3170" spans="1:23"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45"/>
        <v>1.242</v>
      </c>
      <c r="P3170" s="6">
        <f t="shared" si="246"/>
        <v>50.901639344262293</v>
      </c>
      <c r="Q3170" t="s">
        <v>8319</v>
      </c>
      <c r="R3170" t="str">
        <f t="shared" si="247"/>
        <v>theater</v>
      </c>
      <c r="S3170" t="str">
        <f t="shared" si="248"/>
        <v>plays</v>
      </c>
      <c r="T3170">
        <f>YEAR(V3170)</f>
        <v>2014</v>
      </c>
      <c r="U3170" s="13">
        <f t="shared" si="249"/>
        <v>32</v>
      </c>
      <c r="V3170" s="10">
        <f>(((J3170/60)/60)/24)+DATE(1970,1,1)</f>
        <v>41772.105937500004</v>
      </c>
      <c r="W3170" s="10">
        <f>(((I3170/60)/60)/24)+DATE(1970,1,1)</f>
        <v>41803.916666666664</v>
      </c>
    </row>
    <row r="3171" spans="1:23"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45"/>
        <v>1.030125</v>
      </c>
      <c r="P3171" s="6">
        <f t="shared" si="246"/>
        <v>100.5</v>
      </c>
      <c r="Q3171" t="s">
        <v>8319</v>
      </c>
      <c r="R3171" t="str">
        <f t="shared" si="247"/>
        <v>theater</v>
      </c>
      <c r="S3171" t="str">
        <f t="shared" si="248"/>
        <v>plays</v>
      </c>
      <c r="T3171">
        <f>YEAR(V3171)</f>
        <v>2013</v>
      </c>
      <c r="U3171" s="13">
        <f t="shared" si="249"/>
        <v>29</v>
      </c>
      <c r="V3171" s="10">
        <f>(((J3171/60)/60)/24)+DATE(1970,1,1)</f>
        <v>41591.737974537034</v>
      </c>
      <c r="W3171" s="10">
        <f>(((I3171/60)/60)/24)+DATE(1970,1,1)</f>
        <v>41621.207638888889</v>
      </c>
    </row>
    <row r="3172" spans="1:23"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45"/>
        <v>1.1225000000000001</v>
      </c>
      <c r="P3172" s="6">
        <f t="shared" si="246"/>
        <v>31.619718309859156</v>
      </c>
      <c r="Q3172" t="s">
        <v>8319</v>
      </c>
      <c r="R3172" t="str">
        <f t="shared" si="247"/>
        <v>theater</v>
      </c>
      <c r="S3172" t="str">
        <f t="shared" si="248"/>
        <v>plays</v>
      </c>
      <c r="T3172">
        <f>YEAR(V3172)</f>
        <v>2014</v>
      </c>
      <c r="U3172" s="13">
        <f t="shared" si="249"/>
        <v>33</v>
      </c>
      <c r="V3172" s="10">
        <f>(((J3172/60)/60)/24)+DATE(1970,1,1)</f>
        <v>41789.080370370371</v>
      </c>
      <c r="W3172" s="10">
        <f>(((I3172/60)/60)/24)+DATE(1970,1,1)</f>
        <v>41822.166666666664</v>
      </c>
    </row>
    <row r="3173" spans="1:23"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45"/>
        <v>1.0881428571428571</v>
      </c>
      <c r="P3173" s="6">
        <f t="shared" si="246"/>
        <v>65.102564102564102</v>
      </c>
      <c r="Q3173" t="s">
        <v>8319</v>
      </c>
      <c r="R3173" t="str">
        <f t="shared" si="247"/>
        <v>theater</v>
      </c>
      <c r="S3173" t="str">
        <f t="shared" si="248"/>
        <v>plays</v>
      </c>
      <c r="T3173">
        <f>YEAR(V3173)</f>
        <v>2016</v>
      </c>
      <c r="U3173" s="13">
        <f t="shared" si="249"/>
        <v>30</v>
      </c>
      <c r="V3173" s="10">
        <f>(((J3173/60)/60)/24)+DATE(1970,1,1)</f>
        <v>42466.608310185184</v>
      </c>
      <c r="W3173" s="10">
        <f>(((I3173/60)/60)/24)+DATE(1970,1,1)</f>
        <v>42496.608310185184</v>
      </c>
    </row>
    <row r="3174" spans="1:23"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45"/>
        <v>1.1499999999999999</v>
      </c>
      <c r="P3174" s="6">
        <f t="shared" si="246"/>
        <v>79.310344827586206</v>
      </c>
      <c r="Q3174" t="s">
        <v>8319</v>
      </c>
      <c r="R3174" t="str">
        <f t="shared" si="247"/>
        <v>theater</v>
      </c>
      <c r="S3174" t="str">
        <f t="shared" si="248"/>
        <v>plays</v>
      </c>
      <c r="T3174">
        <f>YEAR(V3174)</f>
        <v>2012</v>
      </c>
      <c r="U3174" s="13">
        <f t="shared" si="249"/>
        <v>30</v>
      </c>
      <c r="V3174" s="10">
        <f>(((J3174/60)/60)/24)+DATE(1970,1,1)</f>
        <v>40923.729953703703</v>
      </c>
      <c r="W3174" s="10">
        <f>(((I3174/60)/60)/24)+DATE(1970,1,1)</f>
        <v>40953.729953703703</v>
      </c>
    </row>
    <row r="3175" spans="1:23"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45"/>
        <v>1.03</v>
      </c>
      <c r="P3175" s="6">
        <f t="shared" si="246"/>
        <v>139.18918918918919</v>
      </c>
      <c r="Q3175" t="s">
        <v>8319</v>
      </c>
      <c r="R3175" t="str">
        <f t="shared" si="247"/>
        <v>theater</v>
      </c>
      <c r="S3175" t="str">
        <f t="shared" si="248"/>
        <v>plays</v>
      </c>
      <c r="T3175">
        <f>YEAR(V3175)</f>
        <v>2014</v>
      </c>
      <c r="U3175" s="13">
        <f t="shared" si="249"/>
        <v>30</v>
      </c>
      <c r="V3175" s="10">
        <f>(((J3175/60)/60)/24)+DATE(1970,1,1)</f>
        <v>41878.878379629627</v>
      </c>
      <c r="W3175" s="10">
        <f>(((I3175/60)/60)/24)+DATE(1970,1,1)</f>
        <v>41908.878379629627</v>
      </c>
    </row>
    <row r="3176" spans="1:23"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45"/>
        <v>1.0113333333333334</v>
      </c>
      <c r="P3176" s="6">
        <f t="shared" si="246"/>
        <v>131.91304347826087</v>
      </c>
      <c r="Q3176" t="s">
        <v>8319</v>
      </c>
      <c r="R3176" t="str">
        <f t="shared" si="247"/>
        <v>theater</v>
      </c>
      <c r="S3176" t="str">
        <f t="shared" si="248"/>
        <v>plays</v>
      </c>
      <c r="T3176">
        <f>YEAR(V3176)</f>
        <v>2014</v>
      </c>
      <c r="U3176" s="13">
        <f t="shared" si="249"/>
        <v>14</v>
      </c>
      <c r="V3176" s="10">
        <f>(((J3176/60)/60)/24)+DATE(1970,1,1)</f>
        <v>41862.864675925928</v>
      </c>
      <c r="W3176" s="10">
        <f>(((I3176/60)/60)/24)+DATE(1970,1,1)</f>
        <v>41876.864675925928</v>
      </c>
    </row>
    <row r="3177" spans="1:23"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45"/>
        <v>1.0955999999999999</v>
      </c>
      <c r="P3177" s="6">
        <f t="shared" si="246"/>
        <v>91.3</v>
      </c>
      <c r="Q3177" t="s">
        <v>8319</v>
      </c>
      <c r="R3177" t="str">
        <f t="shared" si="247"/>
        <v>theater</v>
      </c>
      <c r="S3177" t="str">
        <f t="shared" si="248"/>
        <v>plays</v>
      </c>
      <c r="T3177">
        <f>YEAR(V3177)</f>
        <v>2010</v>
      </c>
      <c r="U3177" s="13">
        <f t="shared" si="249"/>
        <v>60</v>
      </c>
      <c r="V3177" s="10">
        <f>(((J3177/60)/60)/24)+DATE(1970,1,1)</f>
        <v>40531.886886574073</v>
      </c>
      <c r="W3177" s="10">
        <f>(((I3177/60)/60)/24)+DATE(1970,1,1)</f>
        <v>40591.886886574073</v>
      </c>
    </row>
    <row r="3178" spans="1:23"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45"/>
        <v>1.148421052631579</v>
      </c>
      <c r="P3178" s="6">
        <f t="shared" si="246"/>
        <v>39.672727272727272</v>
      </c>
      <c r="Q3178" t="s">
        <v>8319</v>
      </c>
      <c r="R3178" t="str">
        <f t="shared" si="247"/>
        <v>theater</v>
      </c>
      <c r="S3178" t="str">
        <f t="shared" si="248"/>
        <v>plays</v>
      </c>
      <c r="T3178">
        <f>YEAR(V3178)</f>
        <v>2013</v>
      </c>
      <c r="U3178" s="13">
        <f t="shared" si="249"/>
        <v>27</v>
      </c>
      <c r="V3178" s="10">
        <f>(((J3178/60)/60)/24)+DATE(1970,1,1)</f>
        <v>41477.930914351848</v>
      </c>
      <c r="W3178" s="10">
        <f>(((I3178/60)/60)/24)+DATE(1970,1,1)</f>
        <v>41504.625</v>
      </c>
    </row>
    <row r="3179" spans="1:23"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45"/>
        <v>1.1739999999999999</v>
      </c>
      <c r="P3179" s="6">
        <f t="shared" si="246"/>
        <v>57.549019607843135</v>
      </c>
      <c r="Q3179" t="s">
        <v>8319</v>
      </c>
      <c r="R3179" t="str">
        <f t="shared" si="247"/>
        <v>theater</v>
      </c>
      <c r="S3179" t="str">
        <f t="shared" si="248"/>
        <v>plays</v>
      </c>
      <c r="T3179">
        <f>YEAR(V3179)</f>
        <v>2014</v>
      </c>
      <c r="U3179" s="13">
        <f t="shared" si="249"/>
        <v>30</v>
      </c>
      <c r="V3179" s="10">
        <f>(((J3179/60)/60)/24)+DATE(1970,1,1)</f>
        <v>41781.666770833333</v>
      </c>
      <c r="W3179" s="10">
        <f>(((I3179/60)/60)/24)+DATE(1970,1,1)</f>
        <v>41811.666770833333</v>
      </c>
    </row>
    <row r="3180" spans="1:23"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45"/>
        <v>1.7173333333333334</v>
      </c>
      <c r="P3180" s="6">
        <f t="shared" si="246"/>
        <v>33.025641025641029</v>
      </c>
      <c r="Q3180" t="s">
        <v>8319</v>
      </c>
      <c r="R3180" t="str">
        <f t="shared" si="247"/>
        <v>theater</v>
      </c>
      <c r="S3180" t="str">
        <f t="shared" si="248"/>
        <v>plays</v>
      </c>
      <c r="T3180">
        <f>YEAR(V3180)</f>
        <v>2014</v>
      </c>
      <c r="U3180" s="13">
        <f t="shared" si="249"/>
        <v>30</v>
      </c>
      <c r="V3180" s="10">
        <f>(((J3180/60)/60)/24)+DATE(1970,1,1)</f>
        <v>41806.605034722219</v>
      </c>
      <c r="W3180" s="10">
        <f>(((I3180/60)/60)/24)+DATE(1970,1,1)</f>
        <v>41836.605034722219</v>
      </c>
    </row>
    <row r="3181" spans="1:23"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45"/>
        <v>1.1416238095238094</v>
      </c>
      <c r="P3181" s="6">
        <f t="shared" si="246"/>
        <v>77.335806451612896</v>
      </c>
      <c r="Q3181" t="s">
        <v>8319</v>
      </c>
      <c r="R3181" t="str">
        <f t="shared" si="247"/>
        <v>theater</v>
      </c>
      <c r="S3181" t="str">
        <f t="shared" si="248"/>
        <v>plays</v>
      </c>
      <c r="T3181">
        <f>YEAR(V3181)</f>
        <v>2013</v>
      </c>
      <c r="U3181" s="13">
        <f t="shared" si="249"/>
        <v>25</v>
      </c>
      <c r="V3181" s="10">
        <f>(((J3181/60)/60)/24)+DATE(1970,1,1)</f>
        <v>41375.702210648145</v>
      </c>
      <c r="W3181" s="10">
        <f>(((I3181/60)/60)/24)+DATE(1970,1,1)</f>
        <v>41400.702210648145</v>
      </c>
    </row>
    <row r="3182" spans="1:23"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45"/>
        <v>1.1975</v>
      </c>
      <c r="P3182" s="6">
        <f t="shared" si="246"/>
        <v>31.933333333333334</v>
      </c>
      <c r="Q3182" t="s">
        <v>8319</v>
      </c>
      <c r="R3182" t="str">
        <f t="shared" si="247"/>
        <v>theater</v>
      </c>
      <c r="S3182" t="str">
        <f t="shared" si="248"/>
        <v>plays</v>
      </c>
      <c r="T3182">
        <f>YEAR(V3182)</f>
        <v>2014</v>
      </c>
      <c r="U3182" s="13">
        <f t="shared" si="249"/>
        <v>30</v>
      </c>
      <c r="V3182" s="10">
        <f>(((J3182/60)/60)/24)+DATE(1970,1,1)</f>
        <v>41780.412604166668</v>
      </c>
      <c r="W3182" s="10">
        <f>(((I3182/60)/60)/24)+DATE(1970,1,1)</f>
        <v>41810.412604166668</v>
      </c>
    </row>
    <row r="3183" spans="1:23"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45"/>
        <v>1.0900000000000001</v>
      </c>
      <c r="P3183" s="6">
        <f t="shared" si="246"/>
        <v>36.333333333333336</v>
      </c>
      <c r="Q3183" t="s">
        <v>8319</v>
      </c>
      <c r="R3183" t="str">
        <f t="shared" si="247"/>
        <v>theater</v>
      </c>
      <c r="S3183" t="str">
        <f t="shared" si="248"/>
        <v>plays</v>
      </c>
      <c r="T3183">
        <f>YEAR(V3183)</f>
        <v>2014</v>
      </c>
      <c r="U3183" s="13">
        <f t="shared" si="249"/>
        <v>26</v>
      </c>
      <c r="V3183" s="10">
        <f>(((J3183/60)/60)/24)+DATE(1970,1,1)</f>
        <v>41779.310034722221</v>
      </c>
      <c r="W3183" s="10">
        <f>(((I3183/60)/60)/24)+DATE(1970,1,1)</f>
        <v>41805.666666666664</v>
      </c>
    </row>
    <row r="3184" spans="1:23"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45"/>
        <v>1.0088571428571429</v>
      </c>
      <c r="P3184" s="6">
        <f t="shared" si="246"/>
        <v>46.768211920529801</v>
      </c>
      <c r="Q3184" t="s">
        <v>8319</v>
      </c>
      <c r="R3184" t="str">
        <f t="shared" si="247"/>
        <v>theater</v>
      </c>
      <c r="S3184" t="str">
        <f t="shared" si="248"/>
        <v>plays</v>
      </c>
      <c r="T3184">
        <f>YEAR(V3184)</f>
        <v>2011</v>
      </c>
      <c r="U3184" s="13">
        <f t="shared" si="249"/>
        <v>56</v>
      </c>
      <c r="V3184" s="10">
        <f>(((J3184/60)/60)/24)+DATE(1970,1,1)</f>
        <v>40883.949317129627</v>
      </c>
      <c r="W3184" s="10">
        <f>(((I3184/60)/60)/24)+DATE(1970,1,1)</f>
        <v>40939.708333333336</v>
      </c>
    </row>
    <row r="3185" spans="1:23"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45"/>
        <v>1.0900000000000001</v>
      </c>
      <c r="P3185" s="6">
        <f t="shared" si="246"/>
        <v>40.073529411764703</v>
      </c>
      <c r="Q3185" t="s">
        <v>8319</v>
      </c>
      <c r="R3185" t="str">
        <f t="shared" si="247"/>
        <v>theater</v>
      </c>
      <c r="S3185" t="str">
        <f t="shared" si="248"/>
        <v>plays</v>
      </c>
      <c r="T3185">
        <f>YEAR(V3185)</f>
        <v>2013</v>
      </c>
      <c r="U3185" s="13">
        <f t="shared" si="249"/>
        <v>18</v>
      </c>
      <c r="V3185" s="10">
        <f>(((J3185/60)/60)/24)+DATE(1970,1,1)</f>
        <v>41491.79478009259</v>
      </c>
      <c r="W3185" s="10">
        <f>(((I3185/60)/60)/24)+DATE(1970,1,1)</f>
        <v>41509.79478009259</v>
      </c>
    </row>
    <row r="3186" spans="1:23"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45"/>
        <v>1.0720930232558139</v>
      </c>
      <c r="P3186" s="6">
        <f t="shared" si="246"/>
        <v>100.21739130434783</v>
      </c>
      <c r="Q3186" t="s">
        <v>8319</v>
      </c>
      <c r="R3186" t="str">
        <f t="shared" si="247"/>
        <v>theater</v>
      </c>
      <c r="S3186" t="str">
        <f t="shared" si="248"/>
        <v>plays</v>
      </c>
      <c r="T3186">
        <f>YEAR(V3186)</f>
        <v>2014</v>
      </c>
      <c r="U3186" s="13">
        <f t="shared" si="249"/>
        <v>30</v>
      </c>
      <c r="V3186" s="10">
        <f>(((J3186/60)/60)/24)+DATE(1970,1,1)</f>
        <v>41791.993414351848</v>
      </c>
      <c r="W3186" s="10">
        <f>(((I3186/60)/60)/24)+DATE(1970,1,1)</f>
        <v>41821.993414351848</v>
      </c>
    </row>
    <row r="3187" spans="1:23"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45"/>
        <v>1</v>
      </c>
      <c r="P3187" s="6">
        <f t="shared" si="246"/>
        <v>41.666666666666664</v>
      </c>
      <c r="Q3187" t="s">
        <v>8319</v>
      </c>
      <c r="R3187" t="str">
        <f t="shared" si="247"/>
        <v>theater</v>
      </c>
      <c r="S3187" t="str">
        <f t="shared" si="248"/>
        <v>plays</v>
      </c>
      <c r="T3187">
        <f>YEAR(V3187)</f>
        <v>2014</v>
      </c>
      <c r="U3187" s="13">
        <f t="shared" si="249"/>
        <v>7</v>
      </c>
      <c r="V3187" s="10">
        <f>(((J3187/60)/60)/24)+DATE(1970,1,1)</f>
        <v>41829.977326388893</v>
      </c>
      <c r="W3187" s="10">
        <f>(((I3187/60)/60)/24)+DATE(1970,1,1)</f>
        <v>41836.977326388893</v>
      </c>
    </row>
    <row r="3188" spans="1:23"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45"/>
        <v>1.0218750000000001</v>
      </c>
      <c r="P3188" s="6">
        <f t="shared" si="246"/>
        <v>46.714285714285715</v>
      </c>
      <c r="Q3188" t="s">
        <v>8319</v>
      </c>
      <c r="R3188" t="str">
        <f t="shared" si="247"/>
        <v>theater</v>
      </c>
      <c r="S3188" t="str">
        <f t="shared" si="248"/>
        <v>plays</v>
      </c>
      <c r="T3188">
        <f>YEAR(V3188)</f>
        <v>2014</v>
      </c>
      <c r="U3188" s="13">
        <f t="shared" si="249"/>
        <v>30</v>
      </c>
      <c r="V3188" s="10">
        <f>(((J3188/60)/60)/24)+DATE(1970,1,1)</f>
        <v>41868.924050925925</v>
      </c>
      <c r="W3188" s="10">
        <f>(((I3188/60)/60)/24)+DATE(1970,1,1)</f>
        <v>41898.875</v>
      </c>
    </row>
    <row r="3189" spans="1:23"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45"/>
        <v>1.1629333333333334</v>
      </c>
      <c r="P3189" s="6">
        <f t="shared" si="246"/>
        <v>71.491803278688522</v>
      </c>
      <c r="Q3189" t="s">
        <v>8319</v>
      </c>
      <c r="R3189" t="str">
        <f t="shared" si="247"/>
        <v>theater</v>
      </c>
      <c r="S3189" t="str">
        <f t="shared" si="248"/>
        <v>plays</v>
      </c>
      <c r="T3189">
        <f>YEAR(V3189)</f>
        <v>2014</v>
      </c>
      <c r="U3189" s="13">
        <f t="shared" si="249"/>
        <v>20</v>
      </c>
      <c r="V3189" s="10">
        <f>(((J3189/60)/60)/24)+DATE(1970,1,1)</f>
        <v>41835.666354166664</v>
      </c>
      <c r="W3189" s="10">
        <f>(((I3189/60)/60)/24)+DATE(1970,1,1)</f>
        <v>41855.666354166664</v>
      </c>
    </row>
    <row r="3190" spans="1:23"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45"/>
        <v>0.65</v>
      </c>
      <c r="P3190" s="6">
        <f t="shared" si="246"/>
        <v>14.444444444444445</v>
      </c>
      <c r="Q3190" t="s">
        <v>8319</v>
      </c>
      <c r="R3190" t="str">
        <f t="shared" si="247"/>
        <v>theater</v>
      </c>
      <c r="S3190" t="str">
        <f t="shared" si="248"/>
        <v>musical</v>
      </c>
      <c r="T3190">
        <f>YEAR(V3190)</f>
        <v>2015</v>
      </c>
      <c r="U3190" s="13">
        <f t="shared" si="249"/>
        <v>21</v>
      </c>
      <c r="V3190" s="10">
        <f>(((J3190/60)/60)/24)+DATE(1970,1,1)</f>
        <v>42144.415532407409</v>
      </c>
      <c r="W3190" s="10">
        <f>(((I3190/60)/60)/24)+DATE(1970,1,1)</f>
        <v>42165.415532407409</v>
      </c>
    </row>
    <row r="3191" spans="1:23"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45"/>
        <v>0.12327272727272727</v>
      </c>
      <c r="P3191" s="6">
        <f t="shared" si="246"/>
        <v>356.84210526315792</v>
      </c>
      <c r="Q3191" t="s">
        <v>8319</v>
      </c>
      <c r="R3191" t="str">
        <f t="shared" si="247"/>
        <v>theater</v>
      </c>
      <c r="S3191" t="str">
        <f t="shared" si="248"/>
        <v>musical</v>
      </c>
      <c r="T3191">
        <f>YEAR(V3191)</f>
        <v>2015</v>
      </c>
      <c r="U3191" s="13">
        <f t="shared" si="249"/>
        <v>30</v>
      </c>
      <c r="V3191" s="10">
        <f>(((J3191/60)/60)/24)+DATE(1970,1,1)</f>
        <v>42118.346435185187</v>
      </c>
      <c r="W3191" s="10">
        <f>(((I3191/60)/60)/24)+DATE(1970,1,1)</f>
        <v>42148.346435185187</v>
      </c>
    </row>
    <row r="3192" spans="1:23"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45"/>
        <v>0</v>
      </c>
      <c r="P3192" s="6" t="e">
        <f t="shared" si="246"/>
        <v>#DIV/0!</v>
      </c>
      <c r="Q3192" t="s">
        <v>8319</v>
      </c>
      <c r="R3192" t="str">
        <f t="shared" si="247"/>
        <v>theater</v>
      </c>
      <c r="S3192" t="str">
        <f t="shared" si="248"/>
        <v>musical</v>
      </c>
      <c r="T3192">
        <f>YEAR(V3192)</f>
        <v>2016</v>
      </c>
      <c r="U3192" s="13">
        <f t="shared" si="249"/>
        <v>30</v>
      </c>
      <c r="V3192" s="10">
        <f>(((J3192/60)/60)/24)+DATE(1970,1,1)</f>
        <v>42683.151331018518</v>
      </c>
      <c r="W3192" s="10">
        <f>(((I3192/60)/60)/24)+DATE(1970,1,1)</f>
        <v>42713.192997685182</v>
      </c>
    </row>
    <row r="3193" spans="1:23"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45"/>
        <v>4.0266666666666666E-2</v>
      </c>
      <c r="P3193" s="6">
        <f t="shared" si="246"/>
        <v>37.75</v>
      </c>
      <c r="Q3193" t="s">
        <v>8319</v>
      </c>
      <c r="R3193" t="str">
        <f t="shared" si="247"/>
        <v>theater</v>
      </c>
      <c r="S3193" t="str">
        <f t="shared" si="248"/>
        <v>musical</v>
      </c>
      <c r="T3193">
        <f>YEAR(V3193)</f>
        <v>2016</v>
      </c>
      <c r="U3193" s="13">
        <f t="shared" si="249"/>
        <v>60</v>
      </c>
      <c r="V3193" s="10">
        <f>(((J3193/60)/60)/24)+DATE(1970,1,1)</f>
        <v>42538.755428240736</v>
      </c>
      <c r="W3193" s="10">
        <f>(((I3193/60)/60)/24)+DATE(1970,1,1)</f>
        <v>42598.755428240736</v>
      </c>
    </row>
    <row r="3194" spans="1:23"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45"/>
        <v>1.0200000000000001E-2</v>
      </c>
      <c r="P3194" s="6">
        <f t="shared" si="246"/>
        <v>12.75</v>
      </c>
      <c r="Q3194" t="s">
        <v>8319</v>
      </c>
      <c r="R3194" t="str">
        <f t="shared" si="247"/>
        <v>theater</v>
      </c>
      <c r="S3194" t="str">
        <f t="shared" si="248"/>
        <v>musical</v>
      </c>
      <c r="T3194">
        <f>YEAR(V3194)</f>
        <v>2015</v>
      </c>
      <c r="U3194" s="13">
        <f t="shared" si="249"/>
        <v>45</v>
      </c>
      <c r="V3194" s="10">
        <f>(((J3194/60)/60)/24)+DATE(1970,1,1)</f>
        <v>42018.94049768518</v>
      </c>
      <c r="W3194" s="10">
        <f>(((I3194/60)/60)/24)+DATE(1970,1,1)</f>
        <v>42063.916666666672</v>
      </c>
    </row>
    <row r="3195" spans="1:23"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45"/>
        <v>0.1174</v>
      </c>
      <c r="P3195" s="6">
        <f t="shared" si="246"/>
        <v>24.458333333333332</v>
      </c>
      <c r="Q3195" t="s">
        <v>8319</v>
      </c>
      <c r="R3195" t="str">
        <f t="shared" si="247"/>
        <v>theater</v>
      </c>
      <c r="S3195" t="str">
        <f t="shared" si="248"/>
        <v>musical</v>
      </c>
      <c r="T3195">
        <f>YEAR(V3195)</f>
        <v>2015</v>
      </c>
      <c r="U3195" s="13">
        <f t="shared" si="249"/>
        <v>45</v>
      </c>
      <c r="V3195" s="10">
        <f>(((J3195/60)/60)/24)+DATE(1970,1,1)</f>
        <v>42010.968240740738</v>
      </c>
      <c r="W3195" s="10">
        <f>(((I3195/60)/60)/24)+DATE(1970,1,1)</f>
        <v>42055.968240740738</v>
      </c>
    </row>
    <row r="3196" spans="1:23"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45"/>
        <v>0</v>
      </c>
      <c r="P3196" s="6" t="e">
        <f t="shared" si="246"/>
        <v>#DIV/0!</v>
      </c>
      <c r="Q3196" t="s">
        <v>8319</v>
      </c>
      <c r="R3196" t="str">
        <f t="shared" si="247"/>
        <v>theater</v>
      </c>
      <c r="S3196" t="str">
        <f t="shared" si="248"/>
        <v>musical</v>
      </c>
      <c r="T3196">
        <f>YEAR(V3196)</f>
        <v>2015</v>
      </c>
      <c r="U3196" s="13">
        <f t="shared" si="249"/>
        <v>30</v>
      </c>
      <c r="V3196" s="10">
        <f>(((J3196/60)/60)/24)+DATE(1970,1,1)</f>
        <v>42182.062476851846</v>
      </c>
      <c r="W3196" s="10">
        <f>(((I3196/60)/60)/24)+DATE(1970,1,1)</f>
        <v>42212.062476851846</v>
      </c>
    </row>
    <row r="3197" spans="1:23"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45"/>
        <v>0.59142857142857141</v>
      </c>
      <c r="P3197" s="6">
        <f t="shared" si="246"/>
        <v>53.07692307692308</v>
      </c>
      <c r="Q3197" t="s">
        <v>8319</v>
      </c>
      <c r="R3197" t="str">
        <f t="shared" si="247"/>
        <v>theater</v>
      </c>
      <c r="S3197" t="str">
        <f t="shared" si="248"/>
        <v>musical</v>
      </c>
      <c r="T3197">
        <f>YEAR(V3197)</f>
        <v>2015</v>
      </c>
      <c r="U3197" s="13">
        <f t="shared" si="249"/>
        <v>30</v>
      </c>
      <c r="V3197" s="10">
        <f>(((J3197/60)/60)/24)+DATE(1970,1,1)</f>
        <v>42017.594236111108</v>
      </c>
      <c r="W3197" s="10">
        <f>(((I3197/60)/60)/24)+DATE(1970,1,1)</f>
        <v>42047.594236111108</v>
      </c>
    </row>
    <row r="3198" spans="1:23"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45"/>
        <v>5.9999999999999995E-4</v>
      </c>
      <c r="P3198" s="6">
        <f t="shared" si="246"/>
        <v>300</v>
      </c>
      <c r="Q3198" t="s">
        <v>8319</v>
      </c>
      <c r="R3198" t="str">
        <f t="shared" si="247"/>
        <v>theater</v>
      </c>
      <c r="S3198" t="str">
        <f t="shared" si="248"/>
        <v>musical</v>
      </c>
      <c r="T3198">
        <f>YEAR(V3198)</f>
        <v>2015</v>
      </c>
      <c r="U3198" s="13">
        <f t="shared" si="249"/>
        <v>60</v>
      </c>
      <c r="V3198" s="10">
        <f>(((J3198/60)/60)/24)+DATE(1970,1,1)</f>
        <v>42157.598090277781</v>
      </c>
      <c r="W3198" s="10">
        <f>(((I3198/60)/60)/24)+DATE(1970,1,1)</f>
        <v>42217.583333333328</v>
      </c>
    </row>
    <row r="3199" spans="1:23"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45"/>
        <v>0.1145</v>
      </c>
      <c r="P3199" s="6">
        <f t="shared" si="246"/>
        <v>286.25</v>
      </c>
      <c r="Q3199" t="s">
        <v>8319</v>
      </c>
      <c r="R3199" t="str">
        <f t="shared" si="247"/>
        <v>theater</v>
      </c>
      <c r="S3199" t="str">
        <f t="shared" si="248"/>
        <v>musical</v>
      </c>
      <c r="T3199">
        <f>YEAR(V3199)</f>
        <v>2015</v>
      </c>
      <c r="U3199" s="13">
        <f t="shared" si="249"/>
        <v>30</v>
      </c>
      <c r="V3199" s="10">
        <f>(((J3199/60)/60)/24)+DATE(1970,1,1)</f>
        <v>42009.493263888886</v>
      </c>
      <c r="W3199" s="10">
        <f>(((I3199/60)/60)/24)+DATE(1970,1,1)</f>
        <v>42039.493263888886</v>
      </c>
    </row>
    <row r="3200" spans="1:23"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45"/>
        <v>3.6666666666666666E-3</v>
      </c>
      <c r="P3200" s="6">
        <f t="shared" si="246"/>
        <v>36.666666666666664</v>
      </c>
      <c r="Q3200" t="s">
        <v>8319</v>
      </c>
      <c r="R3200" t="str">
        <f t="shared" si="247"/>
        <v>theater</v>
      </c>
      <c r="S3200" t="str">
        <f t="shared" si="248"/>
        <v>musical</v>
      </c>
      <c r="T3200">
        <f>YEAR(V3200)</f>
        <v>2015</v>
      </c>
      <c r="U3200" s="13">
        <f t="shared" si="249"/>
        <v>38</v>
      </c>
      <c r="V3200" s="10">
        <f>(((J3200/60)/60)/24)+DATE(1970,1,1)</f>
        <v>42013.424502314811</v>
      </c>
      <c r="W3200" s="10">
        <f>(((I3200/60)/60)/24)+DATE(1970,1,1)</f>
        <v>42051.424502314811</v>
      </c>
    </row>
    <row r="3201" spans="1:23"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45"/>
        <v>0.52159999999999995</v>
      </c>
      <c r="P3201" s="6">
        <f t="shared" si="246"/>
        <v>49.20754716981132</v>
      </c>
      <c r="Q3201" t="s">
        <v>8319</v>
      </c>
      <c r="R3201" t="str">
        <f t="shared" si="247"/>
        <v>theater</v>
      </c>
      <c r="S3201" t="str">
        <f t="shared" si="248"/>
        <v>musical</v>
      </c>
      <c r="T3201">
        <f>YEAR(V3201)</f>
        <v>2014</v>
      </c>
      <c r="U3201" s="13">
        <f t="shared" si="249"/>
        <v>30</v>
      </c>
      <c r="V3201" s="10">
        <f>(((J3201/60)/60)/24)+DATE(1970,1,1)</f>
        <v>41858.761782407404</v>
      </c>
      <c r="W3201" s="10">
        <f>(((I3201/60)/60)/24)+DATE(1970,1,1)</f>
        <v>41888.875</v>
      </c>
    </row>
    <row r="3202" spans="1:23"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45"/>
        <v>2.0000000000000002E-5</v>
      </c>
      <c r="P3202" s="6">
        <f t="shared" si="246"/>
        <v>1</v>
      </c>
      <c r="Q3202" t="s">
        <v>8319</v>
      </c>
      <c r="R3202" t="str">
        <f t="shared" si="247"/>
        <v>theater</v>
      </c>
      <c r="S3202" t="str">
        <f t="shared" si="248"/>
        <v>musical</v>
      </c>
      <c r="T3202">
        <f>YEAR(V3202)</f>
        <v>2016</v>
      </c>
      <c r="U3202" s="13">
        <f t="shared" si="249"/>
        <v>30</v>
      </c>
      <c r="V3202" s="10">
        <f>(((J3202/60)/60)/24)+DATE(1970,1,1)</f>
        <v>42460.320613425924</v>
      </c>
      <c r="W3202" s="10">
        <f>(((I3202/60)/60)/24)+DATE(1970,1,1)</f>
        <v>42490.231944444444</v>
      </c>
    </row>
    <row r="3203" spans="1:23"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250">E3203/D3203</f>
        <v>1.2500000000000001E-2</v>
      </c>
      <c r="P3203" s="6">
        <f t="shared" ref="P3203:P3266" si="251">E3203/L3203</f>
        <v>12.5</v>
      </c>
      <c r="Q3203" t="s">
        <v>8319</v>
      </c>
      <c r="R3203" t="str">
        <f t="shared" ref="R3203:R3266" si="252">LEFT(N3203,SEARCH("/",N3203,1)-1)</f>
        <v>theater</v>
      </c>
      <c r="S3203" t="str">
        <f t="shared" ref="S3203:S3266" si="253">RIGHT(N3203,LEN(N3203)-FIND("/",N3203,1))</f>
        <v>musical</v>
      </c>
      <c r="T3203">
        <f>YEAR(V3203)</f>
        <v>2014</v>
      </c>
      <c r="U3203" s="13">
        <f t="shared" ref="U3203:U3266" si="254">ROUND(W3203-V3203,0)</f>
        <v>21</v>
      </c>
      <c r="V3203" s="10">
        <f>(((J3203/60)/60)/24)+DATE(1970,1,1)</f>
        <v>41861.767094907409</v>
      </c>
      <c r="W3203" s="10">
        <f>(((I3203/60)/60)/24)+DATE(1970,1,1)</f>
        <v>41882.767094907409</v>
      </c>
    </row>
    <row r="3204" spans="1:23"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250"/>
        <v>0.54520000000000002</v>
      </c>
      <c r="P3204" s="6">
        <f t="shared" si="251"/>
        <v>109.04</v>
      </c>
      <c r="Q3204" t="s">
        <v>8319</v>
      </c>
      <c r="R3204" t="str">
        <f t="shared" si="252"/>
        <v>theater</v>
      </c>
      <c r="S3204" t="str">
        <f t="shared" si="253"/>
        <v>musical</v>
      </c>
      <c r="T3204">
        <f>YEAR(V3204)</f>
        <v>2015</v>
      </c>
      <c r="U3204" s="13">
        <f t="shared" si="254"/>
        <v>58</v>
      </c>
      <c r="V3204" s="10">
        <f>(((J3204/60)/60)/24)+DATE(1970,1,1)</f>
        <v>42293.853541666671</v>
      </c>
      <c r="W3204" s="10">
        <f>(((I3204/60)/60)/24)+DATE(1970,1,1)</f>
        <v>42352.249305555553</v>
      </c>
    </row>
    <row r="3205" spans="1:23"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250"/>
        <v>0.25</v>
      </c>
      <c r="P3205" s="6">
        <f t="shared" si="251"/>
        <v>41.666666666666664</v>
      </c>
      <c r="Q3205" t="s">
        <v>8319</v>
      </c>
      <c r="R3205" t="str">
        <f t="shared" si="252"/>
        <v>theater</v>
      </c>
      <c r="S3205" t="str">
        <f t="shared" si="253"/>
        <v>musical</v>
      </c>
      <c r="T3205">
        <f>YEAR(V3205)</f>
        <v>2015</v>
      </c>
      <c r="U3205" s="13">
        <f t="shared" si="254"/>
        <v>30</v>
      </c>
      <c r="V3205" s="10">
        <f>(((J3205/60)/60)/24)+DATE(1970,1,1)</f>
        <v>42242.988680555558</v>
      </c>
      <c r="W3205" s="10">
        <f>(((I3205/60)/60)/24)+DATE(1970,1,1)</f>
        <v>42272.988680555558</v>
      </c>
    </row>
    <row r="3206" spans="1:23"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250"/>
        <v>0</v>
      </c>
      <c r="P3206" s="6" t="e">
        <f t="shared" si="251"/>
        <v>#DIV/0!</v>
      </c>
      <c r="Q3206" t="s">
        <v>8319</v>
      </c>
      <c r="R3206" t="str">
        <f t="shared" si="252"/>
        <v>theater</v>
      </c>
      <c r="S3206" t="str">
        <f t="shared" si="253"/>
        <v>musical</v>
      </c>
      <c r="T3206">
        <f>YEAR(V3206)</f>
        <v>2015</v>
      </c>
      <c r="U3206" s="13">
        <f t="shared" si="254"/>
        <v>30</v>
      </c>
      <c r="V3206" s="10">
        <f>(((J3206/60)/60)/24)+DATE(1970,1,1)</f>
        <v>42172.686099537037</v>
      </c>
      <c r="W3206" s="10">
        <f>(((I3206/60)/60)/24)+DATE(1970,1,1)</f>
        <v>42202.676388888889</v>
      </c>
    </row>
    <row r="3207" spans="1:23"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250"/>
        <v>3.4125000000000003E-2</v>
      </c>
      <c r="P3207" s="6">
        <f t="shared" si="251"/>
        <v>22.75</v>
      </c>
      <c r="Q3207" t="s">
        <v>8319</v>
      </c>
      <c r="R3207" t="str">
        <f t="shared" si="252"/>
        <v>theater</v>
      </c>
      <c r="S3207" t="str">
        <f t="shared" si="253"/>
        <v>musical</v>
      </c>
      <c r="T3207">
        <f>YEAR(V3207)</f>
        <v>2015</v>
      </c>
      <c r="U3207" s="13">
        <f t="shared" si="254"/>
        <v>30</v>
      </c>
      <c r="V3207" s="10">
        <f>(((J3207/60)/60)/24)+DATE(1970,1,1)</f>
        <v>42095.374675925923</v>
      </c>
      <c r="W3207" s="10">
        <f>(((I3207/60)/60)/24)+DATE(1970,1,1)</f>
        <v>42125.374675925923</v>
      </c>
    </row>
    <row r="3208" spans="1:23"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250"/>
        <v>0</v>
      </c>
      <c r="P3208" s="6" t="e">
        <f t="shared" si="251"/>
        <v>#DIV/0!</v>
      </c>
      <c r="Q3208" t="s">
        <v>8319</v>
      </c>
      <c r="R3208" t="str">
        <f t="shared" si="252"/>
        <v>theater</v>
      </c>
      <c r="S3208" t="str">
        <f t="shared" si="253"/>
        <v>musical</v>
      </c>
      <c r="T3208">
        <f>YEAR(V3208)</f>
        <v>2015</v>
      </c>
      <c r="U3208" s="13">
        <f t="shared" si="254"/>
        <v>30</v>
      </c>
      <c r="V3208" s="10">
        <f>(((J3208/60)/60)/24)+DATE(1970,1,1)</f>
        <v>42236.276053240741</v>
      </c>
      <c r="W3208" s="10">
        <f>(((I3208/60)/60)/24)+DATE(1970,1,1)</f>
        <v>42266.276053240741</v>
      </c>
    </row>
    <row r="3209" spans="1:23"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250"/>
        <v>0.46363636363636362</v>
      </c>
      <c r="P3209" s="6">
        <f t="shared" si="251"/>
        <v>70.833333333333329</v>
      </c>
      <c r="Q3209" t="s">
        <v>8319</v>
      </c>
      <c r="R3209" t="str">
        <f t="shared" si="252"/>
        <v>theater</v>
      </c>
      <c r="S3209" t="str">
        <f t="shared" si="253"/>
        <v>musical</v>
      </c>
      <c r="T3209">
        <f>YEAR(V3209)</f>
        <v>2015</v>
      </c>
      <c r="U3209" s="13">
        <f t="shared" si="254"/>
        <v>60</v>
      </c>
      <c r="V3209" s="10">
        <f>(((J3209/60)/60)/24)+DATE(1970,1,1)</f>
        <v>42057.277858796297</v>
      </c>
      <c r="W3209" s="10">
        <f>(((I3209/60)/60)/24)+DATE(1970,1,1)</f>
        <v>42117.236192129625</v>
      </c>
    </row>
    <row r="3210" spans="1:23"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250"/>
        <v>1.0349999999999999</v>
      </c>
      <c r="P3210" s="6">
        <f t="shared" si="251"/>
        <v>63.109756097560975</v>
      </c>
      <c r="Q3210" t="s">
        <v>8319</v>
      </c>
      <c r="R3210" t="str">
        <f t="shared" si="252"/>
        <v>theater</v>
      </c>
      <c r="S3210" t="str">
        <f t="shared" si="253"/>
        <v>plays</v>
      </c>
      <c r="T3210">
        <f>YEAR(V3210)</f>
        <v>2014</v>
      </c>
      <c r="U3210" s="13">
        <f t="shared" si="254"/>
        <v>21</v>
      </c>
      <c r="V3210" s="10">
        <f>(((J3210/60)/60)/24)+DATE(1970,1,1)</f>
        <v>41827.605057870373</v>
      </c>
      <c r="W3210" s="10">
        <f>(((I3210/60)/60)/24)+DATE(1970,1,1)</f>
        <v>41848.605057870373</v>
      </c>
    </row>
    <row r="3211" spans="1:23"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250"/>
        <v>1.1932315789473684</v>
      </c>
      <c r="P3211" s="6">
        <f t="shared" si="251"/>
        <v>50.157964601769912</v>
      </c>
      <c r="Q3211" t="s">
        <v>8319</v>
      </c>
      <c r="R3211" t="str">
        <f t="shared" si="252"/>
        <v>theater</v>
      </c>
      <c r="S3211" t="str">
        <f t="shared" si="253"/>
        <v>plays</v>
      </c>
      <c r="T3211">
        <f>YEAR(V3211)</f>
        <v>2014</v>
      </c>
      <c r="U3211" s="13">
        <f t="shared" si="254"/>
        <v>32</v>
      </c>
      <c r="V3211" s="10">
        <f>(((J3211/60)/60)/24)+DATE(1970,1,1)</f>
        <v>41778.637245370373</v>
      </c>
      <c r="W3211" s="10">
        <f>(((I3211/60)/60)/24)+DATE(1970,1,1)</f>
        <v>41810.958333333336</v>
      </c>
    </row>
    <row r="3212" spans="1:23"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250"/>
        <v>1.2576666666666667</v>
      </c>
      <c r="P3212" s="6">
        <f t="shared" si="251"/>
        <v>62.883333333333333</v>
      </c>
      <c r="Q3212" t="s">
        <v>8319</v>
      </c>
      <c r="R3212" t="str">
        <f t="shared" si="252"/>
        <v>theater</v>
      </c>
      <c r="S3212" t="str">
        <f t="shared" si="253"/>
        <v>plays</v>
      </c>
      <c r="T3212">
        <f>YEAR(V3212)</f>
        <v>2012</v>
      </c>
      <c r="U3212" s="13">
        <f t="shared" si="254"/>
        <v>47</v>
      </c>
      <c r="V3212" s="10">
        <f>(((J3212/60)/60)/24)+DATE(1970,1,1)</f>
        <v>41013.936562499999</v>
      </c>
      <c r="W3212" s="10">
        <f>(((I3212/60)/60)/24)+DATE(1970,1,1)</f>
        <v>41061.165972222225</v>
      </c>
    </row>
    <row r="3213" spans="1:23"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250"/>
        <v>1.1974347826086957</v>
      </c>
      <c r="P3213" s="6">
        <f t="shared" si="251"/>
        <v>85.531055900621112</v>
      </c>
      <c r="Q3213" t="s">
        <v>8319</v>
      </c>
      <c r="R3213" t="str">
        <f t="shared" si="252"/>
        <v>theater</v>
      </c>
      <c r="S3213" t="str">
        <f t="shared" si="253"/>
        <v>plays</v>
      </c>
      <c r="T3213">
        <f>YEAR(V3213)</f>
        <v>2014</v>
      </c>
      <c r="U3213" s="13">
        <f t="shared" si="254"/>
        <v>31</v>
      </c>
      <c r="V3213" s="10">
        <f>(((J3213/60)/60)/24)+DATE(1970,1,1)</f>
        <v>41834.586574074077</v>
      </c>
      <c r="W3213" s="10">
        <f>(((I3213/60)/60)/24)+DATE(1970,1,1)</f>
        <v>41866.083333333336</v>
      </c>
    </row>
    <row r="3214" spans="1:23"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250"/>
        <v>1.2625</v>
      </c>
      <c r="P3214" s="6">
        <f t="shared" si="251"/>
        <v>53.723404255319146</v>
      </c>
      <c r="Q3214" t="s">
        <v>8319</v>
      </c>
      <c r="R3214" t="str">
        <f t="shared" si="252"/>
        <v>theater</v>
      </c>
      <c r="S3214" t="str">
        <f t="shared" si="253"/>
        <v>plays</v>
      </c>
      <c r="T3214">
        <f>YEAR(V3214)</f>
        <v>2014</v>
      </c>
      <c r="U3214" s="13">
        <f t="shared" si="254"/>
        <v>30</v>
      </c>
      <c r="V3214" s="10">
        <f>(((J3214/60)/60)/24)+DATE(1970,1,1)</f>
        <v>41829.795729166668</v>
      </c>
      <c r="W3214" s="10">
        <f>(((I3214/60)/60)/24)+DATE(1970,1,1)</f>
        <v>41859.795729166668</v>
      </c>
    </row>
    <row r="3215" spans="1:23"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250"/>
        <v>1.0011666666666668</v>
      </c>
      <c r="P3215" s="6">
        <f t="shared" si="251"/>
        <v>127.80851063829788</v>
      </c>
      <c r="Q3215" t="s">
        <v>8319</v>
      </c>
      <c r="R3215" t="str">
        <f t="shared" si="252"/>
        <v>theater</v>
      </c>
      <c r="S3215" t="str">
        <f t="shared" si="253"/>
        <v>plays</v>
      </c>
      <c r="T3215">
        <f>YEAR(V3215)</f>
        <v>2015</v>
      </c>
      <c r="U3215" s="13">
        <f t="shared" si="254"/>
        <v>40</v>
      </c>
      <c r="V3215" s="10">
        <f>(((J3215/60)/60)/24)+DATE(1970,1,1)</f>
        <v>42171.763414351852</v>
      </c>
      <c r="W3215" s="10">
        <f>(((I3215/60)/60)/24)+DATE(1970,1,1)</f>
        <v>42211.763414351852</v>
      </c>
    </row>
    <row r="3216" spans="1:23"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250"/>
        <v>1.0213333333333334</v>
      </c>
      <c r="P3216" s="6">
        <f t="shared" si="251"/>
        <v>106.57391304347826</v>
      </c>
      <c r="Q3216" t="s">
        <v>8319</v>
      </c>
      <c r="R3216" t="str">
        <f t="shared" si="252"/>
        <v>theater</v>
      </c>
      <c r="S3216" t="str">
        <f t="shared" si="253"/>
        <v>plays</v>
      </c>
      <c r="T3216">
        <f>YEAR(V3216)</f>
        <v>2015</v>
      </c>
      <c r="U3216" s="13">
        <f t="shared" si="254"/>
        <v>37</v>
      </c>
      <c r="V3216" s="10">
        <f>(((J3216/60)/60)/24)+DATE(1970,1,1)</f>
        <v>42337.792511574073</v>
      </c>
      <c r="W3216" s="10">
        <f>(((I3216/60)/60)/24)+DATE(1970,1,1)</f>
        <v>42374.996527777781</v>
      </c>
    </row>
    <row r="3217" spans="1:23"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250"/>
        <v>1.0035142857142858</v>
      </c>
      <c r="P3217" s="6">
        <f t="shared" si="251"/>
        <v>262.11194029850748</v>
      </c>
      <c r="Q3217" t="s">
        <v>8319</v>
      </c>
      <c r="R3217" t="str">
        <f t="shared" si="252"/>
        <v>theater</v>
      </c>
      <c r="S3217" t="str">
        <f t="shared" si="253"/>
        <v>plays</v>
      </c>
      <c r="T3217">
        <f>YEAR(V3217)</f>
        <v>2015</v>
      </c>
      <c r="U3217" s="13">
        <f t="shared" si="254"/>
        <v>38</v>
      </c>
      <c r="V3217" s="10">
        <f>(((J3217/60)/60)/24)+DATE(1970,1,1)</f>
        <v>42219.665173611109</v>
      </c>
      <c r="W3217" s="10">
        <f>(((I3217/60)/60)/24)+DATE(1970,1,1)</f>
        <v>42257.165972222225</v>
      </c>
    </row>
    <row r="3218" spans="1:23"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250"/>
        <v>1.0004999999999999</v>
      </c>
      <c r="P3218" s="6">
        <f t="shared" si="251"/>
        <v>57.171428571428571</v>
      </c>
      <c r="Q3218" t="s">
        <v>8319</v>
      </c>
      <c r="R3218" t="str">
        <f t="shared" si="252"/>
        <v>theater</v>
      </c>
      <c r="S3218" t="str">
        <f t="shared" si="253"/>
        <v>plays</v>
      </c>
      <c r="T3218">
        <f>YEAR(V3218)</f>
        <v>2015</v>
      </c>
      <c r="U3218" s="13">
        <f t="shared" si="254"/>
        <v>31</v>
      </c>
      <c r="V3218" s="10">
        <f>(((J3218/60)/60)/24)+DATE(1970,1,1)</f>
        <v>42165.462627314817</v>
      </c>
      <c r="W3218" s="10">
        <f>(((I3218/60)/60)/24)+DATE(1970,1,1)</f>
        <v>42196.604166666672</v>
      </c>
    </row>
    <row r="3219" spans="1:23"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250"/>
        <v>1.1602222222222223</v>
      </c>
      <c r="P3219" s="6">
        <f t="shared" si="251"/>
        <v>50.20192307692308</v>
      </c>
      <c r="Q3219" t="s">
        <v>8319</v>
      </c>
      <c r="R3219" t="str">
        <f t="shared" si="252"/>
        <v>theater</v>
      </c>
      <c r="S3219" t="str">
        <f t="shared" si="253"/>
        <v>plays</v>
      </c>
      <c r="T3219">
        <f>YEAR(V3219)</f>
        <v>2016</v>
      </c>
      <c r="U3219" s="13">
        <f t="shared" si="254"/>
        <v>30</v>
      </c>
      <c r="V3219" s="10">
        <f>(((J3219/60)/60)/24)+DATE(1970,1,1)</f>
        <v>42648.546111111107</v>
      </c>
      <c r="W3219" s="10">
        <f>(((I3219/60)/60)/24)+DATE(1970,1,1)</f>
        <v>42678.546111111107</v>
      </c>
    </row>
    <row r="3220" spans="1:23"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250"/>
        <v>1.0209999999999999</v>
      </c>
      <c r="P3220" s="6">
        <f t="shared" si="251"/>
        <v>66.586956521739125</v>
      </c>
      <c r="Q3220" t="s">
        <v>8319</v>
      </c>
      <c r="R3220" t="str">
        <f t="shared" si="252"/>
        <v>theater</v>
      </c>
      <c r="S3220" t="str">
        <f t="shared" si="253"/>
        <v>plays</v>
      </c>
      <c r="T3220">
        <f>YEAR(V3220)</f>
        <v>2014</v>
      </c>
      <c r="U3220" s="13">
        <f t="shared" si="254"/>
        <v>33</v>
      </c>
      <c r="V3220" s="10">
        <f>(((J3220/60)/60)/24)+DATE(1970,1,1)</f>
        <v>41971.002152777779</v>
      </c>
      <c r="W3220" s="10">
        <f>(((I3220/60)/60)/24)+DATE(1970,1,1)</f>
        <v>42004</v>
      </c>
    </row>
    <row r="3221" spans="1:23"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250"/>
        <v>1.0011000000000001</v>
      </c>
      <c r="P3221" s="6">
        <f t="shared" si="251"/>
        <v>168.25210084033614</v>
      </c>
      <c r="Q3221" t="s">
        <v>8319</v>
      </c>
      <c r="R3221" t="str">
        <f t="shared" si="252"/>
        <v>theater</v>
      </c>
      <c r="S3221" t="str">
        <f t="shared" si="253"/>
        <v>plays</v>
      </c>
      <c r="T3221">
        <f>YEAR(V3221)</f>
        <v>2015</v>
      </c>
      <c r="U3221" s="13">
        <f t="shared" si="254"/>
        <v>35</v>
      </c>
      <c r="V3221" s="10">
        <f>(((J3221/60)/60)/24)+DATE(1970,1,1)</f>
        <v>42050.983182870375</v>
      </c>
      <c r="W3221" s="10">
        <f>(((I3221/60)/60)/24)+DATE(1970,1,1)</f>
        <v>42085.941516203704</v>
      </c>
    </row>
    <row r="3222" spans="1:23"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250"/>
        <v>1.0084</v>
      </c>
      <c r="P3222" s="6">
        <f t="shared" si="251"/>
        <v>256.37288135593218</v>
      </c>
      <c r="Q3222" t="s">
        <v>8319</v>
      </c>
      <c r="R3222" t="str">
        <f t="shared" si="252"/>
        <v>theater</v>
      </c>
      <c r="S3222" t="str">
        <f t="shared" si="253"/>
        <v>plays</v>
      </c>
      <c r="T3222">
        <f>YEAR(V3222)</f>
        <v>2017</v>
      </c>
      <c r="U3222" s="13">
        <f t="shared" si="254"/>
        <v>34</v>
      </c>
      <c r="V3222" s="10">
        <f>(((J3222/60)/60)/24)+DATE(1970,1,1)</f>
        <v>42772.833379629628</v>
      </c>
      <c r="W3222" s="10">
        <f>(((I3222/60)/60)/24)+DATE(1970,1,1)</f>
        <v>42806.875</v>
      </c>
    </row>
    <row r="3223" spans="1:23"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250"/>
        <v>1.0342499999999999</v>
      </c>
      <c r="P3223" s="6">
        <f t="shared" si="251"/>
        <v>36.610619469026545</v>
      </c>
      <c r="Q3223" t="s">
        <v>8319</v>
      </c>
      <c r="R3223" t="str">
        <f t="shared" si="252"/>
        <v>theater</v>
      </c>
      <c r="S3223" t="str">
        <f t="shared" si="253"/>
        <v>plays</v>
      </c>
      <c r="T3223">
        <f>YEAR(V3223)</f>
        <v>2015</v>
      </c>
      <c r="U3223" s="13">
        <f t="shared" si="254"/>
        <v>35</v>
      </c>
      <c r="V3223" s="10">
        <f>(((J3223/60)/60)/24)+DATE(1970,1,1)</f>
        <v>42155.696793981479</v>
      </c>
      <c r="W3223" s="10">
        <f>(((I3223/60)/60)/24)+DATE(1970,1,1)</f>
        <v>42190.696793981479</v>
      </c>
    </row>
    <row r="3224" spans="1:23"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250"/>
        <v>1.248</v>
      </c>
      <c r="P3224" s="6">
        <f t="shared" si="251"/>
        <v>37.142857142857146</v>
      </c>
      <c r="Q3224" t="s">
        <v>8319</v>
      </c>
      <c r="R3224" t="str">
        <f t="shared" si="252"/>
        <v>theater</v>
      </c>
      <c r="S3224" t="str">
        <f t="shared" si="253"/>
        <v>plays</v>
      </c>
      <c r="T3224">
        <f>YEAR(V3224)</f>
        <v>2015</v>
      </c>
      <c r="U3224" s="13">
        <f t="shared" si="254"/>
        <v>31</v>
      </c>
      <c r="V3224" s="10">
        <f>(((J3224/60)/60)/24)+DATE(1970,1,1)</f>
        <v>42270.582141203704</v>
      </c>
      <c r="W3224" s="10">
        <f>(((I3224/60)/60)/24)+DATE(1970,1,1)</f>
        <v>42301.895138888889</v>
      </c>
    </row>
    <row r="3225" spans="1:23"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250"/>
        <v>1.0951612903225807</v>
      </c>
      <c r="P3225" s="6">
        <f t="shared" si="251"/>
        <v>45.878378378378379</v>
      </c>
      <c r="Q3225" t="s">
        <v>8319</v>
      </c>
      <c r="R3225" t="str">
        <f t="shared" si="252"/>
        <v>theater</v>
      </c>
      <c r="S3225" t="str">
        <f t="shared" si="253"/>
        <v>plays</v>
      </c>
      <c r="T3225">
        <f>YEAR(V3225)</f>
        <v>2015</v>
      </c>
      <c r="U3225" s="13">
        <f t="shared" si="254"/>
        <v>30</v>
      </c>
      <c r="V3225" s="10">
        <f>(((J3225/60)/60)/24)+DATE(1970,1,1)</f>
        <v>42206.835370370376</v>
      </c>
      <c r="W3225" s="10">
        <f>(((I3225/60)/60)/24)+DATE(1970,1,1)</f>
        <v>42236.835370370376</v>
      </c>
    </row>
    <row r="3226" spans="1:23"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250"/>
        <v>1.0203333333333333</v>
      </c>
      <c r="P3226" s="6">
        <f t="shared" si="251"/>
        <v>141.71296296296296</v>
      </c>
      <c r="Q3226" t="s">
        <v>8319</v>
      </c>
      <c r="R3226" t="str">
        <f t="shared" si="252"/>
        <v>theater</v>
      </c>
      <c r="S3226" t="str">
        <f t="shared" si="253"/>
        <v>plays</v>
      </c>
      <c r="T3226">
        <f>YEAR(V3226)</f>
        <v>2016</v>
      </c>
      <c r="U3226" s="13">
        <f t="shared" si="254"/>
        <v>47</v>
      </c>
      <c r="V3226" s="10">
        <f>(((J3226/60)/60)/24)+DATE(1970,1,1)</f>
        <v>42697.850844907407</v>
      </c>
      <c r="W3226" s="10">
        <f>(((I3226/60)/60)/24)+DATE(1970,1,1)</f>
        <v>42745.208333333328</v>
      </c>
    </row>
    <row r="3227" spans="1:23"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250"/>
        <v>1.0235000000000001</v>
      </c>
      <c r="P3227" s="6">
        <f t="shared" si="251"/>
        <v>52.487179487179489</v>
      </c>
      <c r="Q3227" t="s">
        <v>8319</v>
      </c>
      <c r="R3227" t="str">
        <f t="shared" si="252"/>
        <v>theater</v>
      </c>
      <c r="S3227" t="str">
        <f t="shared" si="253"/>
        <v>plays</v>
      </c>
      <c r="T3227">
        <f>YEAR(V3227)</f>
        <v>2016</v>
      </c>
      <c r="U3227" s="13">
        <f t="shared" si="254"/>
        <v>21</v>
      </c>
      <c r="V3227" s="10">
        <f>(((J3227/60)/60)/24)+DATE(1970,1,1)</f>
        <v>42503.559467592597</v>
      </c>
      <c r="W3227" s="10">
        <f>(((I3227/60)/60)/24)+DATE(1970,1,1)</f>
        <v>42524.875</v>
      </c>
    </row>
    <row r="3228" spans="1:23"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250"/>
        <v>1.0416666666666667</v>
      </c>
      <c r="P3228" s="6">
        <f t="shared" si="251"/>
        <v>59.523809523809526</v>
      </c>
      <c r="Q3228" t="s">
        <v>8319</v>
      </c>
      <c r="R3228" t="str">
        <f t="shared" si="252"/>
        <v>theater</v>
      </c>
      <c r="S3228" t="str">
        <f t="shared" si="253"/>
        <v>plays</v>
      </c>
      <c r="T3228">
        <f>YEAR(V3228)</f>
        <v>2015</v>
      </c>
      <c r="U3228" s="13">
        <f t="shared" si="254"/>
        <v>30</v>
      </c>
      <c r="V3228" s="10">
        <f>(((J3228/60)/60)/24)+DATE(1970,1,1)</f>
        <v>42277.583472222221</v>
      </c>
      <c r="W3228" s="10">
        <f>(((I3228/60)/60)/24)+DATE(1970,1,1)</f>
        <v>42307.583472222221</v>
      </c>
    </row>
    <row r="3229" spans="1:23"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250"/>
        <v>1.25</v>
      </c>
      <c r="P3229" s="6">
        <f t="shared" si="251"/>
        <v>50</v>
      </c>
      <c r="Q3229" t="s">
        <v>8319</v>
      </c>
      <c r="R3229" t="str">
        <f t="shared" si="252"/>
        <v>theater</v>
      </c>
      <c r="S3229" t="str">
        <f t="shared" si="253"/>
        <v>plays</v>
      </c>
      <c r="T3229">
        <f>YEAR(V3229)</f>
        <v>2016</v>
      </c>
      <c r="U3229" s="13">
        <f t="shared" si="254"/>
        <v>30</v>
      </c>
      <c r="V3229" s="10">
        <f>(((J3229/60)/60)/24)+DATE(1970,1,1)</f>
        <v>42722.882361111115</v>
      </c>
      <c r="W3229" s="10">
        <f>(((I3229/60)/60)/24)+DATE(1970,1,1)</f>
        <v>42752.882361111115</v>
      </c>
    </row>
    <row r="3230" spans="1:23"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250"/>
        <v>1.0234285714285714</v>
      </c>
      <c r="P3230" s="6">
        <f t="shared" si="251"/>
        <v>193.62162162162161</v>
      </c>
      <c r="Q3230" t="s">
        <v>8319</v>
      </c>
      <c r="R3230" t="str">
        <f t="shared" si="252"/>
        <v>theater</v>
      </c>
      <c r="S3230" t="str">
        <f t="shared" si="253"/>
        <v>plays</v>
      </c>
      <c r="T3230">
        <f>YEAR(V3230)</f>
        <v>2015</v>
      </c>
      <c r="U3230" s="13">
        <f t="shared" si="254"/>
        <v>31</v>
      </c>
      <c r="V3230" s="10">
        <f>(((J3230/60)/60)/24)+DATE(1970,1,1)</f>
        <v>42323.70930555556</v>
      </c>
      <c r="W3230" s="10">
        <f>(((I3230/60)/60)/24)+DATE(1970,1,1)</f>
        <v>42355.207638888889</v>
      </c>
    </row>
    <row r="3231" spans="1:23"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250"/>
        <v>1.0786500000000001</v>
      </c>
      <c r="P3231" s="6">
        <f t="shared" si="251"/>
        <v>106.79702970297029</v>
      </c>
      <c r="Q3231" t="s">
        <v>8319</v>
      </c>
      <c r="R3231" t="str">
        <f t="shared" si="252"/>
        <v>theater</v>
      </c>
      <c r="S3231" t="str">
        <f t="shared" si="253"/>
        <v>plays</v>
      </c>
      <c r="T3231">
        <f>YEAR(V3231)</f>
        <v>2014</v>
      </c>
      <c r="U3231" s="13">
        <f t="shared" si="254"/>
        <v>30</v>
      </c>
      <c r="V3231" s="10">
        <f>(((J3231/60)/60)/24)+DATE(1970,1,1)</f>
        <v>41933.291643518518</v>
      </c>
      <c r="W3231" s="10">
        <f>(((I3231/60)/60)/24)+DATE(1970,1,1)</f>
        <v>41963.333310185189</v>
      </c>
    </row>
    <row r="3232" spans="1:23"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250"/>
        <v>1.0988461538461538</v>
      </c>
      <c r="P3232" s="6">
        <f t="shared" si="251"/>
        <v>77.21621621621621</v>
      </c>
      <c r="Q3232" t="s">
        <v>8319</v>
      </c>
      <c r="R3232" t="str">
        <f t="shared" si="252"/>
        <v>theater</v>
      </c>
      <c r="S3232" t="str">
        <f t="shared" si="253"/>
        <v>plays</v>
      </c>
      <c r="T3232">
        <f>YEAR(V3232)</f>
        <v>2014</v>
      </c>
      <c r="U3232" s="13">
        <f t="shared" si="254"/>
        <v>15</v>
      </c>
      <c r="V3232" s="10">
        <f>(((J3232/60)/60)/24)+DATE(1970,1,1)</f>
        <v>41898.168125000004</v>
      </c>
      <c r="W3232" s="10">
        <f>(((I3232/60)/60)/24)+DATE(1970,1,1)</f>
        <v>41913.165972222225</v>
      </c>
    </row>
    <row r="3233" spans="1:23"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250"/>
        <v>1.61</v>
      </c>
      <c r="P3233" s="6">
        <f t="shared" si="251"/>
        <v>57.5</v>
      </c>
      <c r="Q3233" t="s">
        <v>8319</v>
      </c>
      <c r="R3233" t="str">
        <f t="shared" si="252"/>
        <v>theater</v>
      </c>
      <c r="S3233" t="str">
        <f t="shared" si="253"/>
        <v>plays</v>
      </c>
      <c r="T3233">
        <f>YEAR(V3233)</f>
        <v>2016</v>
      </c>
      <c r="U3233" s="13">
        <f t="shared" si="254"/>
        <v>30</v>
      </c>
      <c r="V3233" s="10">
        <f>(((J3233/60)/60)/24)+DATE(1970,1,1)</f>
        <v>42446.943831018521</v>
      </c>
      <c r="W3233" s="10">
        <f>(((I3233/60)/60)/24)+DATE(1970,1,1)</f>
        <v>42476.943831018521</v>
      </c>
    </row>
    <row r="3234" spans="1:23"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250"/>
        <v>1.3120000000000001</v>
      </c>
      <c r="P3234" s="6">
        <f t="shared" si="251"/>
        <v>50.46153846153846</v>
      </c>
      <c r="Q3234" t="s">
        <v>8319</v>
      </c>
      <c r="R3234" t="str">
        <f t="shared" si="252"/>
        <v>theater</v>
      </c>
      <c r="S3234" t="str">
        <f t="shared" si="253"/>
        <v>plays</v>
      </c>
      <c r="T3234">
        <f>YEAR(V3234)</f>
        <v>2016</v>
      </c>
      <c r="U3234" s="13">
        <f t="shared" si="254"/>
        <v>30</v>
      </c>
      <c r="V3234" s="10">
        <f>(((J3234/60)/60)/24)+DATE(1970,1,1)</f>
        <v>42463.81385416667</v>
      </c>
      <c r="W3234" s="10">
        <f>(((I3234/60)/60)/24)+DATE(1970,1,1)</f>
        <v>42494.165972222225</v>
      </c>
    </row>
    <row r="3235" spans="1:23"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250"/>
        <v>1.1879999999999999</v>
      </c>
      <c r="P3235" s="6">
        <f t="shared" si="251"/>
        <v>97.377049180327873</v>
      </c>
      <c r="Q3235" t="s">
        <v>8319</v>
      </c>
      <c r="R3235" t="str">
        <f t="shared" si="252"/>
        <v>theater</v>
      </c>
      <c r="S3235" t="str">
        <f t="shared" si="253"/>
        <v>plays</v>
      </c>
      <c r="T3235">
        <f>YEAR(V3235)</f>
        <v>2017</v>
      </c>
      <c r="U3235" s="13">
        <f t="shared" si="254"/>
        <v>30</v>
      </c>
      <c r="V3235" s="10">
        <f>(((J3235/60)/60)/24)+DATE(1970,1,1)</f>
        <v>42766.805034722223</v>
      </c>
      <c r="W3235" s="10">
        <f>(((I3235/60)/60)/24)+DATE(1970,1,1)</f>
        <v>42796.805034722223</v>
      </c>
    </row>
    <row r="3236" spans="1:23"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250"/>
        <v>1.0039275000000001</v>
      </c>
      <c r="P3236" s="6">
        <f t="shared" si="251"/>
        <v>34.91921739130435</v>
      </c>
      <c r="Q3236" t="s">
        <v>8319</v>
      </c>
      <c r="R3236" t="str">
        <f t="shared" si="252"/>
        <v>theater</v>
      </c>
      <c r="S3236" t="str">
        <f t="shared" si="253"/>
        <v>plays</v>
      </c>
      <c r="T3236">
        <f>YEAR(V3236)</f>
        <v>2016</v>
      </c>
      <c r="U3236" s="13">
        <f t="shared" si="254"/>
        <v>33</v>
      </c>
      <c r="V3236" s="10">
        <f>(((J3236/60)/60)/24)+DATE(1970,1,1)</f>
        <v>42734.789444444439</v>
      </c>
      <c r="W3236" s="10">
        <f>(((I3236/60)/60)/24)+DATE(1970,1,1)</f>
        <v>42767.979861111111</v>
      </c>
    </row>
    <row r="3237" spans="1:23"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250"/>
        <v>1.0320666666666667</v>
      </c>
      <c r="P3237" s="6">
        <f t="shared" si="251"/>
        <v>85.530386740331494</v>
      </c>
      <c r="Q3237" t="s">
        <v>8319</v>
      </c>
      <c r="R3237" t="str">
        <f t="shared" si="252"/>
        <v>theater</v>
      </c>
      <c r="S3237" t="str">
        <f t="shared" si="253"/>
        <v>plays</v>
      </c>
      <c r="T3237">
        <f>YEAR(V3237)</f>
        <v>2016</v>
      </c>
      <c r="U3237" s="13">
        <f t="shared" si="254"/>
        <v>30</v>
      </c>
      <c r="V3237" s="10">
        <f>(((J3237/60)/60)/24)+DATE(1970,1,1)</f>
        <v>42522.347812499997</v>
      </c>
      <c r="W3237" s="10">
        <f>(((I3237/60)/60)/24)+DATE(1970,1,1)</f>
        <v>42552.347812499997</v>
      </c>
    </row>
    <row r="3238" spans="1:23"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250"/>
        <v>1.006</v>
      </c>
      <c r="P3238" s="6">
        <f t="shared" si="251"/>
        <v>182.90909090909091</v>
      </c>
      <c r="Q3238" t="s">
        <v>8319</v>
      </c>
      <c r="R3238" t="str">
        <f t="shared" si="252"/>
        <v>theater</v>
      </c>
      <c r="S3238" t="str">
        <f t="shared" si="253"/>
        <v>plays</v>
      </c>
      <c r="T3238">
        <f>YEAR(V3238)</f>
        <v>2016</v>
      </c>
      <c r="U3238" s="13">
        <f t="shared" si="254"/>
        <v>30</v>
      </c>
      <c r="V3238" s="10">
        <f>(((J3238/60)/60)/24)+DATE(1970,1,1)</f>
        <v>42702.917048611111</v>
      </c>
      <c r="W3238" s="10">
        <f>(((I3238/60)/60)/24)+DATE(1970,1,1)</f>
        <v>42732.917048611111</v>
      </c>
    </row>
    <row r="3239" spans="1:23"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250"/>
        <v>1.0078754285714286</v>
      </c>
      <c r="P3239" s="6">
        <f t="shared" si="251"/>
        <v>131.13620817843866</v>
      </c>
      <c r="Q3239" t="s">
        <v>8319</v>
      </c>
      <c r="R3239" t="str">
        <f t="shared" si="252"/>
        <v>theater</v>
      </c>
      <c r="S3239" t="str">
        <f t="shared" si="253"/>
        <v>plays</v>
      </c>
      <c r="T3239">
        <f>YEAR(V3239)</f>
        <v>2015</v>
      </c>
      <c r="U3239" s="13">
        <f t="shared" si="254"/>
        <v>24</v>
      </c>
      <c r="V3239" s="10">
        <f>(((J3239/60)/60)/24)+DATE(1970,1,1)</f>
        <v>42252.474351851852</v>
      </c>
      <c r="W3239" s="10">
        <f>(((I3239/60)/60)/24)+DATE(1970,1,1)</f>
        <v>42276.165972222225</v>
      </c>
    </row>
    <row r="3240" spans="1:23"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250"/>
        <v>1.1232142857142857</v>
      </c>
      <c r="P3240" s="6">
        <f t="shared" si="251"/>
        <v>39.810126582278478</v>
      </c>
      <c r="Q3240" t="s">
        <v>8319</v>
      </c>
      <c r="R3240" t="str">
        <f t="shared" si="252"/>
        <v>theater</v>
      </c>
      <c r="S3240" t="str">
        <f t="shared" si="253"/>
        <v>plays</v>
      </c>
      <c r="T3240">
        <f>YEAR(V3240)</f>
        <v>2015</v>
      </c>
      <c r="U3240" s="13">
        <f t="shared" si="254"/>
        <v>30</v>
      </c>
      <c r="V3240" s="10">
        <f>(((J3240/60)/60)/24)+DATE(1970,1,1)</f>
        <v>42156.510393518518</v>
      </c>
      <c r="W3240" s="10">
        <f>(((I3240/60)/60)/24)+DATE(1970,1,1)</f>
        <v>42186.510393518518</v>
      </c>
    </row>
    <row r="3241" spans="1:23"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250"/>
        <v>1.0591914022517912</v>
      </c>
      <c r="P3241" s="6">
        <f t="shared" si="251"/>
        <v>59.701730769230764</v>
      </c>
      <c r="Q3241" t="s">
        <v>8319</v>
      </c>
      <c r="R3241" t="str">
        <f t="shared" si="252"/>
        <v>theater</v>
      </c>
      <c r="S3241" t="str">
        <f t="shared" si="253"/>
        <v>plays</v>
      </c>
      <c r="T3241">
        <f>YEAR(V3241)</f>
        <v>2015</v>
      </c>
      <c r="U3241" s="13">
        <f t="shared" si="254"/>
        <v>25</v>
      </c>
      <c r="V3241" s="10">
        <f>(((J3241/60)/60)/24)+DATE(1970,1,1)</f>
        <v>42278.089039351849</v>
      </c>
      <c r="W3241" s="10">
        <f>(((I3241/60)/60)/24)+DATE(1970,1,1)</f>
        <v>42302.999305555553</v>
      </c>
    </row>
    <row r="3242" spans="1:23"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250"/>
        <v>1.0056666666666667</v>
      </c>
      <c r="P3242" s="6">
        <f t="shared" si="251"/>
        <v>88.735294117647058</v>
      </c>
      <c r="Q3242" t="s">
        <v>8319</v>
      </c>
      <c r="R3242" t="str">
        <f t="shared" si="252"/>
        <v>theater</v>
      </c>
      <c r="S3242" t="str">
        <f t="shared" si="253"/>
        <v>plays</v>
      </c>
      <c r="T3242">
        <f>YEAR(V3242)</f>
        <v>2017</v>
      </c>
      <c r="U3242" s="13">
        <f t="shared" si="254"/>
        <v>28</v>
      </c>
      <c r="V3242" s="10">
        <f>(((J3242/60)/60)/24)+DATE(1970,1,1)</f>
        <v>42754.693842592591</v>
      </c>
      <c r="W3242" s="10">
        <f>(((I3242/60)/60)/24)+DATE(1970,1,1)</f>
        <v>42782.958333333328</v>
      </c>
    </row>
    <row r="3243" spans="1:23"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250"/>
        <v>1.1530588235294117</v>
      </c>
      <c r="P3243" s="6">
        <f t="shared" si="251"/>
        <v>58.688622754491021</v>
      </c>
      <c r="Q3243" t="s">
        <v>8319</v>
      </c>
      <c r="R3243" t="str">
        <f t="shared" si="252"/>
        <v>theater</v>
      </c>
      <c r="S3243" t="str">
        <f t="shared" si="253"/>
        <v>plays</v>
      </c>
      <c r="T3243">
        <f>YEAR(V3243)</f>
        <v>2014</v>
      </c>
      <c r="U3243" s="13">
        <f t="shared" si="254"/>
        <v>33</v>
      </c>
      <c r="V3243" s="10">
        <f>(((J3243/60)/60)/24)+DATE(1970,1,1)</f>
        <v>41893.324884259258</v>
      </c>
      <c r="W3243" s="10">
        <f>(((I3243/60)/60)/24)+DATE(1970,1,1)</f>
        <v>41926.290972222225</v>
      </c>
    </row>
    <row r="3244" spans="1:23"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250"/>
        <v>1.273042</v>
      </c>
      <c r="P3244" s="6">
        <f t="shared" si="251"/>
        <v>69.56513661202186</v>
      </c>
      <c r="Q3244" t="s">
        <v>8319</v>
      </c>
      <c r="R3244" t="str">
        <f t="shared" si="252"/>
        <v>theater</v>
      </c>
      <c r="S3244" t="str">
        <f t="shared" si="253"/>
        <v>plays</v>
      </c>
      <c r="T3244">
        <f>YEAR(V3244)</f>
        <v>2014</v>
      </c>
      <c r="U3244" s="13">
        <f t="shared" si="254"/>
        <v>30</v>
      </c>
      <c r="V3244" s="10">
        <f>(((J3244/60)/60)/24)+DATE(1970,1,1)</f>
        <v>41871.755694444444</v>
      </c>
      <c r="W3244" s="10">
        <f>(((I3244/60)/60)/24)+DATE(1970,1,1)</f>
        <v>41901.755694444444</v>
      </c>
    </row>
    <row r="3245" spans="1:23"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250"/>
        <v>1.028375</v>
      </c>
      <c r="P3245" s="6">
        <f t="shared" si="251"/>
        <v>115.87323943661971</v>
      </c>
      <c r="Q3245" t="s">
        <v>8319</v>
      </c>
      <c r="R3245" t="str">
        <f t="shared" si="252"/>
        <v>theater</v>
      </c>
      <c r="S3245" t="str">
        <f t="shared" si="253"/>
        <v>plays</v>
      </c>
      <c r="T3245">
        <f>YEAR(V3245)</f>
        <v>2015</v>
      </c>
      <c r="U3245" s="13">
        <f t="shared" si="254"/>
        <v>24</v>
      </c>
      <c r="V3245" s="10">
        <f>(((J3245/60)/60)/24)+DATE(1970,1,1)</f>
        <v>42262.096782407403</v>
      </c>
      <c r="W3245" s="10">
        <f>(((I3245/60)/60)/24)+DATE(1970,1,1)</f>
        <v>42286</v>
      </c>
    </row>
    <row r="3246" spans="1:23"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250"/>
        <v>1.0293749999999999</v>
      </c>
      <c r="P3246" s="6">
        <f t="shared" si="251"/>
        <v>23.869565217391305</v>
      </c>
      <c r="Q3246" t="s">
        <v>8319</v>
      </c>
      <c r="R3246" t="str">
        <f t="shared" si="252"/>
        <v>theater</v>
      </c>
      <c r="S3246" t="str">
        <f t="shared" si="253"/>
        <v>plays</v>
      </c>
      <c r="T3246">
        <f>YEAR(V3246)</f>
        <v>2016</v>
      </c>
      <c r="U3246" s="13">
        <f t="shared" si="254"/>
        <v>30</v>
      </c>
      <c r="V3246" s="10">
        <f>(((J3246/60)/60)/24)+DATE(1970,1,1)</f>
        <v>42675.694236111114</v>
      </c>
      <c r="W3246" s="10">
        <f>(((I3246/60)/60)/24)+DATE(1970,1,1)</f>
        <v>42705.735902777778</v>
      </c>
    </row>
    <row r="3247" spans="1:23"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250"/>
        <v>1.043047619047619</v>
      </c>
      <c r="P3247" s="6">
        <f t="shared" si="251"/>
        <v>81.125925925925927</v>
      </c>
      <c r="Q3247" t="s">
        <v>8319</v>
      </c>
      <c r="R3247" t="str">
        <f t="shared" si="252"/>
        <v>theater</v>
      </c>
      <c r="S3247" t="str">
        <f t="shared" si="253"/>
        <v>plays</v>
      </c>
      <c r="T3247">
        <f>YEAR(V3247)</f>
        <v>2015</v>
      </c>
      <c r="U3247" s="13">
        <f t="shared" si="254"/>
        <v>31</v>
      </c>
      <c r="V3247" s="10">
        <f>(((J3247/60)/60)/24)+DATE(1970,1,1)</f>
        <v>42135.60020833333</v>
      </c>
      <c r="W3247" s="10">
        <f>(((I3247/60)/60)/24)+DATE(1970,1,1)</f>
        <v>42167.083333333328</v>
      </c>
    </row>
    <row r="3248" spans="1:23"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250"/>
        <v>1.1122000000000001</v>
      </c>
      <c r="P3248" s="6">
        <f t="shared" si="251"/>
        <v>57.626943005181346</v>
      </c>
      <c r="Q3248" t="s">
        <v>8319</v>
      </c>
      <c r="R3248" t="str">
        <f t="shared" si="252"/>
        <v>theater</v>
      </c>
      <c r="S3248" t="str">
        <f t="shared" si="253"/>
        <v>plays</v>
      </c>
      <c r="T3248">
        <f>YEAR(V3248)</f>
        <v>2015</v>
      </c>
      <c r="U3248" s="13">
        <f t="shared" si="254"/>
        <v>29</v>
      </c>
      <c r="V3248" s="10">
        <f>(((J3248/60)/60)/24)+DATE(1970,1,1)</f>
        <v>42230.472222222219</v>
      </c>
      <c r="W3248" s="10">
        <f>(((I3248/60)/60)/24)+DATE(1970,1,1)</f>
        <v>42259.165972222225</v>
      </c>
    </row>
    <row r="3249" spans="1:23"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250"/>
        <v>1.0586</v>
      </c>
      <c r="P3249" s="6">
        <f t="shared" si="251"/>
        <v>46.429824561403507</v>
      </c>
      <c r="Q3249" t="s">
        <v>8319</v>
      </c>
      <c r="R3249" t="str">
        <f t="shared" si="252"/>
        <v>theater</v>
      </c>
      <c r="S3249" t="str">
        <f t="shared" si="253"/>
        <v>plays</v>
      </c>
      <c r="T3249">
        <f>YEAR(V3249)</f>
        <v>2015</v>
      </c>
      <c r="U3249" s="13">
        <f t="shared" si="254"/>
        <v>30</v>
      </c>
      <c r="V3249" s="10">
        <f>(((J3249/60)/60)/24)+DATE(1970,1,1)</f>
        <v>42167.434166666666</v>
      </c>
      <c r="W3249" s="10">
        <f>(((I3249/60)/60)/24)+DATE(1970,1,1)</f>
        <v>42197.434166666666</v>
      </c>
    </row>
    <row r="3250" spans="1:23"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250"/>
        <v>1.0079166666666666</v>
      </c>
      <c r="P3250" s="6">
        <f t="shared" si="251"/>
        <v>60.475000000000001</v>
      </c>
      <c r="Q3250" t="s">
        <v>8319</v>
      </c>
      <c r="R3250" t="str">
        <f t="shared" si="252"/>
        <v>theater</v>
      </c>
      <c r="S3250" t="str">
        <f t="shared" si="253"/>
        <v>plays</v>
      </c>
      <c r="T3250">
        <f>YEAR(V3250)</f>
        <v>2015</v>
      </c>
      <c r="U3250" s="13">
        <f t="shared" si="254"/>
        <v>30</v>
      </c>
      <c r="V3250" s="10">
        <f>(((J3250/60)/60)/24)+DATE(1970,1,1)</f>
        <v>42068.888391203705</v>
      </c>
      <c r="W3250" s="10">
        <f>(((I3250/60)/60)/24)+DATE(1970,1,1)</f>
        <v>42098.846724537041</v>
      </c>
    </row>
    <row r="3251" spans="1:23"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250"/>
        <v>1.0492727272727274</v>
      </c>
      <c r="P3251" s="6">
        <f t="shared" si="251"/>
        <v>65.579545454545453</v>
      </c>
      <c r="Q3251" t="s">
        <v>8319</v>
      </c>
      <c r="R3251" t="str">
        <f t="shared" si="252"/>
        <v>theater</v>
      </c>
      <c r="S3251" t="str">
        <f t="shared" si="253"/>
        <v>plays</v>
      </c>
      <c r="T3251">
        <f>YEAR(V3251)</f>
        <v>2015</v>
      </c>
      <c r="U3251" s="13">
        <f t="shared" si="254"/>
        <v>30</v>
      </c>
      <c r="V3251" s="10">
        <f>(((J3251/60)/60)/24)+DATE(1970,1,1)</f>
        <v>42145.746689814812</v>
      </c>
      <c r="W3251" s="10">
        <f>(((I3251/60)/60)/24)+DATE(1970,1,1)</f>
        <v>42175.746689814812</v>
      </c>
    </row>
    <row r="3252" spans="1:23"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250"/>
        <v>1.01552</v>
      </c>
      <c r="P3252" s="6">
        <f t="shared" si="251"/>
        <v>119.1924882629108</v>
      </c>
      <c r="Q3252" t="s">
        <v>8319</v>
      </c>
      <c r="R3252" t="str">
        <f t="shared" si="252"/>
        <v>theater</v>
      </c>
      <c r="S3252" t="str">
        <f t="shared" si="253"/>
        <v>plays</v>
      </c>
      <c r="T3252">
        <f>YEAR(V3252)</f>
        <v>2014</v>
      </c>
      <c r="U3252" s="13">
        <f t="shared" si="254"/>
        <v>30</v>
      </c>
      <c r="V3252" s="10">
        <f>(((J3252/60)/60)/24)+DATE(1970,1,1)</f>
        <v>41918.742175925923</v>
      </c>
      <c r="W3252" s="10">
        <f>(((I3252/60)/60)/24)+DATE(1970,1,1)</f>
        <v>41948.783842592595</v>
      </c>
    </row>
    <row r="3253" spans="1:23"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250"/>
        <v>1.1073333333333333</v>
      </c>
      <c r="P3253" s="6">
        <f t="shared" si="251"/>
        <v>83.05</v>
      </c>
      <c r="Q3253" t="s">
        <v>8319</v>
      </c>
      <c r="R3253" t="str">
        <f t="shared" si="252"/>
        <v>theater</v>
      </c>
      <c r="S3253" t="str">
        <f t="shared" si="253"/>
        <v>plays</v>
      </c>
      <c r="T3253">
        <f>YEAR(V3253)</f>
        <v>2015</v>
      </c>
      <c r="U3253" s="13">
        <f t="shared" si="254"/>
        <v>30</v>
      </c>
      <c r="V3253" s="10">
        <f>(((J3253/60)/60)/24)+DATE(1970,1,1)</f>
        <v>42146.731087962966</v>
      </c>
      <c r="W3253" s="10">
        <f>(((I3253/60)/60)/24)+DATE(1970,1,1)</f>
        <v>42176.731087962966</v>
      </c>
    </row>
    <row r="3254" spans="1:23"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250"/>
        <v>1.2782222222222221</v>
      </c>
      <c r="P3254" s="6">
        <f t="shared" si="251"/>
        <v>57.52</v>
      </c>
      <c r="Q3254" t="s">
        <v>8319</v>
      </c>
      <c r="R3254" t="str">
        <f t="shared" si="252"/>
        <v>theater</v>
      </c>
      <c r="S3254" t="str">
        <f t="shared" si="253"/>
        <v>plays</v>
      </c>
      <c r="T3254">
        <f>YEAR(V3254)</f>
        <v>2016</v>
      </c>
      <c r="U3254" s="13">
        <f t="shared" si="254"/>
        <v>30</v>
      </c>
      <c r="V3254" s="10">
        <f>(((J3254/60)/60)/24)+DATE(1970,1,1)</f>
        <v>42590.472685185188</v>
      </c>
      <c r="W3254" s="10">
        <f>(((I3254/60)/60)/24)+DATE(1970,1,1)</f>
        <v>42620.472685185188</v>
      </c>
    </row>
    <row r="3255" spans="1:23"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250"/>
        <v>1.0182500000000001</v>
      </c>
      <c r="P3255" s="6">
        <f t="shared" si="251"/>
        <v>177.08695652173913</v>
      </c>
      <c r="Q3255" t="s">
        <v>8319</v>
      </c>
      <c r="R3255" t="str">
        <f t="shared" si="252"/>
        <v>theater</v>
      </c>
      <c r="S3255" t="str">
        <f t="shared" si="253"/>
        <v>plays</v>
      </c>
      <c r="T3255">
        <f>YEAR(V3255)</f>
        <v>2016</v>
      </c>
      <c r="U3255" s="13">
        <f t="shared" si="254"/>
        <v>19</v>
      </c>
      <c r="V3255" s="10">
        <f>(((J3255/60)/60)/24)+DATE(1970,1,1)</f>
        <v>42602.576712962968</v>
      </c>
      <c r="W3255" s="10">
        <f>(((I3255/60)/60)/24)+DATE(1970,1,1)</f>
        <v>42621.15625</v>
      </c>
    </row>
    <row r="3256" spans="1:23"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250"/>
        <v>1.012576923076923</v>
      </c>
      <c r="P3256" s="6">
        <f t="shared" si="251"/>
        <v>70.771505376344081</v>
      </c>
      <c r="Q3256" t="s">
        <v>8319</v>
      </c>
      <c r="R3256" t="str">
        <f t="shared" si="252"/>
        <v>theater</v>
      </c>
      <c r="S3256" t="str">
        <f t="shared" si="253"/>
        <v>plays</v>
      </c>
      <c r="T3256">
        <f>YEAR(V3256)</f>
        <v>2015</v>
      </c>
      <c r="U3256" s="13">
        <f t="shared" si="254"/>
        <v>30</v>
      </c>
      <c r="V3256" s="10">
        <f>(((J3256/60)/60)/24)+DATE(1970,1,1)</f>
        <v>42059.085752314815</v>
      </c>
      <c r="W3256" s="10">
        <f>(((I3256/60)/60)/24)+DATE(1970,1,1)</f>
        <v>42089.044085648144</v>
      </c>
    </row>
    <row r="3257" spans="1:23"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250"/>
        <v>1.75</v>
      </c>
      <c r="P3257" s="6">
        <f t="shared" si="251"/>
        <v>29.166666666666668</v>
      </c>
      <c r="Q3257" t="s">
        <v>8319</v>
      </c>
      <c r="R3257" t="str">
        <f t="shared" si="252"/>
        <v>theater</v>
      </c>
      <c r="S3257" t="str">
        <f t="shared" si="253"/>
        <v>plays</v>
      </c>
      <c r="T3257">
        <f>YEAR(V3257)</f>
        <v>2014</v>
      </c>
      <c r="U3257" s="13">
        <f t="shared" si="254"/>
        <v>30</v>
      </c>
      <c r="V3257" s="10">
        <f>(((J3257/60)/60)/24)+DATE(1970,1,1)</f>
        <v>41889.768229166664</v>
      </c>
      <c r="W3257" s="10">
        <f>(((I3257/60)/60)/24)+DATE(1970,1,1)</f>
        <v>41919.768229166664</v>
      </c>
    </row>
    <row r="3258" spans="1:23"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250"/>
        <v>1.2806</v>
      </c>
      <c r="P3258" s="6">
        <f t="shared" si="251"/>
        <v>72.76136363636364</v>
      </c>
      <c r="Q3258" t="s">
        <v>8319</v>
      </c>
      <c r="R3258" t="str">
        <f t="shared" si="252"/>
        <v>theater</v>
      </c>
      <c r="S3258" t="str">
        <f t="shared" si="253"/>
        <v>plays</v>
      </c>
      <c r="T3258">
        <f>YEAR(V3258)</f>
        <v>2015</v>
      </c>
      <c r="U3258" s="13">
        <f t="shared" si="254"/>
        <v>22</v>
      </c>
      <c r="V3258" s="10">
        <f>(((J3258/60)/60)/24)+DATE(1970,1,1)</f>
        <v>42144.573807870373</v>
      </c>
      <c r="W3258" s="10">
        <f>(((I3258/60)/60)/24)+DATE(1970,1,1)</f>
        <v>42166.165972222225</v>
      </c>
    </row>
    <row r="3259" spans="1:23"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250"/>
        <v>1.0629949999999999</v>
      </c>
      <c r="P3259" s="6">
        <f t="shared" si="251"/>
        <v>51.853414634146333</v>
      </c>
      <c r="Q3259" t="s">
        <v>8319</v>
      </c>
      <c r="R3259" t="str">
        <f t="shared" si="252"/>
        <v>theater</v>
      </c>
      <c r="S3259" t="str">
        <f t="shared" si="253"/>
        <v>plays</v>
      </c>
      <c r="T3259">
        <f>YEAR(V3259)</f>
        <v>2017</v>
      </c>
      <c r="U3259" s="13">
        <f t="shared" si="254"/>
        <v>30</v>
      </c>
      <c r="V3259" s="10">
        <f>(((J3259/60)/60)/24)+DATE(1970,1,1)</f>
        <v>42758.559629629628</v>
      </c>
      <c r="W3259" s="10">
        <f>(((I3259/60)/60)/24)+DATE(1970,1,1)</f>
        <v>42788.559629629628</v>
      </c>
    </row>
    <row r="3260" spans="1:23"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250"/>
        <v>1.052142857142857</v>
      </c>
      <c r="P3260" s="6">
        <f t="shared" si="251"/>
        <v>98.2</v>
      </c>
      <c r="Q3260" t="s">
        <v>8319</v>
      </c>
      <c r="R3260" t="str">
        <f t="shared" si="252"/>
        <v>theater</v>
      </c>
      <c r="S3260" t="str">
        <f t="shared" si="253"/>
        <v>plays</v>
      </c>
      <c r="T3260">
        <f>YEAR(V3260)</f>
        <v>2014</v>
      </c>
      <c r="U3260" s="13">
        <f t="shared" si="254"/>
        <v>30</v>
      </c>
      <c r="V3260" s="10">
        <f>(((J3260/60)/60)/24)+DATE(1970,1,1)</f>
        <v>41982.887280092589</v>
      </c>
      <c r="W3260" s="10">
        <f>(((I3260/60)/60)/24)+DATE(1970,1,1)</f>
        <v>42012.887280092589</v>
      </c>
    </row>
    <row r="3261" spans="1:23"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250"/>
        <v>1.0616782608695652</v>
      </c>
      <c r="P3261" s="6">
        <f t="shared" si="251"/>
        <v>251.7381443298969</v>
      </c>
      <c r="Q3261" t="s">
        <v>8319</v>
      </c>
      <c r="R3261" t="str">
        <f t="shared" si="252"/>
        <v>theater</v>
      </c>
      <c r="S3261" t="str">
        <f t="shared" si="253"/>
        <v>plays</v>
      </c>
      <c r="T3261">
        <f>YEAR(V3261)</f>
        <v>2016</v>
      </c>
      <c r="U3261" s="13">
        <f t="shared" si="254"/>
        <v>29</v>
      </c>
      <c r="V3261" s="10">
        <f>(((J3261/60)/60)/24)+DATE(1970,1,1)</f>
        <v>42614.760937500003</v>
      </c>
      <c r="W3261" s="10">
        <f>(((I3261/60)/60)/24)+DATE(1970,1,1)</f>
        <v>42644.165972222225</v>
      </c>
    </row>
    <row r="3262" spans="1:23"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250"/>
        <v>1.0924</v>
      </c>
      <c r="P3262" s="6">
        <f t="shared" si="251"/>
        <v>74.821917808219183</v>
      </c>
      <c r="Q3262" t="s">
        <v>8319</v>
      </c>
      <c r="R3262" t="str">
        <f t="shared" si="252"/>
        <v>theater</v>
      </c>
      <c r="S3262" t="str">
        <f t="shared" si="253"/>
        <v>plays</v>
      </c>
      <c r="T3262">
        <f>YEAR(V3262)</f>
        <v>2015</v>
      </c>
      <c r="U3262" s="13">
        <f t="shared" si="254"/>
        <v>35</v>
      </c>
      <c r="V3262" s="10">
        <f>(((J3262/60)/60)/24)+DATE(1970,1,1)</f>
        <v>42303.672662037032</v>
      </c>
      <c r="W3262" s="10">
        <f>(((I3262/60)/60)/24)+DATE(1970,1,1)</f>
        <v>42338.714328703703</v>
      </c>
    </row>
    <row r="3263" spans="1:23"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250"/>
        <v>1.0045454545454546</v>
      </c>
      <c r="P3263" s="6">
        <f t="shared" si="251"/>
        <v>67.65306122448979</v>
      </c>
      <c r="Q3263" t="s">
        <v>8319</v>
      </c>
      <c r="R3263" t="str">
        <f t="shared" si="252"/>
        <v>theater</v>
      </c>
      <c r="S3263" t="str">
        <f t="shared" si="253"/>
        <v>plays</v>
      </c>
      <c r="T3263">
        <f>YEAR(V3263)</f>
        <v>2015</v>
      </c>
      <c r="U3263" s="13">
        <f t="shared" si="254"/>
        <v>30</v>
      </c>
      <c r="V3263" s="10">
        <f>(((J3263/60)/60)/24)+DATE(1970,1,1)</f>
        <v>42171.725416666668</v>
      </c>
      <c r="W3263" s="10">
        <f>(((I3263/60)/60)/24)+DATE(1970,1,1)</f>
        <v>42201.725416666668</v>
      </c>
    </row>
    <row r="3264" spans="1:23"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250"/>
        <v>1.0304098360655738</v>
      </c>
      <c r="P3264" s="6">
        <f t="shared" si="251"/>
        <v>93.81343283582089</v>
      </c>
      <c r="Q3264" t="s">
        <v>8319</v>
      </c>
      <c r="R3264" t="str">
        <f t="shared" si="252"/>
        <v>theater</v>
      </c>
      <c r="S3264" t="str">
        <f t="shared" si="253"/>
        <v>plays</v>
      </c>
      <c r="T3264">
        <f>YEAR(V3264)</f>
        <v>2014</v>
      </c>
      <c r="U3264" s="13">
        <f t="shared" si="254"/>
        <v>31</v>
      </c>
      <c r="V3264" s="10">
        <f>(((J3264/60)/60)/24)+DATE(1970,1,1)</f>
        <v>41964.315532407403</v>
      </c>
      <c r="W3264" s="10">
        <f>(((I3264/60)/60)/24)+DATE(1970,1,1)</f>
        <v>41995.166666666672</v>
      </c>
    </row>
    <row r="3265" spans="1:23"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250"/>
        <v>1.121664</v>
      </c>
      <c r="P3265" s="6">
        <f t="shared" si="251"/>
        <v>41.237647058823526</v>
      </c>
      <c r="Q3265" t="s">
        <v>8319</v>
      </c>
      <c r="R3265" t="str">
        <f t="shared" si="252"/>
        <v>theater</v>
      </c>
      <c r="S3265" t="str">
        <f t="shared" si="253"/>
        <v>plays</v>
      </c>
      <c r="T3265">
        <f>YEAR(V3265)</f>
        <v>2015</v>
      </c>
      <c r="U3265" s="13">
        <f t="shared" si="254"/>
        <v>23</v>
      </c>
      <c r="V3265" s="10">
        <f>(((J3265/60)/60)/24)+DATE(1970,1,1)</f>
        <v>42284.516064814816</v>
      </c>
      <c r="W3265" s="10">
        <f>(((I3265/60)/60)/24)+DATE(1970,1,1)</f>
        <v>42307.875</v>
      </c>
    </row>
    <row r="3266" spans="1:23"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250"/>
        <v>1.03</v>
      </c>
      <c r="P3266" s="6">
        <f t="shared" si="251"/>
        <v>52.551020408163268</v>
      </c>
      <c r="Q3266" t="s">
        <v>8319</v>
      </c>
      <c r="R3266" t="str">
        <f t="shared" si="252"/>
        <v>theater</v>
      </c>
      <c r="S3266" t="str">
        <f t="shared" si="253"/>
        <v>plays</v>
      </c>
      <c r="T3266">
        <f>YEAR(V3266)</f>
        <v>2015</v>
      </c>
      <c r="U3266" s="13">
        <f t="shared" si="254"/>
        <v>16</v>
      </c>
      <c r="V3266" s="10">
        <f>(((J3266/60)/60)/24)+DATE(1970,1,1)</f>
        <v>42016.800208333334</v>
      </c>
      <c r="W3266" s="10">
        <f>(((I3266/60)/60)/24)+DATE(1970,1,1)</f>
        <v>42032.916666666672</v>
      </c>
    </row>
    <row r="3267" spans="1:23"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255">E3267/D3267</f>
        <v>1.64</v>
      </c>
      <c r="P3267" s="6">
        <f t="shared" ref="P3267:P3330" si="256">E3267/L3267</f>
        <v>70.285714285714292</v>
      </c>
      <c r="Q3267" t="s">
        <v>8319</v>
      </c>
      <c r="R3267" t="str">
        <f t="shared" ref="R3267:R3330" si="257">LEFT(N3267,SEARCH("/",N3267,1)-1)</f>
        <v>theater</v>
      </c>
      <c r="S3267" t="str">
        <f t="shared" ref="S3267:S3330" si="258">RIGHT(N3267,LEN(N3267)-FIND("/",N3267,1))</f>
        <v>plays</v>
      </c>
      <c r="T3267">
        <f>YEAR(V3267)</f>
        <v>2015</v>
      </c>
      <c r="U3267" s="13">
        <f t="shared" ref="U3267:U3330" si="259">ROUND(W3267-V3267,0)</f>
        <v>30</v>
      </c>
      <c r="V3267" s="10">
        <f>(((J3267/60)/60)/24)+DATE(1970,1,1)</f>
        <v>42311.711979166663</v>
      </c>
      <c r="W3267" s="10">
        <f>(((I3267/60)/60)/24)+DATE(1970,1,1)</f>
        <v>42341.708333333328</v>
      </c>
    </row>
    <row r="3268" spans="1:23"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255"/>
        <v>1.3128333333333333</v>
      </c>
      <c r="P3268" s="6">
        <f t="shared" si="256"/>
        <v>48.325153374233132</v>
      </c>
      <c r="Q3268" t="s">
        <v>8319</v>
      </c>
      <c r="R3268" t="str">
        <f t="shared" si="257"/>
        <v>theater</v>
      </c>
      <c r="S3268" t="str">
        <f t="shared" si="258"/>
        <v>plays</v>
      </c>
      <c r="T3268">
        <f>YEAR(V3268)</f>
        <v>2015</v>
      </c>
      <c r="U3268" s="13">
        <f t="shared" si="259"/>
        <v>31</v>
      </c>
      <c r="V3268" s="10">
        <f>(((J3268/60)/60)/24)+DATE(1970,1,1)</f>
        <v>42136.536134259266</v>
      </c>
      <c r="W3268" s="10">
        <f>(((I3268/60)/60)/24)+DATE(1970,1,1)</f>
        <v>42167.875</v>
      </c>
    </row>
    <row r="3269" spans="1:23"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255"/>
        <v>1.0209999999999999</v>
      </c>
      <c r="P3269" s="6">
        <f t="shared" si="256"/>
        <v>53.177083333333336</v>
      </c>
      <c r="Q3269" t="s">
        <v>8319</v>
      </c>
      <c r="R3269" t="str">
        <f t="shared" si="257"/>
        <v>theater</v>
      </c>
      <c r="S3269" t="str">
        <f t="shared" si="258"/>
        <v>plays</v>
      </c>
      <c r="T3269">
        <f>YEAR(V3269)</f>
        <v>2015</v>
      </c>
      <c r="U3269" s="13">
        <f t="shared" si="259"/>
        <v>30</v>
      </c>
      <c r="V3269" s="10">
        <f>(((J3269/60)/60)/24)+DATE(1970,1,1)</f>
        <v>42172.757638888885</v>
      </c>
      <c r="W3269" s="10">
        <f>(((I3269/60)/60)/24)+DATE(1970,1,1)</f>
        <v>42202.757638888885</v>
      </c>
    </row>
    <row r="3270" spans="1:23"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255"/>
        <v>1.28</v>
      </c>
      <c r="P3270" s="6">
        <f t="shared" si="256"/>
        <v>60.952380952380949</v>
      </c>
      <c r="Q3270" t="s">
        <v>8319</v>
      </c>
      <c r="R3270" t="str">
        <f t="shared" si="257"/>
        <v>theater</v>
      </c>
      <c r="S3270" t="str">
        <f t="shared" si="258"/>
        <v>plays</v>
      </c>
      <c r="T3270">
        <f>YEAR(V3270)</f>
        <v>2016</v>
      </c>
      <c r="U3270" s="13">
        <f t="shared" si="259"/>
        <v>16</v>
      </c>
      <c r="V3270" s="10">
        <f>(((J3270/60)/60)/24)+DATE(1970,1,1)</f>
        <v>42590.90425925926</v>
      </c>
      <c r="W3270" s="10">
        <f>(((I3270/60)/60)/24)+DATE(1970,1,1)</f>
        <v>42606.90425925926</v>
      </c>
    </row>
    <row r="3271" spans="1:23"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255"/>
        <v>1.0149999999999999</v>
      </c>
      <c r="P3271" s="6">
        <f t="shared" si="256"/>
        <v>116</v>
      </c>
      <c r="Q3271" t="s">
        <v>8319</v>
      </c>
      <c r="R3271" t="str">
        <f t="shared" si="257"/>
        <v>theater</v>
      </c>
      <c r="S3271" t="str">
        <f t="shared" si="258"/>
        <v>plays</v>
      </c>
      <c r="T3271">
        <f>YEAR(V3271)</f>
        <v>2015</v>
      </c>
      <c r="U3271" s="13">
        <f t="shared" si="259"/>
        <v>34</v>
      </c>
      <c r="V3271" s="10">
        <f>(((J3271/60)/60)/24)+DATE(1970,1,1)</f>
        <v>42137.395798611105</v>
      </c>
      <c r="W3271" s="10">
        <f>(((I3271/60)/60)/24)+DATE(1970,1,1)</f>
        <v>42171.458333333328</v>
      </c>
    </row>
    <row r="3272" spans="1:23"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255"/>
        <v>1.0166666666666666</v>
      </c>
      <c r="P3272" s="6">
        <f t="shared" si="256"/>
        <v>61</v>
      </c>
      <c r="Q3272" t="s">
        <v>8319</v>
      </c>
      <c r="R3272" t="str">
        <f t="shared" si="257"/>
        <v>theater</v>
      </c>
      <c r="S3272" t="str">
        <f t="shared" si="258"/>
        <v>plays</v>
      </c>
      <c r="T3272">
        <f>YEAR(V3272)</f>
        <v>2015</v>
      </c>
      <c r="U3272" s="13">
        <f t="shared" si="259"/>
        <v>30</v>
      </c>
      <c r="V3272" s="10">
        <f>(((J3272/60)/60)/24)+DATE(1970,1,1)</f>
        <v>42167.533159722225</v>
      </c>
      <c r="W3272" s="10">
        <f>(((I3272/60)/60)/24)+DATE(1970,1,1)</f>
        <v>42197.533159722225</v>
      </c>
    </row>
    <row r="3273" spans="1:23"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255"/>
        <v>1.3</v>
      </c>
      <c r="P3273" s="6">
        <f t="shared" si="256"/>
        <v>38.235294117647058</v>
      </c>
      <c r="Q3273" t="s">
        <v>8319</v>
      </c>
      <c r="R3273" t="str">
        <f t="shared" si="257"/>
        <v>theater</v>
      </c>
      <c r="S3273" t="str">
        <f t="shared" si="258"/>
        <v>plays</v>
      </c>
      <c r="T3273">
        <f>YEAR(V3273)</f>
        <v>2014</v>
      </c>
      <c r="U3273" s="13">
        <f t="shared" si="259"/>
        <v>30</v>
      </c>
      <c r="V3273" s="10">
        <f>(((J3273/60)/60)/24)+DATE(1970,1,1)</f>
        <v>41915.437210648146</v>
      </c>
      <c r="W3273" s="10">
        <f>(((I3273/60)/60)/24)+DATE(1970,1,1)</f>
        <v>41945.478877314818</v>
      </c>
    </row>
    <row r="3274" spans="1:23"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255"/>
        <v>1.5443</v>
      </c>
      <c r="P3274" s="6">
        <f t="shared" si="256"/>
        <v>106.50344827586207</v>
      </c>
      <c r="Q3274" t="s">
        <v>8319</v>
      </c>
      <c r="R3274" t="str">
        <f t="shared" si="257"/>
        <v>theater</v>
      </c>
      <c r="S3274" t="str">
        <f t="shared" si="258"/>
        <v>plays</v>
      </c>
      <c r="T3274">
        <f>YEAR(V3274)</f>
        <v>2015</v>
      </c>
      <c r="U3274" s="13">
        <f t="shared" si="259"/>
        <v>30</v>
      </c>
      <c r="V3274" s="10">
        <f>(((J3274/60)/60)/24)+DATE(1970,1,1)</f>
        <v>42284.500104166669</v>
      </c>
      <c r="W3274" s="10">
        <f>(((I3274/60)/60)/24)+DATE(1970,1,1)</f>
        <v>42314.541770833333</v>
      </c>
    </row>
    <row r="3275" spans="1:23"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255"/>
        <v>1.0740000000000001</v>
      </c>
      <c r="P3275" s="6">
        <f t="shared" si="256"/>
        <v>204.57142857142858</v>
      </c>
      <c r="Q3275" t="s">
        <v>8319</v>
      </c>
      <c r="R3275" t="str">
        <f t="shared" si="257"/>
        <v>theater</v>
      </c>
      <c r="S3275" t="str">
        <f t="shared" si="258"/>
        <v>plays</v>
      </c>
      <c r="T3275">
        <f>YEAR(V3275)</f>
        <v>2016</v>
      </c>
      <c r="U3275" s="13">
        <f t="shared" si="259"/>
        <v>16</v>
      </c>
      <c r="V3275" s="10">
        <f>(((J3275/60)/60)/24)+DATE(1970,1,1)</f>
        <v>42611.801412037035</v>
      </c>
      <c r="W3275" s="10">
        <f>(((I3275/60)/60)/24)+DATE(1970,1,1)</f>
        <v>42627.791666666672</v>
      </c>
    </row>
    <row r="3276" spans="1:23"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255"/>
        <v>1.0132258064516129</v>
      </c>
      <c r="P3276" s="6">
        <f t="shared" si="256"/>
        <v>54.912587412587413</v>
      </c>
      <c r="Q3276" t="s">
        <v>8319</v>
      </c>
      <c r="R3276" t="str">
        <f t="shared" si="257"/>
        <v>theater</v>
      </c>
      <c r="S3276" t="str">
        <f t="shared" si="258"/>
        <v>plays</v>
      </c>
      <c r="T3276">
        <f>YEAR(V3276)</f>
        <v>2016</v>
      </c>
      <c r="U3276" s="13">
        <f t="shared" si="259"/>
        <v>44</v>
      </c>
      <c r="V3276" s="10">
        <f>(((J3276/60)/60)/24)+DATE(1970,1,1)</f>
        <v>42400.704537037032</v>
      </c>
      <c r="W3276" s="10">
        <f>(((I3276/60)/60)/24)+DATE(1970,1,1)</f>
        <v>42444.875</v>
      </c>
    </row>
    <row r="3277" spans="1:23"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255"/>
        <v>1.0027777777777778</v>
      </c>
      <c r="P3277" s="6">
        <f t="shared" si="256"/>
        <v>150.41666666666666</v>
      </c>
      <c r="Q3277" t="s">
        <v>8319</v>
      </c>
      <c r="R3277" t="str">
        <f t="shared" si="257"/>
        <v>theater</v>
      </c>
      <c r="S3277" t="str">
        <f t="shared" si="258"/>
        <v>plays</v>
      </c>
      <c r="T3277">
        <f>YEAR(V3277)</f>
        <v>2015</v>
      </c>
      <c r="U3277" s="13">
        <f t="shared" si="259"/>
        <v>26</v>
      </c>
      <c r="V3277" s="10">
        <f>(((J3277/60)/60)/24)+DATE(1970,1,1)</f>
        <v>42017.88045138889</v>
      </c>
      <c r="W3277" s="10">
        <f>(((I3277/60)/60)/24)+DATE(1970,1,1)</f>
        <v>42044.1875</v>
      </c>
    </row>
    <row r="3278" spans="1:23"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255"/>
        <v>1.1684444444444444</v>
      </c>
      <c r="P3278" s="6">
        <f t="shared" si="256"/>
        <v>52.58</v>
      </c>
      <c r="Q3278" t="s">
        <v>8319</v>
      </c>
      <c r="R3278" t="str">
        <f t="shared" si="257"/>
        <v>theater</v>
      </c>
      <c r="S3278" t="str">
        <f t="shared" si="258"/>
        <v>plays</v>
      </c>
      <c r="T3278">
        <f>YEAR(V3278)</f>
        <v>2016</v>
      </c>
      <c r="U3278" s="13">
        <f t="shared" si="259"/>
        <v>34</v>
      </c>
      <c r="V3278" s="10">
        <f>(((J3278/60)/60)/24)+DATE(1970,1,1)</f>
        <v>42426.949988425928</v>
      </c>
      <c r="W3278" s="10">
        <f>(((I3278/60)/60)/24)+DATE(1970,1,1)</f>
        <v>42461.165972222225</v>
      </c>
    </row>
    <row r="3279" spans="1:23"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255"/>
        <v>1.0860000000000001</v>
      </c>
      <c r="P3279" s="6">
        <f t="shared" si="256"/>
        <v>54.3</v>
      </c>
      <c r="Q3279" t="s">
        <v>8319</v>
      </c>
      <c r="R3279" t="str">
        <f t="shared" si="257"/>
        <v>theater</v>
      </c>
      <c r="S3279" t="str">
        <f t="shared" si="258"/>
        <v>plays</v>
      </c>
      <c r="T3279">
        <f>YEAR(V3279)</f>
        <v>2014</v>
      </c>
      <c r="U3279" s="13">
        <f t="shared" si="259"/>
        <v>30</v>
      </c>
      <c r="V3279" s="10">
        <f>(((J3279/60)/60)/24)+DATE(1970,1,1)</f>
        <v>41931.682939814818</v>
      </c>
      <c r="W3279" s="10">
        <f>(((I3279/60)/60)/24)+DATE(1970,1,1)</f>
        <v>41961.724606481483</v>
      </c>
    </row>
    <row r="3280" spans="1:23"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255"/>
        <v>1.034</v>
      </c>
      <c r="P3280" s="6">
        <f t="shared" si="256"/>
        <v>76.029411764705884</v>
      </c>
      <c r="Q3280" t="s">
        <v>8319</v>
      </c>
      <c r="R3280" t="str">
        <f t="shared" si="257"/>
        <v>theater</v>
      </c>
      <c r="S3280" t="str">
        <f t="shared" si="258"/>
        <v>plays</v>
      </c>
      <c r="T3280">
        <f>YEAR(V3280)</f>
        <v>2015</v>
      </c>
      <c r="U3280" s="13">
        <f t="shared" si="259"/>
        <v>30</v>
      </c>
      <c r="V3280" s="10">
        <f>(((J3280/60)/60)/24)+DATE(1970,1,1)</f>
        <v>42124.848414351851</v>
      </c>
      <c r="W3280" s="10">
        <f>(((I3280/60)/60)/24)+DATE(1970,1,1)</f>
        <v>42154.848414351851</v>
      </c>
    </row>
    <row r="3281" spans="1:23"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255"/>
        <v>1.1427586206896552</v>
      </c>
      <c r="P3281" s="6">
        <f t="shared" si="256"/>
        <v>105.2063492063492</v>
      </c>
      <c r="Q3281" t="s">
        <v>8319</v>
      </c>
      <c r="R3281" t="str">
        <f t="shared" si="257"/>
        <v>theater</v>
      </c>
      <c r="S3281" t="str">
        <f t="shared" si="258"/>
        <v>plays</v>
      </c>
      <c r="T3281">
        <f>YEAR(V3281)</f>
        <v>2016</v>
      </c>
      <c r="U3281" s="13">
        <f t="shared" si="259"/>
        <v>30</v>
      </c>
      <c r="V3281" s="10">
        <f>(((J3281/60)/60)/24)+DATE(1970,1,1)</f>
        <v>42431.102534722217</v>
      </c>
      <c r="W3281" s="10">
        <f>(((I3281/60)/60)/24)+DATE(1970,1,1)</f>
        <v>42461.06086805556</v>
      </c>
    </row>
    <row r="3282" spans="1:23"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255"/>
        <v>1.03</v>
      </c>
      <c r="P3282" s="6">
        <f t="shared" si="256"/>
        <v>68.666666666666671</v>
      </c>
      <c r="Q3282" t="s">
        <v>8319</v>
      </c>
      <c r="R3282" t="str">
        <f t="shared" si="257"/>
        <v>theater</v>
      </c>
      <c r="S3282" t="str">
        <f t="shared" si="258"/>
        <v>plays</v>
      </c>
      <c r="T3282">
        <f>YEAR(V3282)</f>
        <v>2015</v>
      </c>
      <c r="U3282" s="13">
        <f t="shared" si="259"/>
        <v>34</v>
      </c>
      <c r="V3282" s="10">
        <f>(((J3282/60)/60)/24)+DATE(1970,1,1)</f>
        <v>42121.756921296299</v>
      </c>
      <c r="W3282" s="10">
        <f>(((I3282/60)/60)/24)+DATE(1970,1,1)</f>
        <v>42156.208333333328</v>
      </c>
    </row>
    <row r="3283" spans="1:23"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255"/>
        <v>1.216</v>
      </c>
      <c r="P3283" s="6">
        <f t="shared" si="256"/>
        <v>129.36170212765958</v>
      </c>
      <c r="Q3283" t="s">
        <v>8319</v>
      </c>
      <c r="R3283" t="str">
        <f t="shared" si="257"/>
        <v>theater</v>
      </c>
      <c r="S3283" t="str">
        <f t="shared" si="258"/>
        <v>plays</v>
      </c>
      <c r="T3283">
        <f>YEAR(V3283)</f>
        <v>2015</v>
      </c>
      <c r="U3283" s="13">
        <f t="shared" si="259"/>
        <v>30</v>
      </c>
      <c r="V3283" s="10">
        <f>(((J3283/60)/60)/24)+DATE(1970,1,1)</f>
        <v>42219.019733796296</v>
      </c>
      <c r="W3283" s="10">
        <f>(((I3283/60)/60)/24)+DATE(1970,1,1)</f>
        <v>42249.019733796296</v>
      </c>
    </row>
    <row r="3284" spans="1:23"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255"/>
        <v>1.026467741935484</v>
      </c>
      <c r="P3284" s="6">
        <f t="shared" si="256"/>
        <v>134.26371308016877</v>
      </c>
      <c r="Q3284" t="s">
        <v>8319</v>
      </c>
      <c r="R3284" t="str">
        <f t="shared" si="257"/>
        <v>theater</v>
      </c>
      <c r="S3284" t="str">
        <f t="shared" si="258"/>
        <v>plays</v>
      </c>
      <c r="T3284">
        <f>YEAR(V3284)</f>
        <v>2016</v>
      </c>
      <c r="U3284" s="13">
        <f t="shared" si="259"/>
        <v>44</v>
      </c>
      <c r="V3284" s="10">
        <f>(((J3284/60)/60)/24)+DATE(1970,1,1)</f>
        <v>42445.19430555556</v>
      </c>
      <c r="W3284" s="10">
        <f>(((I3284/60)/60)/24)+DATE(1970,1,1)</f>
        <v>42489.19430555556</v>
      </c>
    </row>
    <row r="3285" spans="1:23"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255"/>
        <v>1.0475000000000001</v>
      </c>
      <c r="P3285" s="6">
        <f t="shared" si="256"/>
        <v>17.829787234042552</v>
      </c>
      <c r="Q3285" t="s">
        <v>8319</v>
      </c>
      <c r="R3285" t="str">
        <f t="shared" si="257"/>
        <v>theater</v>
      </c>
      <c r="S3285" t="str">
        <f t="shared" si="258"/>
        <v>plays</v>
      </c>
      <c r="T3285">
        <f>YEAR(V3285)</f>
        <v>2016</v>
      </c>
      <c r="U3285" s="13">
        <f t="shared" si="259"/>
        <v>31</v>
      </c>
      <c r="V3285" s="10">
        <f>(((J3285/60)/60)/24)+DATE(1970,1,1)</f>
        <v>42379.74418981481</v>
      </c>
      <c r="W3285" s="10">
        <f>(((I3285/60)/60)/24)+DATE(1970,1,1)</f>
        <v>42410.875</v>
      </c>
    </row>
    <row r="3286" spans="1:23"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255"/>
        <v>1.016</v>
      </c>
      <c r="P3286" s="6">
        <f t="shared" si="256"/>
        <v>203.2</v>
      </c>
      <c r="Q3286" t="s">
        <v>8319</v>
      </c>
      <c r="R3286" t="str">
        <f t="shared" si="257"/>
        <v>theater</v>
      </c>
      <c r="S3286" t="str">
        <f t="shared" si="258"/>
        <v>plays</v>
      </c>
      <c r="T3286">
        <f>YEAR(V3286)</f>
        <v>2016</v>
      </c>
      <c r="U3286" s="13">
        <f t="shared" si="259"/>
        <v>17</v>
      </c>
      <c r="V3286" s="10">
        <f>(((J3286/60)/60)/24)+DATE(1970,1,1)</f>
        <v>42380.884872685187</v>
      </c>
      <c r="W3286" s="10">
        <f>(((I3286/60)/60)/24)+DATE(1970,1,1)</f>
        <v>42398.249305555553</v>
      </c>
    </row>
    <row r="3287" spans="1:23"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255"/>
        <v>1.1210242048409682</v>
      </c>
      <c r="P3287" s="6">
        <f t="shared" si="256"/>
        <v>69.18518518518519</v>
      </c>
      <c r="Q3287" t="s">
        <v>8319</v>
      </c>
      <c r="R3287" t="str">
        <f t="shared" si="257"/>
        <v>theater</v>
      </c>
      <c r="S3287" t="str">
        <f t="shared" si="258"/>
        <v>plays</v>
      </c>
      <c r="T3287">
        <f>YEAR(V3287)</f>
        <v>2017</v>
      </c>
      <c r="U3287" s="13">
        <f t="shared" si="259"/>
        <v>31</v>
      </c>
      <c r="V3287" s="10">
        <f>(((J3287/60)/60)/24)+DATE(1970,1,1)</f>
        <v>42762.942430555559</v>
      </c>
      <c r="W3287" s="10">
        <f>(((I3287/60)/60)/24)+DATE(1970,1,1)</f>
        <v>42794.208333333328</v>
      </c>
    </row>
    <row r="3288" spans="1:23"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255"/>
        <v>1.0176666666666667</v>
      </c>
      <c r="P3288" s="6">
        <f t="shared" si="256"/>
        <v>125.12295081967213</v>
      </c>
      <c r="Q3288" t="s">
        <v>8319</v>
      </c>
      <c r="R3288" t="str">
        <f t="shared" si="257"/>
        <v>theater</v>
      </c>
      <c r="S3288" t="str">
        <f t="shared" si="258"/>
        <v>plays</v>
      </c>
      <c r="T3288">
        <f>YEAR(V3288)</f>
        <v>2016</v>
      </c>
      <c r="U3288" s="13">
        <f t="shared" si="259"/>
        <v>30</v>
      </c>
      <c r="V3288" s="10">
        <f>(((J3288/60)/60)/24)+DATE(1970,1,1)</f>
        <v>42567.840069444443</v>
      </c>
      <c r="W3288" s="10">
        <f>(((I3288/60)/60)/24)+DATE(1970,1,1)</f>
        <v>42597.840069444443</v>
      </c>
    </row>
    <row r="3289" spans="1:23"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255"/>
        <v>1</v>
      </c>
      <c r="P3289" s="6">
        <f t="shared" si="256"/>
        <v>73.529411764705884</v>
      </c>
      <c r="Q3289" t="s">
        <v>8319</v>
      </c>
      <c r="R3289" t="str">
        <f t="shared" si="257"/>
        <v>theater</v>
      </c>
      <c r="S3289" t="str">
        <f t="shared" si="258"/>
        <v>plays</v>
      </c>
      <c r="T3289">
        <f>YEAR(V3289)</f>
        <v>2015</v>
      </c>
      <c r="U3289" s="13">
        <f t="shared" si="259"/>
        <v>25</v>
      </c>
      <c r="V3289" s="10">
        <f>(((J3289/60)/60)/24)+DATE(1970,1,1)</f>
        <v>42311.750324074077</v>
      </c>
      <c r="W3289" s="10">
        <f>(((I3289/60)/60)/24)+DATE(1970,1,1)</f>
        <v>42336.750324074077</v>
      </c>
    </row>
    <row r="3290" spans="1:23"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255"/>
        <v>1.0026489999999999</v>
      </c>
      <c r="P3290" s="6">
        <f t="shared" si="256"/>
        <v>48.437149758454105</v>
      </c>
      <c r="Q3290" t="s">
        <v>8319</v>
      </c>
      <c r="R3290" t="str">
        <f t="shared" si="257"/>
        <v>theater</v>
      </c>
      <c r="S3290" t="str">
        <f t="shared" si="258"/>
        <v>plays</v>
      </c>
      <c r="T3290">
        <f>YEAR(V3290)</f>
        <v>2016</v>
      </c>
      <c r="U3290" s="13">
        <f t="shared" si="259"/>
        <v>36</v>
      </c>
      <c r="V3290" s="10">
        <f>(((J3290/60)/60)/24)+DATE(1970,1,1)</f>
        <v>42505.774479166663</v>
      </c>
      <c r="W3290" s="10">
        <f>(((I3290/60)/60)/24)+DATE(1970,1,1)</f>
        <v>42541.958333333328</v>
      </c>
    </row>
    <row r="3291" spans="1:23"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255"/>
        <v>1.3304200000000002</v>
      </c>
      <c r="P3291" s="6">
        <f t="shared" si="256"/>
        <v>26.608400000000003</v>
      </c>
      <c r="Q3291" t="s">
        <v>8319</v>
      </c>
      <c r="R3291" t="str">
        <f t="shared" si="257"/>
        <v>theater</v>
      </c>
      <c r="S3291" t="str">
        <f t="shared" si="258"/>
        <v>plays</v>
      </c>
      <c r="T3291">
        <f>YEAR(V3291)</f>
        <v>2017</v>
      </c>
      <c r="U3291" s="13">
        <f t="shared" si="259"/>
        <v>28</v>
      </c>
      <c r="V3291" s="10">
        <f>(((J3291/60)/60)/24)+DATE(1970,1,1)</f>
        <v>42758.368078703701</v>
      </c>
      <c r="W3291" s="10">
        <f>(((I3291/60)/60)/24)+DATE(1970,1,1)</f>
        <v>42786.368078703701</v>
      </c>
    </row>
    <row r="3292" spans="1:23"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255"/>
        <v>1.212</v>
      </c>
      <c r="P3292" s="6">
        <f t="shared" si="256"/>
        <v>33.666666666666664</v>
      </c>
      <c r="Q3292" t="s">
        <v>8319</v>
      </c>
      <c r="R3292" t="str">
        <f t="shared" si="257"/>
        <v>theater</v>
      </c>
      <c r="S3292" t="str">
        <f t="shared" si="258"/>
        <v>plays</v>
      </c>
      <c r="T3292">
        <f>YEAR(V3292)</f>
        <v>2017</v>
      </c>
      <c r="U3292" s="13">
        <f t="shared" si="259"/>
        <v>30</v>
      </c>
      <c r="V3292" s="10">
        <f>(((J3292/60)/60)/24)+DATE(1970,1,1)</f>
        <v>42775.51494212963</v>
      </c>
      <c r="W3292" s="10">
        <f>(((I3292/60)/60)/24)+DATE(1970,1,1)</f>
        <v>42805.51494212963</v>
      </c>
    </row>
    <row r="3293" spans="1:23"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255"/>
        <v>1.1399999999999999</v>
      </c>
      <c r="P3293" s="6">
        <f t="shared" si="256"/>
        <v>40.714285714285715</v>
      </c>
      <c r="Q3293" t="s">
        <v>8319</v>
      </c>
      <c r="R3293" t="str">
        <f t="shared" si="257"/>
        <v>theater</v>
      </c>
      <c r="S3293" t="str">
        <f t="shared" si="258"/>
        <v>plays</v>
      </c>
      <c r="T3293">
        <f>YEAR(V3293)</f>
        <v>2015</v>
      </c>
      <c r="U3293" s="13">
        <f t="shared" si="259"/>
        <v>31</v>
      </c>
      <c r="V3293" s="10">
        <f>(((J3293/60)/60)/24)+DATE(1970,1,1)</f>
        <v>42232.702546296292</v>
      </c>
      <c r="W3293" s="10">
        <f>(((I3293/60)/60)/24)+DATE(1970,1,1)</f>
        <v>42264.165972222225</v>
      </c>
    </row>
    <row r="3294" spans="1:23"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255"/>
        <v>2.8613861386138613</v>
      </c>
      <c r="P3294" s="6">
        <f t="shared" si="256"/>
        <v>19.266666666666666</v>
      </c>
      <c r="Q3294" t="s">
        <v>8319</v>
      </c>
      <c r="R3294" t="str">
        <f t="shared" si="257"/>
        <v>theater</v>
      </c>
      <c r="S3294" t="str">
        <f t="shared" si="258"/>
        <v>plays</v>
      </c>
      <c r="T3294">
        <f>YEAR(V3294)</f>
        <v>2015</v>
      </c>
      <c r="U3294" s="13">
        <f t="shared" si="259"/>
        <v>60</v>
      </c>
      <c r="V3294" s="10">
        <f>(((J3294/60)/60)/24)+DATE(1970,1,1)</f>
        <v>42282.770231481481</v>
      </c>
      <c r="W3294" s="10">
        <f>(((I3294/60)/60)/24)+DATE(1970,1,1)</f>
        <v>42342.811898148153</v>
      </c>
    </row>
    <row r="3295" spans="1:23"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255"/>
        <v>1.7044444444444444</v>
      </c>
      <c r="P3295" s="6">
        <f t="shared" si="256"/>
        <v>84.285714285714292</v>
      </c>
      <c r="Q3295" t="s">
        <v>8319</v>
      </c>
      <c r="R3295" t="str">
        <f t="shared" si="257"/>
        <v>theater</v>
      </c>
      <c r="S3295" t="str">
        <f t="shared" si="258"/>
        <v>plays</v>
      </c>
      <c r="T3295">
        <f>YEAR(V3295)</f>
        <v>2017</v>
      </c>
      <c r="U3295" s="13">
        <f t="shared" si="259"/>
        <v>30</v>
      </c>
      <c r="V3295" s="10">
        <f>(((J3295/60)/60)/24)+DATE(1970,1,1)</f>
        <v>42768.425370370373</v>
      </c>
      <c r="W3295" s="10">
        <f>(((I3295/60)/60)/24)+DATE(1970,1,1)</f>
        <v>42798.425370370373</v>
      </c>
    </row>
    <row r="3296" spans="1:23"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255"/>
        <v>1.1833333333333333</v>
      </c>
      <c r="P3296" s="6">
        <f t="shared" si="256"/>
        <v>29.583333333333332</v>
      </c>
      <c r="Q3296" t="s">
        <v>8319</v>
      </c>
      <c r="R3296" t="str">
        <f t="shared" si="257"/>
        <v>theater</v>
      </c>
      <c r="S3296" t="str">
        <f t="shared" si="258"/>
        <v>plays</v>
      </c>
      <c r="T3296">
        <f>YEAR(V3296)</f>
        <v>2015</v>
      </c>
      <c r="U3296" s="13">
        <f t="shared" si="259"/>
        <v>30</v>
      </c>
      <c r="V3296" s="10">
        <f>(((J3296/60)/60)/24)+DATE(1970,1,1)</f>
        <v>42141.541134259256</v>
      </c>
      <c r="W3296" s="10">
        <f>(((I3296/60)/60)/24)+DATE(1970,1,1)</f>
        <v>42171.541134259256</v>
      </c>
    </row>
    <row r="3297" spans="1:23"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255"/>
        <v>1.0285857142857142</v>
      </c>
      <c r="P3297" s="6">
        <f t="shared" si="256"/>
        <v>26.667037037037037</v>
      </c>
      <c r="Q3297" t="s">
        <v>8319</v>
      </c>
      <c r="R3297" t="str">
        <f t="shared" si="257"/>
        <v>theater</v>
      </c>
      <c r="S3297" t="str">
        <f t="shared" si="258"/>
        <v>plays</v>
      </c>
      <c r="T3297">
        <f>YEAR(V3297)</f>
        <v>2016</v>
      </c>
      <c r="U3297" s="13">
        <f t="shared" si="259"/>
        <v>30</v>
      </c>
      <c r="V3297" s="10">
        <f>(((J3297/60)/60)/24)+DATE(1970,1,1)</f>
        <v>42609.442465277782</v>
      </c>
      <c r="W3297" s="10">
        <f>(((I3297/60)/60)/24)+DATE(1970,1,1)</f>
        <v>42639.442465277782</v>
      </c>
    </row>
    <row r="3298" spans="1:23"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255"/>
        <v>1.4406666666666668</v>
      </c>
      <c r="P3298" s="6">
        <f t="shared" si="256"/>
        <v>45.978723404255319</v>
      </c>
      <c r="Q3298" t="s">
        <v>8319</v>
      </c>
      <c r="R3298" t="str">
        <f t="shared" si="257"/>
        <v>theater</v>
      </c>
      <c r="S3298" t="str">
        <f t="shared" si="258"/>
        <v>plays</v>
      </c>
      <c r="T3298">
        <f>YEAR(V3298)</f>
        <v>2015</v>
      </c>
      <c r="U3298" s="13">
        <f t="shared" si="259"/>
        <v>21</v>
      </c>
      <c r="V3298" s="10">
        <f>(((J3298/60)/60)/24)+DATE(1970,1,1)</f>
        <v>42309.756620370375</v>
      </c>
      <c r="W3298" s="10">
        <f>(((I3298/60)/60)/24)+DATE(1970,1,1)</f>
        <v>42330.916666666672</v>
      </c>
    </row>
    <row r="3299" spans="1:23"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255"/>
        <v>1.0007272727272727</v>
      </c>
      <c r="P3299" s="6">
        <f t="shared" si="256"/>
        <v>125.09090909090909</v>
      </c>
      <c r="Q3299" t="s">
        <v>8319</v>
      </c>
      <c r="R3299" t="str">
        <f t="shared" si="257"/>
        <v>theater</v>
      </c>
      <c r="S3299" t="str">
        <f t="shared" si="258"/>
        <v>plays</v>
      </c>
      <c r="T3299">
        <f>YEAR(V3299)</f>
        <v>2015</v>
      </c>
      <c r="U3299" s="13">
        <f t="shared" si="259"/>
        <v>19</v>
      </c>
      <c r="V3299" s="10">
        <f>(((J3299/60)/60)/24)+DATE(1970,1,1)</f>
        <v>42193.771481481483</v>
      </c>
      <c r="W3299" s="10">
        <f>(((I3299/60)/60)/24)+DATE(1970,1,1)</f>
        <v>42212.957638888889</v>
      </c>
    </row>
    <row r="3300" spans="1:23"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255"/>
        <v>1.0173000000000001</v>
      </c>
      <c r="P3300" s="6">
        <f t="shared" si="256"/>
        <v>141.29166666666666</v>
      </c>
      <c r="Q3300" t="s">
        <v>8319</v>
      </c>
      <c r="R3300" t="str">
        <f t="shared" si="257"/>
        <v>theater</v>
      </c>
      <c r="S3300" t="str">
        <f t="shared" si="258"/>
        <v>plays</v>
      </c>
      <c r="T3300">
        <f>YEAR(V3300)</f>
        <v>2015</v>
      </c>
      <c r="U3300" s="13">
        <f t="shared" si="259"/>
        <v>20</v>
      </c>
      <c r="V3300" s="10">
        <f>(((J3300/60)/60)/24)+DATE(1970,1,1)</f>
        <v>42239.957962962959</v>
      </c>
      <c r="W3300" s="10">
        <f>(((I3300/60)/60)/24)+DATE(1970,1,1)</f>
        <v>42260</v>
      </c>
    </row>
    <row r="3301" spans="1:23"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255"/>
        <v>1.1619999999999999</v>
      </c>
      <c r="P3301" s="6">
        <f t="shared" si="256"/>
        <v>55.333333333333336</v>
      </c>
      <c r="Q3301" t="s">
        <v>8319</v>
      </c>
      <c r="R3301" t="str">
        <f t="shared" si="257"/>
        <v>theater</v>
      </c>
      <c r="S3301" t="str">
        <f t="shared" si="258"/>
        <v>plays</v>
      </c>
      <c r="T3301">
        <f>YEAR(V3301)</f>
        <v>2015</v>
      </c>
      <c r="U3301" s="13">
        <f t="shared" si="259"/>
        <v>30</v>
      </c>
      <c r="V3301" s="10">
        <f>(((J3301/60)/60)/24)+DATE(1970,1,1)</f>
        <v>42261.917395833334</v>
      </c>
      <c r="W3301" s="10">
        <f>(((I3301/60)/60)/24)+DATE(1970,1,1)</f>
        <v>42291.917395833334</v>
      </c>
    </row>
    <row r="3302" spans="1:23"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255"/>
        <v>1.3616666666666666</v>
      </c>
      <c r="P3302" s="6">
        <f t="shared" si="256"/>
        <v>46.420454545454547</v>
      </c>
      <c r="Q3302" t="s">
        <v>8319</v>
      </c>
      <c r="R3302" t="str">
        <f t="shared" si="257"/>
        <v>theater</v>
      </c>
      <c r="S3302" t="str">
        <f t="shared" si="258"/>
        <v>plays</v>
      </c>
      <c r="T3302">
        <f>YEAR(V3302)</f>
        <v>2015</v>
      </c>
      <c r="U3302" s="13">
        <f t="shared" si="259"/>
        <v>21</v>
      </c>
      <c r="V3302" s="10">
        <f>(((J3302/60)/60)/24)+DATE(1970,1,1)</f>
        <v>42102.743773148148</v>
      </c>
      <c r="W3302" s="10">
        <f>(((I3302/60)/60)/24)+DATE(1970,1,1)</f>
        <v>42123.743773148148</v>
      </c>
    </row>
    <row r="3303" spans="1:23"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255"/>
        <v>1.3346666666666667</v>
      </c>
      <c r="P3303" s="6">
        <f t="shared" si="256"/>
        <v>57.2</v>
      </c>
      <c r="Q3303" t="s">
        <v>8319</v>
      </c>
      <c r="R3303" t="str">
        <f t="shared" si="257"/>
        <v>theater</v>
      </c>
      <c r="S3303" t="str">
        <f t="shared" si="258"/>
        <v>plays</v>
      </c>
      <c r="T3303">
        <f>YEAR(V3303)</f>
        <v>2016</v>
      </c>
      <c r="U3303" s="13">
        <f t="shared" si="259"/>
        <v>45</v>
      </c>
      <c r="V3303" s="10">
        <f>(((J3303/60)/60)/24)+DATE(1970,1,1)</f>
        <v>42538.73583333334</v>
      </c>
      <c r="W3303" s="10">
        <f>(((I3303/60)/60)/24)+DATE(1970,1,1)</f>
        <v>42583.290972222225</v>
      </c>
    </row>
    <row r="3304" spans="1:23"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255"/>
        <v>1.0339285714285715</v>
      </c>
      <c r="P3304" s="6">
        <f t="shared" si="256"/>
        <v>173.7</v>
      </c>
      <c r="Q3304" t="s">
        <v>8319</v>
      </c>
      <c r="R3304" t="str">
        <f t="shared" si="257"/>
        <v>theater</v>
      </c>
      <c r="S3304" t="str">
        <f t="shared" si="258"/>
        <v>plays</v>
      </c>
      <c r="T3304">
        <f>YEAR(V3304)</f>
        <v>2016</v>
      </c>
      <c r="U3304" s="13">
        <f t="shared" si="259"/>
        <v>30</v>
      </c>
      <c r="V3304" s="10">
        <f>(((J3304/60)/60)/24)+DATE(1970,1,1)</f>
        <v>42681.35157407407</v>
      </c>
      <c r="W3304" s="10">
        <f>(((I3304/60)/60)/24)+DATE(1970,1,1)</f>
        <v>42711.35157407407</v>
      </c>
    </row>
    <row r="3305" spans="1:23"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255"/>
        <v>1.1588888888888889</v>
      </c>
      <c r="P3305" s="6">
        <f t="shared" si="256"/>
        <v>59.6</v>
      </c>
      <c r="Q3305" t="s">
        <v>8319</v>
      </c>
      <c r="R3305" t="str">
        <f t="shared" si="257"/>
        <v>theater</v>
      </c>
      <c r="S3305" t="str">
        <f t="shared" si="258"/>
        <v>plays</v>
      </c>
      <c r="T3305">
        <f>YEAR(V3305)</f>
        <v>2015</v>
      </c>
      <c r="U3305" s="13">
        <f t="shared" si="259"/>
        <v>35</v>
      </c>
      <c r="V3305" s="10">
        <f>(((J3305/60)/60)/24)+DATE(1970,1,1)</f>
        <v>42056.65143518518</v>
      </c>
      <c r="W3305" s="10">
        <f>(((I3305/60)/60)/24)+DATE(1970,1,1)</f>
        <v>42091.609768518523</v>
      </c>
    </row>
    <row r="3306" spans="1:23"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255"/>
        <v>1.0451666666666666</v>
      </c>
      <c r="P3306" s="6">
        <f t="shared" si="256"/>
        <v>89.585714285714289</v>
      </c>
      <c r="Q3306" t="s">
        <v>8319</v>
      </c>
      <c r="R3306" t="str">
        <f t="shared" si="257"/>
        <v>theater</v>
      </c>
      <c r="S3306" t="str">
        <f t="shared" si="258"/>
        <v>plays</v>
      </c>
      <c r="T3306">
        <f>YEAR(V3306)</f>
        <v>2016</v>
      </c>
      <c r="U3306" s="13">
        <f t="shared" si="259"/>
        <v>30</v>
      </c>
      <c r="V3306" s="10">
        <f>(((J3306/60)/60)/24)+DATE(1970,1,1)</f>
        <v>42696.624444444446</v>
      </c>
      <c r="W3306" s="10">
        <f>(((I3306/60)/60)/24)+DATE(1970,1,1)</f>
        <v>42726.624444444446</v>
      </c>
    </row>
    <row r="3307" spans="1:23"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255"/>
        <v>1.0202500000000001</v>
      </c>
      <c r="P3307" s="6">
        <f t="shared" si="256"/>
        <v>204.05</v>
      </c>
      <c r="Q3307" t="s">
        <v>8319</v>
      </c>
      <c r="R3307" t="str">
        <f t="shared" si="257"/>
        <v>theater</v>
      </c>
      <c r="S3307" t="str">
        <f t="shared" si="258"/>
        <v>plays</v>
      </c>
      <c r="T3307">
        <f>YEAR(V3307)</f>
        <v>2015</v>
      </c>
      <c r="U3307" s="13">
        <f t="shared" si="259"/>
        <v>30</v>
      </c>
      <c r="V3307" s="10">
        <f>(((J3307/60)/60)/24)+DATE(1970,1,1)</f>
        <v>42186.855879629627</v>
      </c>
      <c r="W3307" s="10">
        <f>(((I3307/60)/60)/24)+DATE(1970,1,1)</f>
        <v>42216.855879629627</v>
      </c>
    </row>
    <row r="3308" spans="1:23"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255"/>
        <v>1.7533333333333334</v>
      </c>
      <c r="P3308" s="6">
        <f t="shared" si="256"/>
        <v>48.703703703703702</v>
      </c>
      <c r="Q3308" t="s">
        <v>8319</v>
      </c>
      <c r="R3308" t="str">
        <f t="shared" si="257"/>
        <v>theater</v>
      </c>
      <c r="S3308" t="str">
        <f t="shared" si="258"/>
        <v>plays</v>
      </c>
      <c r="T3308">
        <f>YEAR(V3308)</f>
        <v>2016</v>
      </c>
      <c r="U3308" s="13">
        <f t="shared" si="259"/>
        <v>38</v>
      </c>
      <c r="V3308" s="10">
        <f>(((J3308/60)/60)/24)+DATE(1970,1,1)</f>
        <v>42493.219236111108</v>
      </c>
      <c r="W3308" s="10">
        <f>(((I3308/60)/60)/24)+DATE(1970,1,1)</f>
        <v>42531.125</v>
      </c>
    </row>
    <row r="3309" spans="1:23"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255"/>
        <v>1.0668</v>
      </c>
      <c r="P3309" s="6">
        <f t="shared" si="256"/>
        <v>53.339999999999996</v>
      </c>
      <c r="Q3309" t="s">
        <v>8319</v>
      </c>
      <c r="R3309" t="str">
        <f t="shared" si="257"/>
        <v>theater</v>
      </c>
      <c r="S3309" t="str">
        <f t="shared" si="258"/>
        <v>plays</v>
      </c>
      <c r="T3309">
        <f>YEAR(V3309)</f>
        <v>2016</v>
      </c>
      <c r="U3309" s="13">
        <f t="shared" si="259"/>
        <v>30</v>
      </c>
      <c r="V3309" s="10">
        <f>(((J3309/60)/60)/24)+DATE(1970,1,1)</f>
        <v>42475.057164351849</v>
      </c>
      <c r="W3309" s="10">
        <f>(((I3309/60)/60)/24)+DATE(1970,1,1)</f>
        <v>42505.057164351849</v>
      </c>
    </row>
    <row r="3310" spans="1:23"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255"/>
        <v>1.2228571428571429</v>
      </c>
      <c r="P3310" s="6">
        <f t="shared" si="256"/>
        <v>75.087719298245617</v>
      </c>
      <c r="Q3310" t="s">
        <v>8319</v>
      </c>
      <c r="R3310" t="str">
        <f t="shared" si="257"/>
        <v>theater</v>
      </c>
      <c r="S3310" t="str">
        <f t="shared" si="258"/>
        <v>plays</v>
      </c>
      <c r="T3310">
        <f>YEAR(V3310)</f>
        <v>2016</v>
      </c>
      <c r="U3310" s="13">
        <f t="shared" si="259"/>
        <v>21</v>
      </c>
      <c r="V3310" s="10">
        <f>(((J3310/60)/60)/24)+DATE(1970,1,1)</f>
        <v>42452.876909722225</v>
      </c>
      <c r="W3310" s="10">
        <f>(((I3310/60)/60)/24)+DATE(1970,1,1)</f>
        <v>42473.876909722225</v>
      </c>
    </row>
    <row r="3311" spans="1:23"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255"/>
        <v>1.5942857142857143</v>
      </c>
      <c r="P3311" s="6">
        <f t="shared" si="256"/>
        <v>18</v>
      </c>
      <c r="Q3311" t="s">
        <v>8319</v>
      </c>
      <c r="R3311" t="str">
        <f t="shared" si="257"/>
        <v>theater</v>
      </c>
      <c r="S3311" t="str">
        <f t="shared" si="258"/>
        <v>plays</v>
      </c>
      <c r="T3311">
        <f>YEAR(V3311)</f>
        <v>2016</v>
      </c>
      <c r="U3311" s="13">
        <f t="shared" si="259"/>
        <v>31</v>
      </c>
      <c r="V3311" s="10">
        <f>(((J3311/60)/60)/24)+DATE(1970,1,1)</f>
        <v>42628.650208333333</v>
      </c>
      <c r="W3311" s="10">
        <f>(((I3311/60)/60)/24)+DATE(1970,1,1)</f>
        <v>42659.650208333333</v>
      </c>
    </row>
    <row r="3312" spans="1:23"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255"/>
        <v>1.0007692307692309</v>
      </c>
      <c r="P3312" s="6">
        <f t="shared" si="256"/>
        <v>209.83870967741936</v>
      </c>
      <c r="Q3312" t="s">
        <v>8319</v>
      </c>
      <c r="R3312" t="str">
        <f t="shared" si="257"/>
        <v>theater</v>
      </c>
      <c r="S3312" t="str">
        <f t="shared" si="258"/>
        <v>plays</v>
      </c>
      <c r="T3312">
        <f>YEAR(V3312)</f>
        <v>2015</v>
      </c>
      <c r="U3312" s="13">
        <f t="shared" si="259"/>
        <v>30</v>
      </c>
      <c r="V3312" s="10">
        <f>(((J3312/60)/60)/24)+DATE(1970,1,1)</f>
        <v>42253.928530092591</v>
      </c>
      <c r="W3312" s="10">
        <f>(((I3312/60)/60)/24)+DATE(1970,1,1)</f>
        <v>42283.928530092591</v>
      </c>
    </row>
    <row r="3313" spans="1:23"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255"/>
        <v>1.0984</v>
      </c>
      <c r="P3313" s="6">
        <f t="shared" si="256"/>
        <v>61.022222222222226</v>
      </c>
      <c r="Q3313" t="s">
        <v>8319</v>
      </c>
      <c r="R3313" t="str">
        <f t="shared" si="257"/>
        <v>theater</v>
      </c>
      <c r="S3313" t="str">
        <f t="shared" si="258"/>
        <v>plays</v>
      </c>
      <c r="T3313">
        <f>YEAR(V3313)</f>
        <v>2015</v>
      </c>
      <c r="U3313" s="13">
        <f t="shared" si="259"/>
        <v>30</v>
      </c>
      <c r="V3313" s="10">
        <f>(((J3313/60)/60)/24)+DATE(1970,1,1)</f>
        <v>42264.29178240741</v>
      </c>
      <c r="W3313" s="10">
        <f>(((I3313/60)/60)/24)+DATE(1970,1,1)</f>
        <v>42294.29178240741</v>
      </c>
    </row>
    <row r="3314" spans="1:23"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255"/>
        <v>1.0004</v>
      </c>
      <c r="P3314" s="6">
        <f t="shared" si="256"/>
        <v>61</v>
      </c>
      <c r="Q3314" t="s">
        <v>8319</v>
      </c>
      <c r="R3314" t="str">
        <f t="shared" si="257"/>
        <v>theater</v>
      </c>
      <c r="S3314" t="str">
        <f t="shared" si="258"/>
        <v>plays</v>
      </c>
      <c r="T3314">
        <f>YEAR(V3314)</f>
        <v>2016</v>
      </c>
      <c r="U3314" s="13">
        <f t="shared" si="259"/>
        <v>21</v>
      </c>
      <c r="V3314" s="10">
        <f>(((J3314/60)/60)/24)+DATE(1970,1,1)</f>
        <v>42664.809560185182</v>
      </c>
      <c r="W3314" s="10">
        <f>(((I3314/60)/60)/24)+DATE(1970,1,1)</f>
        <v>42685.916666666672</v>
      </c>
    </row>
    <row r="3315" spans="1:23"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255"/>
        <v>1.1605000000000001</v>
      </c>
      <c r="P3315" s="6">
        <f t="shared" si="256"/>
        <v>80.034482758620683</v>
      </c>
      <c r="Q3315" t="s">
        <v>8319</v>
      </c>
      <c r="R3315" t="str">
        <f t="shared" si="257"/>
        <v>theater</v>
      </c>
      <c r="S3315" t="str">
        <f t="shared" si="258"/>
        <v>plays</v>
      </c>
      <c r="T3315">
        <f>YEAR(V3315)</f>
        <v>2016</v>
      </c>
      <c r="U3315" s="13">
        <f t="shared" si="259"/>
        <v>14</v>
      </c>
      <c r="V3315" s="10">
        <f>(((J3315/60)/60)/24)+DATE(1970,1,1)</f>
        <v>42382.244409722218</v>
      </c>
      <c r="W3315" s="10">
        <f>(((I3315/60)/60)/24)+DATE(1970,1,1)</f>
        <v>42396.041666666672</v>
      </c>
    </row>
    <row r="3316" spans="1:23"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255"/>
        <v>2.1074999999999999</v>
      </c>
      <c r="P3316" s="6">
        <f t="shared" si="256"/>
        <v>29.068965517241381</v>
      </c>
      <c r="Q3316" t="s">
        <v>8319</v>
      </c>
      <c r="R3316" t="str">
        <f t="shared" si="257"/>
        <v>theater</v>
      </c>
      <c r="S3316" t="str">
        <f t="shared" si="258"/>
        <v>plays</v>
      </c>
      <c r="T3316">
        <f>YEAR(V3316)</f>
        <v>2015</v>
      </c>
      <c r="U3316" s="13">
        <f t="shared" si="259"/>
        <v>28</v>
      </c>
      <c r="V3316" s="10">
        <f>(((J3316/60)/60)/24)+DATE(1970,1,1)</f>
        <v>42105.267488425925</v>
      </c>
      <c r="W3316" s="10">
        <f>(((I3316/60)/60)/24)+DATE(1970,1,1)</f>
        <v>42132.836805555555</v>
      </c>
    </row>
    <row r="3317" spans="1:23"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255"/>
        <v>1.1000000000000001</v>
      </c>
      <c r="P3317" s="6">
        <f t="shared" si="256"/>
        <v>49.438202247191015</v>
      </c>
      <c r="Q3317" t="s">
        <v>8319</v>
      </c>
      <c r="R3317" t="str">
        <f t="shared" si="257"/>
        <v>theater</v>
      </c>
      <c r="S3317" t="str">
        <f t="shared" si="258"/>
        <v>plays</v>
      </c>
      <c r="T3317">
        <f>YEAR(V3317)</f>
        <v>2016</v>
      </c>
      <c r="U3317" s="13">
        <f t="shared" si="259"/>
        <v>30</v>
      </c>
      <c r="V3317" s="10">
        <f>(((J3317/60)/60)/24)+DATE(1970,1,1)</f>
        <v>42466.303715277783</v>
      </c>
      <c r="W3317" s="10">
        <f>(((I3317/60)/60)/24)+DATE(1970,1,1)</f>
        <v>42496.303715277783</v>
      </c>
    </row>
    <row r="3318" spans="1:23"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255"/>
        <v>1.0008673425918038</v>
      </c>
      <c r="P3318" s="6">
        <f t="shared" si="256"/>
        <v>93.977440000000001</v>
      </c>
      <c r="Q3318" t="s">
        <v>8319</v>
      </c>
      <c r="R3318" t="str">
        <f t="shared" si="257"/>
        <v>theater</v>
      </c>
      <c r="S3318" t="str">
        <f t="shared" si="258"/>
        <v>plays</v>
      </c>
      <c r="T3318">
        <f>YEAR(V3318)</f>
        <v>2014</v>
      </c>
      <c r="U3318" s="13">
        <f t="shared" si="259"/>
        <v>33</v>
      </c>
      <c r="V3318" s="10">
        <f>(((J3318/60)/60)/24)+DATE(1970,1,1)</f>
        <v>41826.871238425927</v>
      </c>
      <c r="W3318" s="10">
        <f>(((I3318/60)/60)/24)+DATE(1970,1,1)</f>
        <v>41859.57916666667</v>
      </c>
    </row>
    <row r="3319" spans="1:23"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255"/>
        <v>1.0619047619047619</v>
      </c>
      <c r="P3319" s="6">
        <f t="shared" si="256"/>
        <v>61.944444444444443</v>
      </c>
      <c r="Q3319" t="s">
        <v>8319</v>
      </c>
      <c r="R3319" t="str">
        <f t="shared" si="257"/>
        <v>theater</v>
      </c>
      <c r="S3319" t="str">
        <f t="shared" si="258"/>
        <v>plays</v>
      </c>
      <c r="T3319">
        <f>YEAR(V3319)</f>
        <v>2016</v>
      </c>
      <c r="U3319" s="13">
        <f t="shared" si="259"/>
        <v>30</v>
      </c>
      <c r="V3319" s="10">
        <f>(((J3319/60)/60)/24)+DATE(1970,1,1)</f>
        <v>42499.039629629624</v>
      </c>
      <c r="W3319" s="10">
        <f>(((I3319/60)/60)/24)+DATE(1970,1,1)</f>
        <v>42529.039629629624</v>
      </c>
    </row>
    <row r="3320" spans="1:23"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255"/>
        <v>1.256</v>
      </c>
      <c r="P3320" s="6">
        <f t="shared" si="256"/>
        <v>78.5</v>
      </c>
      <c r="Q3320" t="s">
        <v>8319</v>
      </c>
      <c r="R3320" t="str">
        <f t="shared" si="257"/>
        <v>theater</v>
      </c>
      <c r="S3320" t="str">
        <f t="shared" si="258"/>
        <v>plays</v>
      </c>
      <c r="T3320">
        <f>YEAR(V3320)</f>
        <v>2016</v>
      </c>
      <c r="U3320" s="13">
        <f t="shared" si="259"/>
        <v>40</v>
      </c>
      <c r="V3320" s="10">
        <f>(((J3320/60)/60)/24)+DATE(1970,1,1)</f>
        <v>42431.302002314813</v>
      </c>
      <c r="W3320" s="10">
        <f>(((I3320/60)/60)/24)+DATE(1970,1,1)</f>
        <v>42471.104166666672</v>
      </c>
    </row>
    <row r="3321" spans="1:23"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255"/>
        <v>1.08</v>
      </c>
      <c r="P3321" s="6">
        <f t="shared" si="256"/>
        <v>33.75</v>
      </c>
      <c r="Q3321" t="s">
        <v>8319</v>
      </c>
      <c r="R3321" t="str">
        <f t="shared" si="257"/>
        <v>theater</v>
      </c>
      <c r="S3321" t="str">
        <f t="shared" si="258"/>
        <v>plays</v>
      </c>
      <c r="T3321">
        <f>YEAR(V3321)</f>
        <v>2014</v>
      </c>
      <c r="U3321" s="13">
        <f t="shared" si="259"/>
        <v>45</v>
      </c>
      <c r="V3321" s="10">
        <f>(((J3321/60)/60)/24)+DATE(1970,1,1)</f>
        <v>41990.585486111115</v>
      </c>
      <c r="W3321" s="10">
        <f>(((I3321/60)/60)/24)+DATE(1970,1,1)</f>
        <v>42035.585486111115</v>
      </c>
    </row>
    <row r="3322" spans="1:23"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255"/>
        <v>1.01</v>
      </c>
      <c r="P3322" s="6">
        <f t="shared" si="256"/>
        <v>66.44736842105263</v>
      </c>
      <c r="Q3322" t="s">
        <v>8319</v>
      </c>
      <c r="R3322" t="str">
        <f t="shared" si="257"/>
        <v>theater</v>
      </c>
      <c r="S3322" t="str">
        <f t="shared" si="258"/>
        <v>plays</v>
      </c>
      <c r="T3322">
        <f>YEAR(V3322)</f>
        <v>2016</v>
      </c>
      <c r="U3322" s="13">
        <f t="shared" si="259"/>
        <v>30</v>
      </c>
      <c r="V3322" s="10">
        <f>(((J3322/60)/60)/24)+DATE(1970,1,1)</f>
        <v>42513.045798611114</v>
      </c>
      <c r="W3322" s="10">
        <f>(((I3322/60)/60)/24)+DATE(1970,1,1)</f>
        <v>42543.045798611114</v>
      </c>
    </row>
    <row r="3323" spans="1:23"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255"/>
        <v>1.0740000000000001</v>
      </c>
      <c r="P3323" s="6">
        <f t="shared" si="256"/>
        <v>35.799999999999997</v>
      </c>
      <c r="Q3323" t="s">
        <v>8319</v>
      </c>
      <c r="R3323" t="str">
        <f t="shared" si="257"/>
        <v>theater</v>
      </c>
      <c r="S3323" t="str">
        <f t="shared" si="258"/>
        <v>plays</v>
      </c>
      <c r="T3323">
        <f>YEAR(V3323)</f>
        <v>2014</v>
      </c>
      <c r="U3323" s="13">
        <f t="shared" si="259"/>
        <v>14</v>
      </c>
      <c r="V3323" s="10">
        <f>(((J3323/60)/60)/24)+DATE(1970,1,1)</f>
        <v>41914.100289351853</v>
      </c>
      <c r="W3323" s="10">
        <f>(((I3323/60)/60)/24)+DATE(1970,1,1)</f>
        <v>41928.165972222225</v>
      </c>
    </row>
    <row r="3324" spans="1:23"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255"/>
        <v>1.0151515151515151</v>
      </c>
      <c r="P3324" s="6">
        <f t="shared" si="256"/>
        <v>145.65217391304347</v>
      </c>
      <c r="Q3324" t="s">
        <v>8319</v>
      </c>
      <c r="R3324" t="str">
        <f t="shared" si="257"/>
        <v>theater</v>
      </c>
      <c r="S3324" t="str">
        <f t="shared" si="258"/>
        <v>plays</v>
      </c>
      <c r="T3324">
        <f>YEAR(V3324)</f>
        <v>2016</v>
      </c>
      <c r="U3324" s="13">
        <f t="shared" si="259"/>
        <v>22</v>
      </c>
      <c r="V3324" s="10">
        <f>(((J3324/60)/60)/24)+DATE(1970,1,1)</f>
        <v>42521.010370370372</v>
      </c>
      <c r="W3324" s="10">
        <f>(((I3324/60)/60)/24)+DATE(1970,1,1)</f>
        <v>42543.163194444445</v>
      </c>
    </row>
    <row r="3325" spans="1:23"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255"/>
        <v>1.2589999999999999</v>
      </c>
      <c r="P3325" s="6">
        <f t="shared" si="256"/>
        <v>25.693877551020407</v>
      </c>
      <c r="Q3325" t="s">
        <v>8319</v>
      </c>
      <c r="R3325" t="str">
        <f t="shared" si="257"/>
        <v>theater</v>
      </c>
      <c r="S3325" t="str">
        <f t="shared" si="258"/>
        <v>plays</v>
      </c>
      <c r="T3325">
        <f>YEAR(V3325)</f>
        <v>2016</v>
      </c>
      <c r="U3325" s="13">
        <f t="shared" si="259"/>
        <v>30</v>
      </c>
      <c r="V3325" s="10">
        <f>(((J3325/60)/60)/24)+DATE(1970,1,1)</f>
        <v>42608.36583333333</v>
      </c>
      <c r="W3325" s="10">
        <f>(((I3325/60)/60)/24)+DATE(1970,1,1)</f>
        <v>42638.36583333333</v>
      </c>
    </row>
    <row r="3326" spans="1:23"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255"/>
        <v>1.0166666666666666</v>
      </c>
      <c r="P3326" s="6">
        <f t="shared" si="256"/>
        <v>152.5</v>
      </c>
      <c r="Q3326" t="s">
        <v>8319</v>
      </c>
      <c r="R3326" t="str">
        <f t="shared" si="257"/>
        <v>theater</v>
      </c>
      <c r="S3326" t="str">
        <f t="shared" si="258"/>
        <v>plays</v>
      </c>
      <c r="T3326">
        <f>YEAR(V3326)</f>
        <v>2016</v>
      </c>
      <c r="U3326" s="13">
        <f t="shared" si="259"/>
        <v>14</v>
      </c>
      <c r="V3326" s="10">
        <f>(((J3326/60)/60)/24)+DATE(1970,1,1)</f>
        <v>42512.58321759259</v>
      </c>
      <c r="W3326" s="10">
        <f>(((I3326/60)/60)/24)+DATE(1970,1,1)</f>
        <v>42526.58321759259</v>
      </c>
    </row>
    <row r="3327" spans="1:23"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255"/>
        <v>1.125</v>
      </c>
      <c r="P3327" s="6">
        <f t="shared" si="256"/>
        <v>30</v>
      </c>
      <c r="Q3327" t="s">
        <v>8319</v>
      </c>
      <c r="R3327" t="str">
        <f t="shared" si="257"/>
        <v>theater</v>
      </c>
      <c r="S3327" t="str">
        <f t="shared" si="258"/>
        <v>plays</v>
      </c>
      <c r="T3327">
        <f>YEAR(V3327)</f>
        <v>2015</v>
      </c>
      <c r="U3327" s="13">
        <f t="shared" si="259"/>
        <v>35</v>
      </c>
      <c r="V3327" s="10">
        <f>(((J3327/60)/60)/24)+DATE(1970,1,1)</f>
        <v>42064.785613425927</v>
      </c>
      <c r="W3327" s="10">
        <f>(((I3327/60)/60)/24)+DATE(1970,1,1)</f>
        <v>42099.743946759263</v>
      </c>
    </row>
    <row r="3328" spans="1:23"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255"/>
        <v>1.0137499999999999</v>
      </c>
      <c r="P3328" s="6">
        <f t="shared" si="256"/>
        <v>142.28070175438597</v>
      </c>
      <c r="Q3328" t="s">
        <v>8319</v>
      </c>
      <c r="R3328" t="str">
        <f t="shared" si="257"/>
        <v>theater</v>
      </c>
      <c r="S3328" t="str">
        <f t="shared" si="258"/>
        <v>plays</v>
      </c>
      <c r="T3328">
        <f>YEAR(V3328)</f>
        <v>2015</v>
      </c>
      <c r="U3328" s="13">
        <f t="shared" si="259"/>
        <v>30</v>
      </c>
      <c r="V3328" s="10">
        <f>(((J3328/60)/60)/24)+DATE(1970,1,1)</f>
        <v>42041.714178240742</v>
      </c>
      <c r="W3328" s="10">
        <f>(((I3328/60)/60)/24)+DATE(1970,1,1)</f>
        <v>42071.67251157407</v>
      </c>
    </row>
    <row r="3329" spans="1:23"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255"/>
        <v>1.0125</v>
      </c>
      <c r="P3329" s="6">
        <f t="shared" si="256"/>
        <v>24.545454545454547</v>
      </c>
      <c r="Q3329" t="s">
        <v>8319</v>
      </c>
      <c r="R3329" t="str">
        <f t="shared" si="257"/>
        <v>theater</v>
      </c>
      <c r="S3329" t="str">
        <f t="shared" si="258"/>
        <v>plays</v>
      </c>
      <c r="T3329">
        <f>YEAR(V3329)</f>
        <v>2016</v>
      </c>
      <c r="U3329" s="13">
        <f t="shared" si="259"/>
        <v>30</v>
      </c>
      <c r="V3329" s="10">
        <f>(((J3329/60)/60)/24)+DATE(1970,1,1)</f>
        <v>42468.374606481477</v>
      </c>
      <c r="W3329" s="10">
        <f>(((I3329/60)/60)/24)+DATE(1970,1,1)</f>
        <v>42498.374606481477</v>
      </c>
    </row>
    <row r="3330" spans="1:23"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255"/>
        <v>1.4638888888888888</v>
      </c>
      <c r="P3330" s="6">
        <f t="shared" si="256"/>
        <v>292.77777777777777</v>
      </c>
      <c r="Q3330" t="s">
        <v>8319</v>
      </c>
      <c r="R3330" t="str">
        <f t="shared" si="257"/>
        <v>theater</v>
      </c>
      <c r="S3330" t="str">
        <f t="shared" si="258"/>
        <v>plays</v>
      </c>
      <c r="T3330">
        <f>YEAR(V3330)</f>
        <v>2014</v>
      </c>
      <c r="U3330" s="13">
        <f t="shared" si="259"/>
        <v>2</v>
      </c>
      <c r="V3330" s="10">
        <f>(((J3330/60)/60)/24)+DATE(1970,1,1)</f>
        <v>41822.57503472222</v>
      </c>
      <c r="W3330" s="10">
        <f>(((I3330/60)/60)/24)+DATE(1970,1,1)</f>
        <v>41825.041666666664</v>
      </c>
    </row>
    <row r="3331" spans="1:23"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260">E3331/D3331</f>
        <v>1.1679999999999999</v>
      </c>
      <c r="P3331" s="6">
        <f t="shared" ref="P3331:P3394" si="261">E3331/L3331</f>
        <v>44.92307692307692</v>
      </c>
      <c r="Q3331" t="s">
        <v>8319</v>
      </c>
      <c r="R3331" t="str">
        <f t="shared" ref="R3331:R3394" si="262">LEFT(N3331,SEARCH("/",N3331,1)-1)</f>
        <v>theater</v>
      </c>
      <c r="S3331" t="str">
        <f t="shared" ref="S3331:S3394" si="263">RIGHT(N3331,LEN(N3331)-FIND("/",N3331,1))</f>
        <v>plays</v>
      </c>
      <c r="T3331">
        <f>YEAR(V3331)</f>
        <v>2014</v>
      </c>
      <c r="U3331" s="13">
        <f t="shared" ref="U3331:U3394" si="264">ROUND(W3331-V3331,0)</f>
        <v>11</v>
      </c>
      <c r="V3331" s="10">
        <f>(((J3331/60)/60)/24)+DATE(1970,1,1)</f>
        <v>41837.323009259257</v>
      </c>
      <c r="W3331" s="10">
        <f>(((I3331/60)/60)/24)+DATE(1970,1,1)</f>
        <v>41847.958333333336</v>
      </c>
    </row>
    <row r="3332" spans="1:23"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260"/>
        <v>1.0626666666666666</v>
      </c>
      <c r="P3332" s="6">
        <f t="shared" si="261"/>
        <v>23.10144927536232</v>
      </c>
      <c r="Q3332" t="s">
        <v>8319</v>
      </c>
      <c r="R3332" t="str">
        <f t="shared" si="262"/>
        <v>theater</v>
      </c>
      <c r="S3332" t="str">
        <f t="shared" si="263"/>
        <v>plays</v>
      </c>
      <c r="T3332">
        <f>YEAR(V3332)</f>
        <v>2015</v>
      </c>
      <c r="U3332" s="13">
        <f t="shared" si="264"/>
        <v>30</v>
      </c>
      <c r="V3332" s="10">
        <f>(((J3332/60)/60)/24)+DATE(1970,1,1)</f>
        <v>42065.887361111112</v>
      </c>
      <c r="W3332" s="10">
        <f>(((I3332/60)/60)/24)+DATE(1970,1,1)</f>
        <v>42095.845694444448</v>
      </c>
    </row>
    <row r="3333" spans="1:23"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260"/>
        <v>1.0451999999999999</v>
      </c>
      <c r="P3333" s="6">
        <f t="shared" si="261"/>
        <v>80.400000000000006</v>
      </c>
      <c r="Q3333" t="s">
        <v>8319</v>
      </c>
      <c r="R3333" t="str">
        <f t="shared" si="262"/>
        <v>theater</v>
      </c>
      <c r="S3333" t="str">
        <f t="shared" si="263"/>
        <v>plays</v>
      </c>
      <c r="T3333">
        <f>YEAR(V3333)</f>
        <v>2015</v>
      </c>
      <c r="U3333" s="13">
        <f t="shared" si="264"/>
        <v>35</v>
      </c>
      <c r="V3333" s="10">
        <f>(((J3333/60)/60)/24)+DATE(1970,1,1)</f>
        <v>42248.697754629626</v>
      </c>
      <c r="W3333" s="10">
        <f>(((I3333/60)/60)/24)+DATE(1970,1,1)</f>
        <v>42283.697754629626</v>
      </c>
    </row>
    <row r="3334" spans="1:23"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260"/>
        <v>1</v>
      </c>
      <c r="P3334" s="6">
        <f t="shared" si="261"/>
        <v>72.289156626506028</v>
      </c>
      <c r="Q3334" t="s">
        <v>8319</v>
      </c>
      <c r="R3334" t="str">
        <f t="shared" si="262"/>
        <v>theater</v>
      </c>
      <c r="S3334" t="str">
        <f t="shared" si="263"/>
        <v>plays</v>
      </c>
      <c r="T3334">
        <f>YEAR(V3334)</f>
        <v>2014</v>
      </c>
      <c r="U3334" s="13">
        <f t="shared" si="264"/>
        <v>30</v>
      </c>
      <c r="V3334" s="10">
        <f>(((J3334/60)/60)/24)+DATE(1970,1,1)</f>
        <v>41809.860300925924</v>
      </c>
      <c r="W3334" s="10">
        <f>(((I3334/60)/60)/24)+DATE(1970,1,1)</f>
        <v>41839.860300925924</v>
      </c>
    </row>
    <row r="3335" spans="1:23"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260"/>
        <v>1.0457142857142858</v>
      </c>
      <c r="P3335" s="6">
        <f t="shared" si="261"/>
        <v>32.972972972972975</v>
      </c>
      <c r="Q3335" t="s">
        <v>8319</v>
      </c>
      <c r="R3335" t="str">
        <f t="shared" si="262"/>
        <v>theater</v>
      </c>
      <c r="S3335" t="str">
        <f t="shared" si="263"/>
        <v>plays</v>
      </c>
      <c r="T3335">
        <f>YEAR(V3335)</f>
        <v>2015</v>
      </c>
      <c r="U3335" s="13">
        <f t="shared" si="264"/>
        <v>22</v>
      </c>
      <c r="V3335" s="10">
        <f>(((J3335/60)/60)/24)+DATE(1970,1,1)</f>
        <v>42148.676851851851</v>
      </c>
      <c r="W3335" s="10">
        <f>(((I3335/60)/60)/24)+DATE(1970,1,1)</f>
        <v>42170.676851851851</v>
      </c>
    </row>
    <row r="3336" spans="1:23"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260"/>
        <v>1.3862051149573753</v>
      </c>
      <c r="P3336" s="6">
        <f t="shared" si="261"/>
        <v>116.65217391304348</v>
      </c>
      <c r="Q3336" t="s">
        <v>8319</v>
      </c>
      <c r="R3336" t="str">
        <f t="shared" si="262"/>
        <v>theater</v>
      </c>
      <c r="S3336" t="str">
        <f t="shared" si="263"/>
        <v>plays</v>
      </c>
      <c r="T3336">
        <f>YEAR(V3336)</f>
        <v>2015</v>
      </c>
      <c r="U3336" s="13">
        <f t="shared" si="264"/>
        <v>30</v>
      </c>
      <c r="V3336" s="10">
        <f>(((J3336/60)/60)/24)+DATE(1970,1,1)</f>
        <v>42185.521087962959</v>
      </c>
      <c r="W3336" s="10">
        <f>(((I3336/60)/60)/24)+DATE(1970,1,1)</f>
        <v>42215.521087962959</v>
      </c>
    </row>
    <row r="3337" spans="1:23"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260"/>
        <v>1.0032000000000001</v>
      </c>
      <c r="P3337" s="6">
        <f t="shared" si="261"/>
        <v>79.61904761904762</v>
      </c>
      <c r="Q3337" t="s">
        <v>8319</v>
      </c>
      <c r="R3337" t="str">
        <f t="shared" si="262"/>
        <v>theater</v>
      </c>
      <c r="S3337" t="str">
        <f t="shared" si="263"/>
        <v>plays</v>
      </c>
      <c r="T3337">
        <f>YEAR(V3337)</f>
        <v>2014</v>
      </c>
      <c r="U3337" s="13">
        <f t="shared" si="264"/>
        <v>27</v>
      </c>
      <c r="V3337" s="10">
        <f>(((J3337/60)/60)/24)+DATE(1970,1,1)</f>
        <v>41827.674143518518</v>
      </c>
      <c r="W3337" s="10">
        <f>(((I3337/60)/60)/24)+DATE(1970,1,1)</f>
        <v>41854.958333333336</v>
      </c>
    </row>
    <row r="3338" spans="1:23"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260"/>
        <v>1</v>
      </c>
      <c r="P3338" s="6">
        <f t="shared" si="261"/>
        <v>27.777777777777779</v>
      </c>
      <c r="Q3338" t="s">
        <v>8319</v>
      </c>
      <c r="R3338" t="str">
        <f t="shared" si="262"/>
        <v>theater</v>
      </c>
      <c r="S3338" t="str">
        <f t="shared" si="263"/>
        <v>plays</v>
      </c>
      <c r="T3338">
        <f>YEAR(V3338)</f>
        <v>2016</v>
      </c>
      <c r="U3338" s="13">
        <f t="shared" si="264"/>
        <v>28</v>
      </c>
      <c r="V3338" s="10">
        <f>(((J3338/60)/60)/24)+DATE(1970,1,1)</f>
        <v>42437.398680555561</v>
      </c>
      <c r="W3338" s="10">
        <f>(((I3338/60)/60)/24)+DATE(1970,1,1)</f>
        <v>42465.35701388889</v>
      </c>
    </row>
    <row r="3339" spans="1:23"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260"/>
        <v>1.1020000000000001</v>
      </c>
      <c r="P3339" s="6">
        <f t="shared" si="261"/>
        <v>81.029411764705884</v>
      </c>
      <c r="Q3339" t="s">
        <v>8319</v>
      </c>
      <c r="R3339" t="str">
        <f t="shared" si="262"/>
        <v>theater</v>
      </c>
      <c r="S3339" t="str">
        <f t="shared" si="263"/>
        <v>plays</v>
      </c>
      <c r="T3339">
        <f>YEAR(V3339)</f>
        <v>2014</v>
      </c>
      <c r="U3339" s="13">
        <f t="shared" si="264"/>
        <v>22</v>
      </c>
      <c r="V3339" s="10">
        <f>(((J3339/60)/60)/24)+DATE(1970,1,1)</f>
        <v>41901.282025462962</v>
      </c>
      <c r="W3339" s="10">
        <f>(((I3339/60)/60)/24)+DATE(1970,1,1)</f>
        <v>41922.875</v>
      </c>
    </row>
    <row r="3340" spans="1:23"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260"/>
        <v>1.0218</v>
      </c>
      <c r="P3340" s="6">
        <f t="shared" si="261"/>
        <v>136.84821428571428</v>
      </c>
      <c r="Q3340" t="s">
        <v>8319</v>
      </c>
      <c r="R3340" t="str">
        <f t="shared" si="262"/>
        <v>theater</v>
      </c>
      <c r="S3340" t="str">
        <f t="shared" si="263"/>
        <v>plays</v>
      </c>
      <c r="T3340">
        <f>YEAR(V3340)</f>
        <v>2017</v>
      </c>
      <c r="U3340" s="13">
        <f t="shared" si="264"/>
        <v>21</v>
      </c>
      <c r="V3340" s="10">
        <f>(((J3340/60)/60)/24)+DATE(1970,1,1)</f>
        <v>42769.574999999997</v>
      </c>
      <c r="W3340" s="10">
        <f>(((I3340/60)/60)/24)+DATE(1970,1,1)</f>
        <v>42790.574999999997</v>
      </c>
    </row>
    <row r="3341" spans="1:23"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260"/>
        <v>1.0435000000000001</v>
      </c>
      <c r="P3341" s="6">
        <f t="shared" si="261"/>
        <v>177.61702127659575</v>
      </c>
      <c r="Q3341" t="s">
        <v>8319</v>
      </c>
      <c r="R3341" t="str">
        <f t="shared" si="262"/>
        <v>theater</v>
      </c>
      <c r="S3341" t="str">
        <f t="shared" si="263"/>
        <v>plays</v>
      </c>
      <c r="T3341">
        <f>YEAR(V3341)</f>
        <v>2016</v>
      </c>
      <c r="U3341" s="13">
        <f t="shared" si="264"/>
        <v>30</v>
      </c>
      <c r="V3341" s="10">
        <f>(((J3341/60)/60)/24)+DATE(1970,1,1)</f>
        <v>42549.665717592594</v>
      </c>
      <c r="W3341" s="10">
        <f>(((I3341/60)/60)/24)+DATE(1970,1,1)</f>
        <v>42579.665717592594</v>
      </c>
    </row>
    <row r="3342" spans="1:23"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260"/>
        <v>1.3816666666666666</v>
      </c>
      <c r="P3342" s="6">
        <f t="shared" si="261"/>
        <v>109.07894736842105</v>
      </c>
      <c r="Q3342" t="s">
        <v>8319</v>
      </c>
      <c r="R3342" t="str">
        <f t="shared" si="262"/>
        <v>theater</v>
      </c>
      <c r="S3342" t="str">
        <f t="shared" si="263"/>
        <v>plays</v>
      </c>
      <c r="T3342">
        <f>YEAR(V3342)</f>
        <v>2016</v>
      </c>
      <c r="U3342" s="13">
        <f t="shared" si="264"/>
        <v>25</v>
      </c>
      <c r="V3342" s="10">
        <f>(((J3342/60)/60)/24)+DATE(1970,1,1)</f>
        <v>42685.974004629628</v>
      </c>
      <c r="W3342" s="10">
        <f>(((I3342/60)/60)/24)+DATE(1970,1,1)</f>
        <v>42710.974004629628</v>
      </c>
    </row>
    <row r="3343" spans="1:23"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260"/>
        <v>1</v>
      </c>
      <c r="P3343" s="6">
        <f t="shared" si="261"/>
        <v>119.64285714285714</v>
      </c>
      <c r="Q3343" t="s">
        <v>8319</v>
      </c>
      <c r="R3343" t="str">
        <f t="shared" si="262"/>
        <v>theater</v>
      </c>
      <c r="S3343" t="str">
        <f t="shared" si="263"/>
        <v>plays</v>
      </c>
      <c r="T3343">
        <f>YEAR(V3343)</f>
        <v>2016</v>
      </c>
      <c r="U3343" s="13">
        <f t="shared" si="264"/>
        <v>23</v>
      </c>
      <c r="V3343" s="10">
        <f>(((J3343/60)/60)/24)+DATE(1970,1,1)</f>
        <v>42510.798854166671</v>
      </c>
      <c r="W3343" s="10">
        <f>(((I3343/60)/60)/24)+DATE(1970,1,1)</f>
        <v>42533.708333333328</v>
      </c>
    </row>
    <row r="3344" spans="1:23"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260"/>
        <v>1.0166666666666666</v>
      </c>
      <c r="P3344" s="6">
        <f t="shared" si="261"/>
        <v>78.205128205128204</v>
      </c>
      <c r="Q3344" t="s">
        <v>8319</v>
      </c>
      <c r="R3344" t="str">
        <f t="shared" si="262"/>
        <v>theater</v>
      </c>
      <c r="S3344" t="str">
        <f t="shared" si="263"/>
        <v>plays</v>
      </c>
      <c r="T3344">
        <f>YEAR(V3344)</f>
        <v>2015</v>
      </c>
      <c r="U3344" s="13">
        <f t="shared" si="264"/>
        <v>33</v>
      </c>
      <c r="V3344" s="10">
        <f>(((J3344/60)/60)/24)+DATE(1970,1,1)</f>
        <v>42062.296412037031</v>
      </c>
      <c r="W3344" s="10">
        <f>(((I3344/60)/60)/24)+DATE(1970,1,1)</f>
        <v>42095.207638888889</v>
      </c>
    </row>
    <row r="3345" spans="1:23"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260"/>
        <v>1.7142857142857142</v>
      </c>
      <c r="P3345" s="6">
        <f t="shared" si="261"/>
        <v>52.173913043478258</v>
      </c>
      <c r="Q3345" t="s">
        <v>8319</v>
      </c>
      <c r="R3345" t="str">
        <f t="shared" si="262"/>
        <v>theater</v>
      </c>
      <c r="S3345" t="str">
        <f t="shared" si="263"/>
        <v>plays</v>
      </c>
      <c r="T3345">
        <f>YEAR(V3345)</f>
        <v>2016</v>
      </c>
      <c r="U3345" s="13">
        <f t="shared" si="264"/>
        <v>21</v>
      </c>
      <c r="V3345" s="10">
        <f>(((J3345/60)/60)/24)+DATE(1970,1,1)</f>
        <v>42452.916481481487</v>
      </c>
      <c r="W3345" s="10">
        <f>(((I3345/60)/60)/24)+DATE(1970,1,1)</f>
        <v>42473.554166666669</v>
      </c>
    </row>
    <row r="3346" spans="1:23"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260"/>
        <v>1.0144444444444445</v>
      </c>
      <c r="P3346" s="6">
        <f t="shared" si="261"/>
        <v>114.125</v>
      </c>
      <c r="Q3346" t="s">
        <v>8319</v>
      </c>
      <c r="R3346" t="str">
        <f t="shared" si="262"/>
        <v>theater</v>
      </c>
      <c r="S3346" t="str">
        <f t="shared" si="263"/>
        <v>plays</v>
      </c>
      <c r="T3346">
        <f>YEAR(V3346)</f>
        <v>2014</v>
      </c>
      <c r="U3346" s="13">
        <f t="shared" si="264"/>
        <v>30</v>
      </c>
      <c r="V3346" s="10">
        <f>(((J3346/60)/60)/24)+DATE(1970,1,1)</f>
        <v>41851.200150462959</v>
      </c>
      <c r="W3346" s="10">
        <f>(((I3346/60)/60)/24)+DATE(1970,1,1)</f>
        <v>41881.200150462959</v>
      </c>
    </row>
    <row r="3347" spans="1:23"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260"/>
        <v>1.3</v>
      </c>
      <c r="P3347" s="6">
        <f t="shared" si="261"/>
        <v>50</v>
      </c>
      <c r="Q3347" t="s">
        <v>8319</v>
      </c>
      <c r="R3347" t="str">
        <f t="shared" si="262"/>
        <v>theater</v>
      </c>
      <c r="S3347" t="str">
        <f t="shared" si="263"/>
        <v>plays</v>
      </c>
      <c r="T3347">
        <f>YEAR(V3347)</f>
        <v>2015</v>
      </c>
      <c r="U3347" s="13">
        <f t="shared" si="264"/>
        <v>59</v>
      </c>
      <c r="V3347" s="10">
        <f>(((J3347/60)/60)/24)+DATE(1970,1,1)</f>
        <v>42053.106111111112</v>
      </c>
      <c r="W3347" s="10">
        <f>(((I3347/60)/60)/24)+DATE(1970,1,1)</f>
        <v>42112.025694444441</v>
      </c>
    </row>
    <row r="3348" spans="1:23"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260"/>
        <v>1.1000000000000001</v>
      </c>
      <c r="P3348" s="6">
        <f t="shared" si="261"/>
        <v>91.666666666666671</v>
      </c>
      <c r="Q3348" t="s">
        <v>8319</v>
      </c>
      <c r="R3348" t="str">
        <f t="shared" si="262"/>
        <v>theater</v>
      </c>
      <c r="S3348" t="str">
        <f t="shared" si="263"/>
        <v>plays</v>
      </c>
      <c r="T3348">
        <f>YEAR(V3348)</f>
        <v>2015</v>
      </c>
      <c r="U3348" s="13">
        <f t="shared" si="264"/>
        <v>7</v>
      </c>
      <c r="V3348" s="10">
        <f>(((J3348/60)/60)/24)+DATE(1970,1,1)</f>
        <v>42054.024421296301</v>
      </c>
      <c r="W3348" s="10">
        <f>(((I3348/60)/60)/24)+DATE(1970,1,1)</f>
        <v>42061.024421296301</v>
      </c>
    </row>
    <row r="3349" spans="1:23"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260"/>
        <v>1.1944999999999999</v>
      </c>
      <c r="P3349" s="6">
        <f t="shared" si="261"/>
        <v>108.59090909090909</v>
      </c>
      <c r="Q3349" t="s">
        <v>8319</v>
      </c>
      <c r="R3349" t="str">
        <f t="shared" si="262"/>
        <v>theater</v>
      </c>
      <c r="S3349" t="str">
        <f t="shared" si="263"/>
        <v>plays</v>
      </c>
      <c r="T3349">
        <f>YEAR(V3349)</f>
        <v>2016</v>
      </c>
      <c r="U3349" s="13">
        <f t="shared" si="264"/>
        <v>14</v>
      </c>
      <c r="V3349" s="10">
        <f>(((J3349/60)/60)/24)+DATE(1970,1,1)</f>
        <v>42484.551550925928</v>
      </c>
      <c r="W3349" s="10">
        <f>(((I3349/60)/60)/24)+DATE(1970,1,1)</f>
        <v>42498.875</v>
      </c>
    </row>
    <row r="3350" spans="1:23"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260"/>
        <v>1.002909090909091</v>
      </c>
      <c r="P3350" s="6">
        <f t="shared" si="261"/>
        <v>69.822784810126578</v>
      </c>
      <c r="Q3350" t="s">
        <v>8319</v>
      </c>
      <c r="R3350" t="str">
        <f t="shared" si="262"/>
        <v>theater</v>
      </c>
      <c r="S3350" t="str">
        <f t="shared" si="263"/>
        <v>plays</v>
      </c>
      <c r="T3350">
        <f>YEAR(V3350)</f>
        <v>2016</v>
      </c>
      <c r="U3350" s="13">
        <f t="shared" si="264"/>
        <v>24</v>
      </c>
      <c r="V3350" s="10">
        <f>(((J3350/60)/60)/24)+DATE(1970,1,1)</f>
        <v>42466.558796296296</v>
      </c>
      <c r="W3350" s="10">
        <f>(((I3350/60)/60)/24)+DATE(1970,1,1)</f>
        <v>42490.165972222225</v>
      </c>
    </row>
    <row r="3351" spans="1:23"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260"/>
        <v>1.534</v>
      </c>
      <c r="P3351" s="6">
        <f t="shared" si="261"/>
        <v>109.57142857142857</v>
      </c>
      <c r="Q3351" t="s">
        <v>8319</v>
      </c>
      <c r="R3351" t="str">
        <f t="shared" si="262"/>
        <v>theater</v>
      </c>
      <c r="S3351" t="str">
        <f t="shared" si="263"/>
        <v>plays</v>
      </c>
      <c r="T3351">
        <f>YEAR(V3351)</f>
        <v>2016</v>
      </c>
      <c r="U3351" s="13">
        <f t="shared" si="264"/>
        <v>22</v>
      </c>
      <c r="V3351" s="10">
        <f>(((J3351/60)/60)/24)+DATE(1970,1,1)</f>
        <v>42513.110787037032</v>
      </c>
      <c r="W3351" s="10">
        <f>(((I3351/60)/60)/24)+DATE(1970,1,1)</f>
        <v>42534.708333333328</v>
      </c>
    </row>
    <row r="3352" spans="1:23"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260"/>
        <v>1.0442857142857143</v>
      </c>
      <c r="P3352" s="6">
        <f t="shared" si="261"/>
        <v>71.666666666666671</v>
      </c>
      <c r="Q3352" t="s">
        <v>8319</v>
      </c>
      <c r="R3352" t="str">
        <f t="shared" si="262"/>
        <v>theater</v>
      </c>
      <c r="S3352" t="str">
        <f t="shared" si="263"/>
        <v>plays</v>
      </c>
      <c r="T3352">
        <f>YEAR(V3352)</f>
        <v>2015</v>
      </c>
      <c r="U3352" s="13">
        <f t="shared" si="264"/>
        <v>35</v>
      </c>
      <c r="V3352" s="10">
        <f>(((J3352/60)/60)/24)+DATE(1970,1,1)</f>
        <v>42302.701516203699</v>
      </c>
      <c r="W3352" s="10">
        <f>(((I3352/60)/60)/24)+DATE(1970,1,1)</f>
        <v>42337.958333333328</v>
      </c>
    </row>
    <row r="3353" spans="1:23"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260"/>
        <v>1.0109999999999999</v>
      </c>
      <c r="P3353" s="6">
        <f t="shared" si="261"/>
        <v>93.611111111111114</v>
      </c>
      <c r="Q3353" t="s">
        <v>8319</v>
      </c>
      <c r="R3353" t="str">
        <f t="shared" si="262"/>
        <v>theater</v>
      </c>
      <c r="S3353" t="str">
        <f t="shared" si="263"/>
        <v>plays</v>
      </c>
      <c r="T3353">
        <f>YEAR(V3353)</f>
        <v>2014</v>
      </c>
      <c r="U3353" s="13">
        <f t="shared" si="264"/>
        <v>37</v>
      </c>
      <c r="V3353" s="10">
        <f>(((J3353/60)/60)/24)+DATE(1970,1,1)</f>
        <v>41806.395428240743</v>
      </c>
      <c r="W3353" s="10">
        <f>(((I3353/60)/60)/24)+DATE(1970,1,1)</f>
        <v>41843.458333333336</v>
      </c>
    </row>
    <row r="3354" spans="1:23"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260"/>
        <v>1.0751999999999999</v>
      </c>
      <c r="P3354" s="6">
        <f t="shared" si="261"/>
        <v>76.8</v>
      </c>
      <c r="Q3354" t="s">
        <v>8319</v>
      </c>
      <c r="R3354" t="str">
        <f t="shared" si="262"/>
        <v>theater</v>
      </c>
      <c r="S3354" t="str">
        <f t="shared" si="263"/>
        <v>plays</v>
      </c>
      <c r="T3354">
        <f>YEAR(V3354)</f>
        <v>2016</v>
      </c>
      <c r="U3354" s="13">
        <f t="shared" si="264"/>
        <v>57</v>
      </c>
      <c r="V3354" s="10">
        <f>(((J3354/60)/60)/24)+DATE(1970,1,1)</f>
        <v>42495.992800925931</v>
      </c>
      <c r="W3354" s="10">
        <f>(((I3354/60)/60)/24)+DATE(1970,1,1)</f>
        <v>42552.958333333328</v>
      </c>
    </row>
    <row r="3355" spans="1:23"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260"/>
        <v>3.15</v>
      </c>
      <c r="P3355" s="6">
        <f t="shared" si="261"/>
        <v>35.795454545454547</v>
      </c>
      <c r="Q3355" t="s">
        <v>8319</v>
      </c>
      <c r="R3355" t="str">
        <f t="shared" si="262"/>
        <v>theater</v>
      </c>
      <c r="S3355" t="str">
        <f t="shared" si="263"/>
        <v>plays</v>
      </c>
      <c r="T3355">
        <f>YEAR(V3355)</f>
        <v>2016</v>
      </c>
      <c r="U3355" s="13">
        <f t="shared" si="264"/>
        <v>14</v>
      </c>
      <c r="V3355" s="10">
        <f>(((J3355/60)/60)/24)+DATE(1970,1,1)</f>
        <v>42479.432291666672</v>
      </c>
      <c r="W3355" s="10">
        <f>(((I3355/60)/60)/24)+DATE(1970,1,1)</f>
        <v>42492.958333333328</v>
      </c>
    </row>
    <row r="3356" spans="1:23"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260"/>
        <v>1.0193333333333334</v>
      </c>
      <c r="P3356" s="6">
        <f t="shared" si="261"/>
        <v>55.6</v>
      </c>
      <c r="Q3356" t="s">
        <v>8319</v>
      </c>
      <c r="R3356" t="str">
        <f t="shared" si="262"/>
        <v>theater</v>
      </c>
      <c r="S3356" t="str">
        <f t="shared" si="263"/>
        <v>plays</v>
      </c>
      <c r="T3356">
        <f>YEAR(V3356)</f>
        <v>2015</v>
      </c>
      <c r="U3356" s="13">
        <f t="shared" si="264"/>
        <v>35</v>
      </c>
      <c r="V3356" s="10">
        <f>(((J3356/60)/60)/24)+DATE(1970,1,1)</f>
        <v>42270.7269212963</v>
      </c>
      <c r="W3356" s="10">
        <f>(((I3356/60)/60)/24)+DATE(1970,1,1)</f>
        <v>42306.167361111111</v>
      </c>
    </row>
    <row r="3357" spans="1:23"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260"/>
        <v>1.2628571428571429</v>
      </c>
      <c r="P3357" s="6">
        <f t="shared" si="261"/>
        <v>147.33333333333334</v>
      </c>
      <c r="Q3357" t="s">
        <v>8319</v>
      </c>
      <c r="R3357" t="str">
        <f t="shared" si="262"/>
        <v>theater</v>
      </c>
      <c r="S3357" t="str">
        <f t="shared" si="263"/>
        <v>plays</v>
      </c>
      <c r="T3357">
        <f>YEAR(V3357)</f>
        <v>2016</v>
      </c>
      <c r="U3357" s="13">
        <f t="shared" si="264"/>
        <v>11</v>
      </c>
      <c r="V3357" s="10">
        <f>(((J3357/60)/60)/24)+DATE(1970,1,1)</f>
        <v>42489.619525462964</v>
      </c>
      <c r="W3357" s="10">
        <f>(((I3357/60)/60)/24)+DATE(1970,1,1)</f>
        <v>42500.470138888893</v>
      </c>
    </row>
    <row r="3358" spans="1:23"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260"/>
        <v>1.014</v>
      </c>
      <c r="P3358" s="6">
        <f t="shared" si="261"/>
        <v>56.333333333333336</v>
      </c>
      <c r="Q3358" t="s">
        <v>8319</v>
      </c>
      <c r="R3358" t="str">
        <f t="shared" si="262"/>
        <v>theater</v>
      </c>
      <c r="S3358" t="str">
        <f t="shared" si="263"/>
        <v>plays</v>
      </c>
      <c r="T3358">
        <f>YEAR(V3358)</f>
        <v>2016</v>
      </c>
      <c r="U3358" s="13">
        <f t="shared" si="264"/>
        <v>30</v>
      </c>
      <c r="V3358" s="10">
        <f>(((J3358/60)/60)/24)+DATE(1970,1,1)</f>
        <v>42536.815648148149</v>
      </c>
      <c r="W3358" s="10">
        <f>(((I3358/60)/60)/24)+DATE(1970,1,1)</f>
        <v>42566.815648148149</v>
      </c>
    </row>
    <row r="3359" spans="1:23"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260"/>
        <v>1.01</v>
      </c>
      <c r="P3359" s="6">
        <f t="shared" si="261"/>
        <v>96.19047619047619</v>
      </c>
      <c r="Q3359" t="s">
        <v>8319</v>
      </c>
      <c r="R3359" t="str">
        <f t="shared" si="262"/>
        <v>theater</v>
      </c>
      <c r="S3359" t="str">
        <f t="shared" si="263"/>
        <v>plays</v>
      </c>
      <c r="T3359">
        <f>YEAR(V3359)</f>
        <v>2014</v>
      </c>
      <c r="U3359" s="13">
        <f t="shared" si="264"/>
        <v>30</v>
      </c>
      <c r="V3359" s="10">
        <f>(((J3359/60)/60)/24)+DATE(1970,1,1)</f>
        <v>41822.417939814812</v>
      </c>
      <c r="W3359" s="10">
        <f>(((I3359/60)/60)/24)+DATE(1970,1,1)</f>
        <v>41852.417939814812</v>
      </c>
    </row>
    <row r="3360" spans="1:23"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260"/>
        <v>1.0299</v>
      </c>
      <c r="P3360" s="6">
        <f t="shared" si="261"/>
        <v>63.574074074074076</v>
      </c>
      <c r="Q3360" t="s">
        <v>8319</v>
      </c>
      <c r="R3360" t="str">
        <f t="shared" si="262"/>
        <v>theater</v>
      </c>
      <c r="S3360" t="str">
        <f t="shared" si="263"/>
        <v>plays</v>
      </c>
      <c r="T3360">
        <f>YEAR(V3360)</f>
        <v>2014</v>
      </c>
      <c r="U3360" s="13">
        <f t="shared" si="264"/>
        <v>30</v>
      </c>
      <c r="V3360" s="10">
        <f>(((J3360/60)/60)/24)+DATE(1970,1,1)</f>
        <v>41932.311099537037</v>
      </c>
      <c r="W3360" s="10">
        <f>(((I3360/60)/60)/24)+DATE(1970,1,1)</f>
        <v>41962.352766203709</v>
      </c>
    </row>
    <row r="3361" spans="1:23"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260"/>
        <v>1.0625</v>
      </c>
      <c r="P3361" s="6">
        <f t="shared" si="261"/>
        <v>184.78260869565219</v>
      </c>
      <c r="Q3361" t="s">
        <v>8319</v>
      </c>
      <c r="R3361" t="str">
        <f t="shared" si="262"/>
        <v>theater</v>
      </c>
      <c r="S3361" t="str">
        <f t="shared" si="263"/>
        <v>plays</v>
      </c>
      <c r="T3361">
        <f>YEAR(V3361)</f>
        <v>2017</v>
      </c>
      <c r="U3361" s="13">
        <f t="shared" si="264"/>
        <v>45</v>
      </c>
      <c r="V3361" s="10">
        <f>(((J3361/60)/60)/24)+DATE(1970,1,1)</f>
        <v>42746.057106481487</v>
      </c>
      <c r="W3361" s="10">
        <f>(((I3361/60)/60)/24)+DATE(1970,1,1)</f>
        <v>42791.057106481487</v>
      </c>
    </row>
    <row r="3362" spans="1:23"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260"/>
        <v>1.0137777777777779</v>
      </c>
      <c r="P3362" s="6">
        <f t="shared" si="261"/>
        <v>126.72222222222223</v>
      </c>
      <c r="Q3362" t="s">
        <v>8319</v>
      </c>
      <c r="R3362" t="str">
        <f t="shared" si="262"/>
        <v>theater</v>
      </c>
      <c r="S3362" t="str">
        <f t="shared" si="263"/>
        <v>plays</v>
      </c>
      <c r="T3362">
        <f>YEAR(V3362)</f>
        <v>2016</v>
      </c>
      <c r="U3362" s="13">
        <f t="shared" si="264"/>
        <v>22</v>
      </c>
      <c r="V3362" s="10">
        <f>(((J3362/60)/60)/24)+DATE(1970,1,1)</f>
        <v>42697.082673611112</v>
      </c>
      <c r="W3362" s="10">
        <f>(((I3362/60)/60)/24)+DATE(1970,1,1)</f>
        <v>42718.665972222225</v>
      </c>
    </row>
    <row r="3363" spans="1:23"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260"/>
        <v>1.1346000000000001</v>
      </c>
      <c r="P3363" s="6">
        <f t="shared" si="261"/>
        <v>83.42647058823529</v>
      </c>
      <c r="Q3363" t="s">
        <v>8319</v>
      </c>
      <c r="R3363" t="str">
        <f t="shared" si="262"/>
        <v>theater</v>
      </c>
      <c r="S3363" t="str">
        <f t="shared" si="263"/>
        <v>plays</v>
      </c>
      <c r="T3363">
        <f>YEAR(V3363)</f>
        <v>2014</v>
      </c>
      <c r="U3363" s="13">
        <f t="shared" si="264"/>
        <v>18</v>
      </c>
      <c r="V3363" s="10">
        <f>(((J3363/60)/60)/24)+DATE(1970,1,1)</f>
        <v>41866.025347222225</v>
      </c>
      <c r="W3363" s="10">
        <f>(((I3363/60)/60)/24)+DATE(1970,1,1)</f>
        <v>41883.665972222225</v>
      </c>
    </row>
    <row r="3364" spans="1:23"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260"/>
        <v>2.1800000000000002</v>
      </c>
      <c r="P3364" s="6">
        <f t="shared" si="261"/>
        <v>54.5</v>
      </c>
      <c r="Q3364" t="s">
        <v>8319</v>
      </c>
      <c r="R3364" t="str">
        <f t="shared" si="262"/>
        <v>theater</v>
      </c>
      <c r="S3364" t="str">
        <f t="shared" si="263"/>
        <v>plays</v>
      </c>
      <c r="T3364">
        <f>YEAR(V3364)</f>
        <v>2015</v>
      </c>
      <c r="U3364" s="13">
        <f t="shared" si="264"/>
        <v>14</v>
      </c>
      <c r="V3364" s="10">
        <f>(((J3364/60)/60)/24)+DATE(1970,1,1)</f>
        <v>42056.091631944444</v>
      </c>
      <c r="W3364" s="10">
        <f>(((I3364/60)/60)/24)+DATE(1970,1,1)</f>
        <v>42070.204861111109</v>
      </c>
    </row>
    <row r="3365" spans="1:23"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260"/>
        <v>1.0141935483870967</v>
      </c>
      <c r="P3365" s="6">
        <f t="shared" si="261"/>
        <v>302.30769230769232</v>
      </c>
      <c r="Q3365" t="s">
        <v>8319</v>
      </c>
      <c r="R3365" t="str">
        <f t="shared" si="262"/>
        <v>theater</v>
      </c>
      <c r="S3365" t="str">
        <f t="shared" si="263"/>
        <v>plays</v>
      </c>
      <c r="T3365">
        <f>YEAR(V3365)</f>
        <v>2014</v>
      </c>
      <c r="U3365" s="13">
        <f t="shared" si="264"/>
        <v>19</v>
      </c>
      <c r="V3365" s="10">
        <f>(((J3365/60)/60)/24)+DATE(1970,1,1)</f>
        <v>41851.771354166667</v>
      </c>
      <c r="W3365" s="10">
        <f>(((I3365/60)/60)/24)+DATE(1970,1,1)</f>
        <v>41870.666666666664</v>
      </c>
    </row>
    <row r="3366" spans="1:23"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260"/>
        <v>1.0593333333333332</v>
      </c>
      <c r="P3366" s="6">
        <f t="shared" si="261"/>
        <v>44.138888888888886</v>
      </c>
      <c r="Q3366" t="s">
        <v>8319</v>
      </c>
      <c r="R3366" t="str">
        <f t="shared" si="262"/>
        <v>theater</v>
      </c>
      <c r="S3366" t="str">
        <f t="shared" si="263"/>
        <v>plays</v>
      </c>
      <c r="T3366">
        <f>YEAR(V3366)</f>
        <v>2016</v>
      </c>
      <c r="U3366" s="13">
        <f t="shared" si="264"/>
        <v>22</v>
      </c>
      <c r="V3366" s="10">
        <f>(((J3366/60)/60)/24)+DATE(1970,1,1)</f>
        <v>42422.977418981478</v>
      </c>
      <c r="W3366" s="10">
        <f>(((I3366/60)/60)/24)+DATE(1970,1,1)</f>
        <v>42444.875</v>
      </c>
    </row>
    <row r="3367" spans="1:23"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260"/>
        <v>1.04</v>
      </c>
      <c r="P3367" s="6">
        <f t="shared" si="261"/>
        <v>866.66666666666663</v>
      </c>
      <c r="Q3367" t="s">
        <v>8319</v>
      </c>
      <c r="R3367" t="str">
        <f t="shared" si="262"/>
        <v>theater</v>
      </c>
      <c r="S3367" t="str">
        <f t="shared" si="263"/>
        <v>plays</v>
      </c>
      <c r="T3367">
        <f>YEAR(V3367)</f>
        <v>2015</v>
      </c>
      <c r="U3367" s="13">
        <f t="shared" si="264"/>
        <v>30</v>
      </c>
      <c r="V3367" s="10">
        <f>(((J3367/60)/60)/24)+DATE(1970,1,1)</f>
        <v>42321.101759259262</v>
      </c>
      <c r="W3367" s="10">
        <f>(((I3367/60)/60)/24)+DATE(1970,1,1)</f>
        <v>42351.101759259262</v>
      </c>
    </row>
    <row r="3368" spans="1:23"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260"/>
        <v>2.21</v>
      </c>
      <c r="P3368" s="6">
        <f t="shared" si="261"/>
        <v>61.388888888888886</v>
      </c>
      <c r="Q3368" t="s">
        <v>8319</v>
      </c>
      <c r="R3368" t="str">
        <f t="shared" si="262"/>
        <v>theater</v>
      </c>
      <c r="S3368" t="str">
        <f t="shared" si="263"/>
        <v>plays</v>
      </c>
      <c r="T3368">
        <f>YEAR(V3368)</f>
        <v>2015</v>
      </c>
      <c r="U3368" s="13">
        <f t="shared" si="264"/>
        <v>30</v>
      </c>
      <c r="V3368" s="10">
        <f>(((J3368/60)/60)/24)+DATE(1970,1,1)</f>
        <v>42107.067557870367</v>
      </c>
      <c r="W3368" s="10">
        <f>(((I3368/60)/60)/24)+DATE(1970,1,1)</f>
        <v>42137.067557870367</v>
      </c>
    </row>
    <row r="3369" spans="1:23"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260"/>
        <v>1.1866666666666668</v>
      </c>
      <c r="P3369" s="6">
        <f t="shared" si="261"/>
        <v>29.666666666666668</v>
      </c>
      <c r="Q3369" t="s">
        <v>8319</v>
      </c>
      <c r="R3369" t="str">
        <f t="shared" si="262"/>
        <v>theater</v>
      </c>
      <c r="S3369" t="str">
        <f t="shared" si="263"/>
        <v>plays</v>
      </c>
      <c r="T3369">
        <f>YEAR(V3369)</f>
        <v>2015</v>
      </c>
      <c r="U3369" s="13">
        <f t="shared" si="264"/>
        <v>25</v>
      </c>
      <c r="V3369" s="10">
        <f>(((J3369/60)/60)/24)+DATE(1970,1,1)</f>
        <v>42192.933958333335</v>
      </c>
      <c r="W3369" s="10">
        <f>(((I3369/60)/60)/24)+DATE(1970,1,1)</f>
        <v>42217.933958333335</v>
      </c>
    </row>
    <row r="3370" spans="1:23"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260"/>
        <v>1.046</v>
      </c>
      <c r="P3370" s="6">
        <f t="shared" si="261"/>
        <v>45.478260869565219</v>
      </c>
      <c r="Q3370" t="s">
        <v>8319</v>
      </c>
      <c r="R3370" t="str">
        <f t="shared" si="262"/>
        <v>theater</v>
      </c>
      <c r="S3370" t="str">
        <f t="shared" si="263"/>
        <v>plays</v>
      </c>
      <c r="T3370">
        <f>YEAR(V3370)</f>
        <v>2014</v>
      </c>
      <c r="U3370" s="13">
        <f t="shared" si="264"/>
        <v>36</v>
      </c>
      <c r="V3370" s="10">
        <f>(((J3370/60)/60)/24)+DATE(1970,1,1)</f>
        <v>41969.199756944443</v>
      </c>
      <c r="W3370" s="10">
        <f>(((I3370/60)/60)/24)+DATE(1970,1,1)</f>
        <v>42005.208333333328</v>
      </c>
    </row>
    <row r="3371" spans="1:23"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260"/>
        <v>1.0389999999999999</v>
      </c>
      <c r="P3371" s="6">
        <f t="shared" si="261"/>
        <v>96.203703703703709</v>
      </c>
      <c r="Q3371" t="s">
        <v>8319</v>
      </c>
      <c r="R3371" t="str">
        <f t="shared" si="262"/>
        <v>theater</v>
      </c>
      <c r="S3371" t="str">
        <f t="shared" si="263"/>
        <v>plays</v>
      </c>
      <c r="T3371">
        <f>YEAR(V3371)</f>
        <v>2016</v>
      </c>
      <c r="U3371" s="13">
        <f t="shared" si="264"/>
        <v>60</v>
      </c>
      <c r="V3371" s="10">
        <f>(((J3371/60)/60)/24)+DATE(1970,1,1)</f>
        <v>42690.041435185187</v>
      </c>
      <c r="W3371" s="10">
        <f>(((I3371/60)/60)/24)+DATE(1970,1,1)</f>
        <v>42750.041435185187</v>
      </c>
    </row>
    <row r="3372" spans="1:23"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260"/>
        <v>1.1773333333333333</v>
      </c>
      <c r="P3372" s="6">
        <f t="shared" si="261"/>
        <v>67.92307692307692</v>
      </c>
      <c r="Q3372" t="s">
        <v>8319</v>
      </c>
      <c r="R3372" t="str">
        <f t="shared" si="262"/>
        <v>theater</v>
      </c>
      <c r="S3372" t="str">
        <f t="shared" si="263"/>
        <v>plays</v>
      </c>
      <c r="T3372">
        <f>YEAR(V3372)</f>
        <v>2016</v>
      </c>
      <c r="U3372" s="13">
        <f t="shared" si="264"/>
        <v>31</v>
      </c>
      <c r="V3372" s="10">
        <f>(((J3372/60)/60)/24)+DATE(1970,1,1)</f>
        <v>42690.334317129629</v>
      </c>
      <c r="W3372" s="10">
        <f>(((I3372/60)/60)/24)+DATE(1970,1,1)</f>
        <v>42721.333333333328</v>
      </c>
    </row>
    <row r="3373" spans="1:23"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260"/>
        <v>1.385</v>
      </c>
      <c r="P3373" s="6">
        <f t="shared" si="261"/>
        <v>30.777777777777779</v>
      </c>
      <c r="Q3373" t="s">
        <v>8319</v>
      </c>
      <c r="R3373" t="str">
        <f t="shared" si="262"/>
        <v>theater</v>
      </c>
      <c r="S3373" t="str">
        <f t="shared" si="263"/>
        <v>plays</v>
      </c>
      <c r="T3373">
        <f>YEAR(V3373)</f>
        <v>2015</v>
      </c>
      <c r="U3373" s="13">
        <f t="shared" si="264"/>
        <v>28</v>
      </c>
      <c r="V3373" s="10">
        <f>(((J3373/60)/60)/24)+DATE(1970,1,1)</f>
        <v>42312.874594907407</v>
      </c>
      <c r="W3373" s="10">
        <f>(((I3373/60)/60)/24)+DATE(1970,1,1)</f>
        <v>42340.874594907407</v>
      </c>
    </row>
    <row r="3374" spans="1:23"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260"/>
        <v>1.0349999999999999</v>
      </c>
      <c r="P3374" s="6">
        <f t="shared" si="261"/>
        <v>38.333333333333336</v>
      </c>
      <c r="Q3374" t="s">
        <v>8319</v>
      </c>
      <c r="R3374" t="str">
        <f t="shared" si="262"/>
        <v>theater</v>
      </c>
      <c r="S3374" t="str">
        <f t="shared" si="263"/>
        <v>plays</v>
      </c>
      <c r="T3374">
        <f>YEAR(V3374)</f>
        <v>2014</v>
      </c>
      <c r="U3374" s="13">
        <f t="shared" si="264"/>
        <v>21</v>
      </c>
      <c r="V3374" s="10">
        <f>(((J3374/60)/60)/24)+DATE(1970,1,1)</f>
        <v>41855.548101851848</v>
      </c>
      <c r="W3374" s="10">
        <f>(((I3374/60)/60)/24)+DATE(1970,1,1)</f>
        <v>41876.207638888889</v>
      </c>
    </row>
    <row r="3375" spans="1:23"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260"/>
        <v>1.0024999999999999</v>
      </c>
      <c r="P3375" s="6">
        <f t="shared" si="261"/>
        <v>66.833333333333329</v>
      </c>
      <c r="Q3375" t="s">
        <v>8319</v>
      </c>
      <c r="R3375" t="str">
        <f t="shared" si="262"/>
        <v>theater</v>
      </c>
      <c r="S3375" t="str">
        <f t="shared" si="263"/>
        <v>plays</v>
      </c>
      <c r="T3375">
        <f>YEAR(V3375)</f>
        <v>2015</v>
      </c>
      <c r="U3375" s="13">
        <f t="shared" si="264"/>
        <v>24</v>
      </c>
      <c r="V3375" s="10">
        <f>(((J3375/60)/60)/24)+DATE(1970,1,1)</f>
        <v>42179.854629629626</v>
      </c>
      <c r="W3375" s="10">
        <f>(((I3375/60)/60)/24)+DATE(1970,1,1)</f>
        <v>42203.666666666672</v>
      </c>
    </row>
    <row r="3376" spans="1:23"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260"/>
        <v>1.0657142857142856</v>
      </c>
      <c r="P3376" s="6">
        <f t="shared" si="261"/>
        <v>71.730769230769226</v>
      </c>
      <c r="Q3376" t="s">
        <v>8319</v>
      </c>
      <c r="R3376" t="str">
        <f t="shared" si="262"/>
        <v>theater</v>
      </c>
      <c r="S3376" t="str">
        <f t="shared" si="263"/>
        <v>plays</v>
      </c>
      <c r="T3376">
        <f>YEAR(V3376)</f>
        <v>2015</v>
      </c>
      <c r="U3376" s="13">
        <f t="shared" si="264"/>
        <v>30</v>
      </c>
      <c r="V3376" s="10">
        <f>(((J3376/60)/60)/24)+DATE(1970,1,1)</f>
        <v>42275.731666666667</v>
      </c>
      <c r="W3376" s="10">
        <f>(((I3376/60)/60)/24)+DATE(1970,1,1)</f>
        <v>42305.731666666667</v>
      </c>
    </row>
    <row r="3377" spans="1:23"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260"/>
        <v>1</v>
      </c>
      <c r="P3377" s="6">
        <f t="shared" si="261"/>
        <v>176.47058823529412</v>
      </c>
      <c r="Q3377" t="s">
        <v>8319</v>
      </c>
      <c r="R3377" t="str">
        <f t="shared" si="262"/>
        <v>theater</v>
      </c>
      <c r="S3377" t="str">
        <f t="shared" si="263"/>
        <v>plays</v>
      </c>
      <c r="T3377">
        <f>YEAR(V3377)</f>
        <v>2014</v>
      </c>
      <c r="U3377" s="13">
        <f t="shared" si="264"/>
        <v>12</v>
      </c>
      <c r="V3377" s="10">
        <f>(((J3377/60)/60)/24)+DATE(1970,1,1)</f>
        <v>41765.610798611109</v>
      </c>
      <c r="W3377" s="10">
        <f>(((I3377/60)/60)/24)+DATE(1970,1,1)</f>
        <v>41777.610798611109</v>
      </c>
    </row>
    <row r="3378" spans="1:23"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260"/>
        <v>1.0001249999999999</v>
      </c>
      <c r="P3378" s="6">
        <f t="shared" si="261"/>
        <v>421.10526315789474</v>
      </c>
      <c r="Q3378" t="s">
        <v>8319</v>
      </c>
      <c r="R3378" t="str">
        <f t="shared" si="262"/>
        <v>theater</v>
      </c>
      <c r="S3378" t="str">
        <f t="shared" si="263"/>
        <v>plays</v>
      </c>
      <c r="T3378">
        <f>YEAR(V3378)</f>
        <v>2015</v>
      </c>
      <c r="U3378" s="13">
        <f t="shared" si="264"/>
        <v>60</v>
      </c>
      <c r="V3378" s="10">
        <f>(((J3378/60)/60)/24)+DATE(1970,1,1)</f>
        <v>42059.701319444444</v>
      </c>
      <c r="W3378" s="10">
        <f>(((I3378/60)/60)/24)+DATE(1970,1,1)</f>
        <v>42119.659652777773</v>
      </c>
    </row>
    <row r="3379" spans="1:23"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260"/>
        <v>1.0105</v>
      </c>
      <c r="P3379" s="6">
        <f t="shared" si="261"/>
        <v>104.98701298701299</v>
      </c>
      <c r="Q3379" t="s">
        <v>8319</v>
      </c>
      <c r="R3379" t="str">
        <f t="shared" si="262"/>
        <v>theater</v>
      </c>
      <c r="S3379" t="str">
        <f t="shared" si="263"/>
        <v>plays</v>
      </c>
      <c r="T3379">
        <f>YEAR(V3379)</f>
        <v>2015</v>
      </c>
      <c r="U3379" s="13">
        <f t="shared" si="264"/>
        <v>30</v>
      </c>
      <c r="V3379" s="10">
        <f>(((J3379/60)/60)/24)+DATE(1970,1,1)</f>
        <v>42053.732627314821</v>
      </c>
      <c r="W3379" s="10">
        <f>(((I3379/60)/60)/24)+DATE(1970,1,1)</f>
        <v>42083.705555555556</v>
      </c>
    </row>
    <row r="3380" spans="1:23"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260"/>
        <v>1.0763636363636364</v>
      </c>
      <c r="P3380" s="6">
        <f t="shared" si="261"/>
        <v>28.19047619047619</v>
      </c>
      <c r="Q3380" t="s">
        <v>8319</v>
      </c>
      <c r="R3380" t="str">
        <f t="shared" si="262"/>
        <v>theater</v>
      </c>
      <c r="S3380" t="str">
        <f t="shared" si="263"/>
        <v>plays</v>
      </c>
      <c r="T3380">
        <f>YEAR(V3380)</f>
        <v>2014</v>
      </c>
      <c r="U3380" s="13">
        <f t="shared" si="264"/>
        <v>24</v>
      </c>
      <c r="V3380" s="10">
        <f>(((J3380/60)/60)/24)+DATE(1970,1,1)</f>
        <v>41858.355393518519</v>
      </c>
      <c r="W3380" s="10">
        <f>(((I3380/60)/60)/24)+DATE(1970,1,1)</f>
        <v>41882.547222222223</v>
      </c>
    </row>
    <row r="3381" spans="1:23"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260"/>
        <v>1.0365</v>
      </c>
      <c r="P3381" s="6">
        <f t="shared" si="261"/>
        <v>54.55263157894737</v>
      </c>
      <c r="Q3381" t="s">
        <v>8319</v>
      </c>
      <c r="R3381" t="str">
        <f t="shared" si="262"/>
        <v>theater</v>
      </c>
      <c r="S3381" t="str">
        <f t="shared" si="263"/>
        <v>plays</v>
      </c>
      <c r="T3381">
        <f>YEAR(V3381)</f>
        <v>2015</v>
      </c>
      <c r="U3381" s="13">
        <f t="shared" si="264"/>
        <v>17</v>
      </c>
      <c r="V3381" s="10">
        <f>(((J3381/60)/60)/24)+DATE(1970,1,1)</f>
        <v>42225.513888888891</v>
      </c>
      <c r="W3381" s="10">
        <f>(((I3381/60)/60)/24)+DATE(1970,1,1)</f>
        <v>42242.958333333328</v>
      </c>
    </row>
    <row r="3382" spans="1:23"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260"/>
        <v>1.0443333333333333</v>
      </c>
      <c r="P3382" s="6">
        <f t="shared" si="261"/>
        <v>111.89285714285714</v>
      </c>
      <c r="Q3382" t="s">
        <v>8319</v>
      </c>
      <c r="R3382" t="str">
        <f t="shared" si="262"/>
        <v>theater</v>
      </c>
      <c r="S3382" t="str">
        <f t="shared" si="263"/>
        <v>plays</v>
      </c>
      <c r="T3382">
        <f>YEAR(V3382)</f>
        <v>2014</v>
      </c>
      <c r="U3382" s="13">
        <f t="shared" si="264"/>
        <v>35</v>
      </c>
      <c r="V3382" s="10">
        <f>(((J3382/60)/60)/24)+DATE(1970,1,1)</f>
        <v>41937.95344907407</v>
      </c>
      <c r="W3382" s="10">
        <f>(((I3382/60)/60)/24)+DATE(1970,1,1)</f>
        <v>41972.995115740734</v>
      </c>
    </row>
    <row r="3383" spans="1:23"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260"/>
        <v>1.0225</v>
      </c>
      <c r="P3383" s="6">
        <f t="shared" si="261"/>
        <v>85.208333333333329</v>
      </c>
      <c r="Q3383" t="s">
        <v>8319</v>
      </c>
      <c r="R3383" t="str">
        <f t="shared" si="262"/>
        <v>theater</v>
      </c>
      <c r="S3383" t="str">
        <f t="shared" si="263"/>
        <v>plays</v>
      </c>
      <c r="T3383">
        <f>YEAR(V3383)</f>
        <v>2015</v>
      </c>
      <c r="U3383" s="13">
        <f t="shared" si="264"/>
        <v>30</v>
      </c>
      <c r="V3383" s="10">
        <f>(((J3383/60)/60)/24)+DATE(1970,1,1)</f>
        <v>42044.184988425928</v>
      </c>
      <c r="W3383" s="10">
        <f>(((I3383/60)/60)/24)+DATE(1970,1,1)</f>
        <v>42074.143321759257</v>
      </c>
    </row>
    <row r="3384" spans="1:23"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260"/>
        <v>1.0074285714285713</v>
      </c>
      <c r="P3384" s="6">
        <f t="shared" si="261"/>
        <v>76.652173913043484</v>
      </c>
      <c r="Q3384" t="s">
        <v>8319</v>
      </c>
      <c r="R3384" t="str">
        <f t="shared" si="262"/>
        <v>theater</v>
      </c>
      <c r="S3384" t="str">
        <f t="shared" si="263"/>
        <v>plays</v>
      </c>
      <c r="T3384">
        <f>YEAR(V3384)</f>
        <v>2016</v>
      </c>
      <c r="U3384" s="13">
        <f t="shared" si="264"/>
        <v>25</v>
      </c>
      <c r="V3384" s="10">
        <f>(((J3384/60)/60)/24)+DATE(1970,1,1)</f>
        <v>42559.431203703702</v>
      </c>
      <c r="W3384" s="10">
        <f>(((I3384/60)/60)/24)+DATE(1970,1,1)</f>
        <v>42583.957638888889</v>
      </c>
    </row>
    <row r="3385" spans="1:23"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260"/>
        <v>1.1171428571428572</v>
      </c>
      <c r="P3385" s="6">
        <f t="shared" si="261"/>
        <v>65.166666666666671</v>
      </c>
      <c r="Q3385" t="s">
        <v>8319</v>
      </c>
      <c r="R3385" t="str">
        <f t="shared" si="262"/>
        <v>theater</v>
      </c>
      <c r="S3385" t="str">
        <f t="shared" si="263"/>
        <v>plays</v>
      </c>
      <c r="T3385">
        <f>YEAR(V3385)</f>
        <v>2016</v>
      </c>
      <c r="U3385" s="13">
        <f t="shared" si="264"/>
        <v>20</v>
      </c>
      <c r="V3385" s="10">
        <f>(((J3385/60)/60)/24)+DATE(1970,1,1)</f>
        <v>42524.782638888893</v>
      </c>
      <c r="W3385" s="10">
        <f>(((I3385/60)/60)/24)+DATE(1970,1,1)</f>
        <v>42544.782638888893</v>
      </c>
    </row>
    <row r="3386" spans="1:23"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260"/>
        <v>1.0001100000000001</v>
      </c>
      <c r="P3386" s="6">
        <f t="shared" si="261"/>
        <v>93.760312499999998</v>
      </c>
      <c r="Q3386" t="s">
        <v>8319</v>
      </c>
      <c r="R3386" t="str">
        <f t="shared" si="262"/>
        <v>theater</v>
      </c>
      <c r="S3386" t="str">
        <f t="shared" si="263"/>
        <v>plays</v>
      </c>
      <c r="T3386">
        <f>YEAR(V3386)</f>
        <v>2015</v>
      </c>
      <c r="U3386" s="13">
        <f t="shared" si="264"/>
        <v>37</v>
      </c>
      <c r="V3386" s="10">
        <f>(((J3386/60)/60)/24)+DATE(1970,1,1)</f>
        <v>42292.087592592594</v>
      </c>
      <c r="W3386" s="10">
        <f>(((I3386/60)/60)/24)+DATE(1970,1,1)</f>
        <v>42329.125</v>
      </c>
    </row>
    <row r="3387" spans="1:23"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260"/>
        <v>1</v>
      </c>
      <c r="P3387" s="6">
        <f t="shared" si="261"/>
        <v>133.33333333333334</v>
      </c>
      <c r="Q3387" t="s">
        <v>8319</v>
      </c>
      <c r="R3387" t="str">
        <f t="shared" si="262"/>
        <v>theater</v>
      </c>
      <c r="S3387" t="str">
        <f t="shared" si="263"/>
        <v>plays</v>
      </c>
      <c r="T3387">
        <f>YEAR(V3387)</f>
        <v>2014</v>
      </c>
      <c r="U3387" s="13">
        <f t="shared" si="264"/>
        <v>30</v>
      </c>
      <c r="V3387" s="10">
        <f>(((J3387/60)/60)/24)+DATE(1970,1,1)</f>
        <v>41953.8675</v>
      </c>
      <c r="W3387" s="10">
        <f>(((I3387/60)/60)/24)+DATE(1970,1,1)</f>
        <v>41983.8675</v>
      </c>
    </row>
    <row r="3388" spans="1:23"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260"/>
        <v>1.05</v>
      </c>
      <c r="P3388" s="6">
        <f t="shared" si="261"/>
        <v>51.219512195121951</v>
      </c>
      <c r="Q3388" t="s">
        <v>8319</v>
      </c>
      <c r="R3388" t="str">
        <f t="shared" si="262"/>
        <v>theater</v>
      </c>
      <c r="S3388" t="str">
        <f t="shared" si="263"/>
        <v>plays</v>
      </c>
      <c r="T3388">
        <f>YEAR(V3388)</f>
        <v>2014</v>
      </c>
      <c r="U3388" s="13">
        <f t="shared" si="264"/>
        <v>30</v>
      </c>
      <c r="V3388" s="10">
        <f>(((J3388/60)/60)/24)+DATE(1970,1,1)</f>
        <v>41946.644745370373</v>
      </c>
      <c r="W3388" s="10">
        <f>(((I3388/60)/60)/24)+DATE(1970,1,1)</f>
        <v>41976.644745370373</v>
      </c>
    </row>
    <row r="3389" spans="1:23"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260"/>
        <v>1.1686666666666667</v>
      </c>
      <c r="P3389" s="6">
        <f t="shared" si="261"/>
        <v>100.17142857142858</v>
      </c>
      <c r="Q3389" t="s">
        <v>8319</v>
      </c>
      <c r="R3389" t="str">
        <f t="shared" si="262"/>
        <v>theater</v>
      </c>
      <c r="S3389" t="str">
        <f t="shared" si="263"/>
        <v>plays</v>
      </c>
      <c r="T3389">
        <f>YEAR(V3389)</f>
        <v>2014</v>
      </c>
      <c r="U3389" s="13">
        <f t="shared" si="264"/>
        <v>40</v>
      </c>
      <c r="V3389" s="10">
        <f>(((J3389/60)/60)/24)+DATE(1970,1,1)</f>
        <v>41947.762592592589</v>
      </c>
      <c r="W3389" s="10">
        <f>(((I3389/60)/60)/24)+DATE(1970,1,1)</f>
        <v>41987.762592592597</v>
      </c>
    </row>
    <row r="3390" spans="1:23"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260"/>
        <v>1.038</v>
      </c>
      <c r="P3390" s="6">
        <f t="shared" si="261"/>
        <v>34.6</v>
      </c>
      <c r="Q3390" t="s">
        <v>8319</v>
      </c>
      <c r="R3390" t="str">
        <f t="shared" si="262"/>
        <v>theater</v>
      </c>
      <c r="S3390" t="str">
        <f t="shared" si="263"/>
        <v>plays</v>
      </c>
      <c r="T3390">
        <f>YEAR(V3390)</f>
        <v>2015</v>
      </c>
      <c r="U3390" s="13">
        <f t="shared" si="264"/>
        <v>30</v>
      </c>
      <c r="V3390" s="10">
        <f>(((J3390/60)/60)/24)+DATE(1970,1,1)</f>
        <v>42143.461122685185</v>
      </c>
      <c r="W3390" s="10">
        <f>(((I3390/60)/60)/24)+DATE(1970,1,1)</f>
        <v>42173.461122685185</v>
      </c>
    </row>
    <row r="3391" spans="1:23"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260"/>
        <v>1.145</v>
      </c>
      <c r="P3391" s="6">
        <f t="shared" si="261"/>
        <v>184.67741935483872</v>
      </c>
      <c r="Q3391" t="s">
        <v>8319</v>
      </c>
      <c r="R3391" t="str">
        <f t="shared" si="262"/>
        <v>theater</v>
      </c>
      <c r="S3391" t="str">
        <f t="shared" si="263"/>
        <v>plays</v>
      </c>
      <c r="T3391">
        <f>YEAR(V3391)</f>
        <v>2016</v>
      </c>
      <c r="U3391" s="13">
        <f t="shared" si="264"/>
        <v>30</v>
      </c>
      <c r="V3391" s="10">
        <f>(((J3391/60)/60)/24)+DATE(1970,1,1)</f>
        <v>42494.563449074078</v>
      </c>
      <c r="W3391" s="10">
        <f>(((I3391/60)/60)/24)+DATE(1970,1,1)</f>
        <v>42524.563449074078</v>
      </c>
    </row>
    <row r="3392" spans="1:23"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260"/>
        <v>1.024</v>
      </c>
      <c r="P3392" s="6">
        <f t="shared" si="261"/>
        <v>69.818181818181813</v>
      </c>
      <c r="Q3392" t="s">
        <v>8319</v>
      </c>
      <c r="R3392" t="str">
        <f t="shared" si="262"/>
        <v>theater</v>
      </c>
      <c r="S3392" t="str">
        <f t="shared" si="263"/>
        <v>plays</v>
      </c>
      <c r="T3392">
        <f>YEAR(V3392)</f>
        <v>2014</v>
      </c>
      <c r="U3392" s="13">
        <f t="shared" si="264"/>
        <v>15</v>
      </c>
      <c r="V3392" s="10">
        <f>(((J3392/60)/60)/24)+DATE(1970,1,1)</f>
        <v>41815.774826388886</v>
      </c>
      <c r="W3392" s="10">
        <f>(((I3392/60)/60)/24)+DATE(1970,1,1)</f>
        <v>41830.774826388886</v>
      </c>
    </row>
    <row r="3393" spans="1:23"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260"/>
        <v>2.23</v>
      </c>
      <c r="P3393" s="6">
        <f t="shared" si="261"/>
        <v>61.944444444444443</v>
      </c>
      <c r="Q3393" t="s">
        <v>8319</v>
      </c>
      <c r="R3393" t="str">
        <f t="shared" si="262"/>
        <v>theater</v>
      </c>
      <c r="S3393" t="str">
        <f t="shared" si="263"/>
        <v>plays</v>
      </c>
      <c r="T3393">
        <f>YEAR(V3393)</f>
        <v>2014</v>
      </c>
      <c r="U3393" s="13">
        <f t="shared" si="264"/>
        <v>29</v>
      </c>
      <c r="V3393" s="10">
        <f>(((J3393/60)/60)/24)+DATE(1970,1,1)</f>
        <v>41830.545694444445</v>
      </c>
      <c r="W3393" s="10">
        <f>(((I3393/60)/60)/24)+DATE(1970,1,1)</f>
        <v>41859.936111111114</v>
      </c>
    </row>
    <row r="3394" spans="1:23"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260"/>
        <v>1</v>
      </c>
      <c r="P3394" s="6">
        <f t="shared" si="261"/>
        <v>41.666666666666664</v>
      </c>
      <c r="Q3394" t="s">
        <v>8319</v>
      </c>
      <c r="R3394" t="str">
        <f t="shared" si="262"/>
        <v>theater</v>
      </c>
      <c r="S3394" t="str">
        <f t="shared" si="263"/>
        <v>plays</v>
      </c>
      <c r="T3394">
        <f>YEAR(V3394)</f>
        <v>2016</v>
      </c>
      <c r="U3394" s="13">
        <f t="shared" si="264"/>
        <v>50</v>
      </c>
      <c r="V3394" s="10">
        <f>(((J3394/60)/60)/24)+DATE(1970,1,1)</f>
        <v>42446.845543981486</v>
      </c>
      <c r="W3394" s="10">
        <f>(((I3394/60)/60)/24)+DATE(1970,1,1)</f>
        <v>42496.845543981486</v>
      </c>
    </row>
    <row r="3395" spans="1:23"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265">E3395/D3395</f>
        <v>1.0580000000000001</v>
      </c>
      <c r="P3395" s="6">
        <f t="shared" ref="P3395:P3458" si="266">E3395/L3395</f>
        <v>36.06818181818182</v>
      </c>
      <c r="Q3395" t="s">
        <v>8319</v>
      </c>
      <c r="R3395" t="str">
        <f t="shared" ref="R3395:R3458" si="267">LEFT(N3395,SEARCH("/",N3395,1)-1)</f>
        <v>theater</v>
      </c>
      <c r="S3395" t="str">
        <f t="shared" ref="S3395:S3458" si="268">RIGHT(N3395,LEN(N3395)-FIND("/",N3395,1))</f>
        <v>plays</v>
      </c>
      <c r="T3395">
        <f>YEAR(V3395)</f>
        <v>2014</v>
      </c>
      <c r="U3395" s="13">
        <f t="shared" ref="U3395:U3458" si="269">ROUND(W3395-V3395,0)</f>
        <v>25</v>
      </c>
      <c r="V3395" s="10">
        <f>(((J3395/60)/60)/24)+DATE(1970,1,1)</f>
        <v>41923.921643518523</v>
      </c>
      <c r="W3395" s="10">
        <f>(((I3395/60)/60)/24)+DATE(1970,1,1)</f>
        <v>41949.031944444447</v>
      </c>
    </row>
    <row r="3396" spans="1:23"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265"/>
        <v>1.4236363636363636</v>
      </c>
      <c r="P3396" s="6">
        <f t="shared" si="266"/>
        <v>29</v>
      </c>
      <c r="Q3396" t="s">
        <v>8319</v>
      </c>
      <c r="R3396" t="str">
        <f t="shared" si="267"/>
        <v>theater</v>
      </c>
      <c r="S3396" t="str">
        <f t="shared" si="268"/>
        <v>plays</v>
      </c>
      <c r="T3396">
        <f>YEAR(V3396)</f>
        <v>2014</v>
      </c>
      <c r="U3396" s="13">
        <f t="shared" si="269"/>
        <v>30</v>
      </c>
      <c r="V3396" s="10">
        <f>(((J3396/60)/60)/24)+DATE(1970,1,1)</f>
        <v>41817.59542824074</v>
      </c>
      <c r="W3396" s="10">
        <f>(((I3396/60)/60)/24)+DATE(1970,1,1)</f>
        <v>41847.59542824074</v>
      </c>
    </row>
    <row r="3397" spans="1:23"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265"/>
        <v>1.84</v>
      </c>
      <c r="P3397" s="6">
        <f t="shared" si="266"/>
        <v>24.210526315789473</v>
      </c>
      <c r="Q3397" t="s">
        <v>8319</v>
      </c>
      <c r="R3397" t="str">
        <f t="shared" si="267"/>
        <v>theater</v>
      </c>
      <c r="S3397" t="str">
        <f t="shared" si="268"/>
        <v>plays</v>
      </c>
      <c r="T3397">
        <f>YEAR(V3397)</f>
        <v>2015</v>
      </c>
      <c r="U3397" s="13">
        <f t="shared" si="269"/>
        <v>14</v>
      </c>
      <c r="V3397" s="10">
        <f>(((J3397/60)/60)/24)+DATE(1970,1,1)</f>
        <v>42140.712314814817</v>
      </c>
      <c r="W3397" s="10">
        <f>(((I3397/60)/60)/24)+DATE(1970,1,1)</f>
        <v>42154.756944444445</v>
      </c>
    </row>
    <row r="3398" spans="1:23"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265"/>
        <v>1.0433333333333332</v>
      </c>
      <c r="P3398" s="6">
        <f t="shared" si="266"/>
        <v>55.892857142857146</v>
      </c>
      <c r="Q3398" t="s">
        <v>8319</v>
      </c>
      <c r="R3398" t="str">
        <f t="shared" si="267"/>
        <v>theater</v>
      </c>
      <c r="S3398" t="str">
        <f t="shared" si="268"/>
        <v>plays</v>
      </c>
      <c r="T3398">
        <f>YEAR(V3398)</f>
        <v>2014</v>
      </c>
      <c r="U3398" s="13">
        <f t="shared" si="269"/>
        <v>27</v>
      </c>
      <c r="V3398" s="10">
        <f>(((J3398/60)/60)/24)+DATE(1970,1,1)</f>
        <v>41764.44663194444</v>
      </c>
      <c r="W3398" s="10">
        <f>(((I3398/60)/60)/24)+DATE(1970,1,1)</f>
        <v>41791.165972222225</v>
      </c>
    </row>
    <row r="3399" spans="1:23"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265"/>
        <v>1.1200000000000001</v>
      </c>
      <c r="P3399" s="6">
        <f t="shared" si="266"/>
        <v>11.666666666666666</v>
      </c>
      <c r="Q3399" t="s">
        <v>8319</v>
      </c>
      <c r="R3399" t="str">
        <f t="shared" si="267"/>
        <v>theater</v>
      </c>
      <c r="S3399" t="str">
        <f t="shared" si="268"/>
        <v>plays</v>
      </c>
      <c r="T3399">
        <f>YEAR(V3399)</f>
        <v>2016</v>
      </c>
      <c r="U3399" s="13">
        <f t="shared" si="269"/>
        <v>40</v>
      </c>
      <c r="V3399" s="10">
        <f>(((J3399/60)/60)/24)+DATE(1970,1,1)</f>
        <v>42378.478344907402</v>
      </c>
      <c r="W3399" s="10">
        <f>(((I3399/60)/60)/24)+DATE(1970,1,1)</f>
        <v>42418.916666666672</v>
      </c>
    </row>
    <row r="3400" spans="1:23"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265"/>
        <v>1.1107499999999999</v>
      </c>
      <c r="P3400" s="6">
        <f t="shared" si="266"/>
        <v>68.353846153846149</v>
      </c>
      <c r="Q3400" t="s">
        <v>8319</v>
      </c>
      <c r="R3400" t="str">
        <f t="shared" si="267"/>
        <v>theater</v>
      </c>
      <c r="S3400" t="str">
        <f t="shared" si="268"/>
        <v>plays</v>
      </c>
      <c r="T3400">
        <f>YEAR(V3400)</f>
        <v>2014</v>
      </c>
      <c r="U3400" s="13">
        <f t="shared" si="269"/>
        <v>23</v>
      </c>
      <c r="V3400" s="10">
        <f>(((J3400/60)/60)/24)+DATE(1970,1,1)</f>
        <v>41941.75203703704</v>
      </c>
      <c r="W3400" s="10">
        <f>(((I3400/60)/60)/24)+DATE(1970,1,1)</f>
        <v>41964.708333333328</v>
      </c>
    </row>
    <row r="3401" spans="1:23"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265"/>
        <v>1.0375000000000001</v>
      </c>
      <c r="P3401" s="6">
        <f t="shared" si="266"/>
        <v>27.065217391304348</v>
      </c>
      <c r="Q3401" t="s">
        <v>8319</v>
      </c>
      <c r="R3401" t="str">
        <f t="shared" si="267"/>
        <v>theater</v>
      </c>
      <c r="S3401" t="str">
        <f t="shared" si="268"/>
        <v>plays</v>
      </c>
      <c r="T3401">
        <f>YEAR(V3401)</f>
        <v>2015</v>
      </c>
      <c r="U3401" s="13">
        <f t="shared" si="269"/>
        <v>30</v>
      </c>
      <c r="V3401" s="10">
        <f>(((J3401/60)/60)/24)+DATE(1970,1,1)</f>
        <v>42026.920428240745</v>
      </c>
      <c r="W3401" s="10">
        <f>(((I3401/60)/60)/24)+DATE(1970,1,1)</f>
        <v>42056.920428240745</v>
      </c>
    </row>
    <row r="3402" spans="1:23"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265"/>
        <v>1.0041</v>
      </c>
      <c r="P3402" s="6">
        <f t="shared" si="266"/>
        <v>118.12941176470588</v>
      </c>
      <c r="Q3402" t="s">
        <v>8319</v>
      </c>
      <c r="R3402" t="str">
        <f t="shared" si="267"/>
        <v>theater</v>
      </c>
      <c r="S3402" t="str">
        <f t="shared" si="268"/>
        <v>plays</v>
      </c>
      <c r="T3402">
        <f>YEAR(V3402)</f>
        <v>2014</v>
      </c>
      <c r="U3402" s="13">
        <f t="shared" si="269"/>
        <v>45</v>
      </c>
      <c r="V3402" s="10">
        <f>(((J3402/60)/60)/24)+DATE(1970,1,1)</f>
        <v>41834.953865740739</v>
      </c>
      <c r="W3402" s="10">
        <f>(((I3402/60)/60)/24)+DATE(1970,1,1)</f>
        <v>41879.953865740739</v>
      </c>
    </row>
    <row r="3403" spans="1:23"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265"/>
        <v>1.0186206896551724</v>
      </c>
      <c r="P3403" s="6">
        <f t="shared" si="266"/>
        <v>44.757575757575758</v>
      </c>
      <c r="Q3403" t="s">
        <v>8319</v>
      </c>
      <c r="R3403" t="str">
        <f t="shared" si="267"/>
        <v>theater</v>
      </c>
      <c r="S3403" t="str">
        <f t="shared" si="268"/>
        <v>plays</v>
      </c>
      <c r="T3403">
        <f>YEAR(V3403)</f>
        <v>2015</v>
      </c>
      <c r="U3403" s="13">
        <f t="shared" si="269"/>
        <v>30</v>
      </c>
      <c r="V3403" s="10">
        <f>(((J3403/60)/60)/24)+DATE(1970,1,1)</f>
        <v>42193.723912037036</v>
      </c>
      <c r="W3403" s="10">
        <f>(((I3403/60)/60)/24)+DATE(1970,1,1)</f>
        <v>42223.723912037036</v>
      </c>
    </row>
    <row r="3404" spans="1:23"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265"/>
        <v>1.0976666666666666</v>
      </c>
      <c r="P3404" s="6">
        <f t="shared" si="266"/>
        <v>99.787878787878782</v>
      </c>
      <c r="Q3404" t="s">
        <v>8319</v>
      </c>
      <c r="R3404" t="str">
        <f t="shared" si="267"/>
        <v>theater</v>
      </c>
      <c r="S3404" t="str">
        <f t="shared" si="268"/>
        <v>plays</v>
      </c>
      <c r="T3404">
        <f>YEAR(V3404)</f>
        <v>2015</v>
      </c>
      <c r="U3404" s="13">
        <f t="shared" si="269"/>
        <v>29</v>
      </c>
      <c r="V3404" s="10">
        <f>(((J3404/60)/60)/24)+DATE(1970,1,1)</f>
        <v>42290.61855324074</v>
      </c>
      <c r="W3404" s="10">
        <f>(((I3404/60)/60)/24)+DATE(1970,1,1)</f>
        <v>42320.104861111111</v>
      </c>
    </row>
    <row r="3405" spans="1:23"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265"/>
        <v>1</v>
      </c>
      <c r="P3405" s="6">
        <f t="shared" si="266"/>
        <v>117.64705882352941</v>
      </c>
      <c r="Q3405" t="s">
        <v>8319</v>
      </c>
      <c r="R3405" t="str">
        <f t="shared" si="267"/>
        <v>theater</v>
      </c>
      <c r="S3405" t="str">
        <f t="shared" si="268"/>
        <v>plays</v>
      </c>
      <c r="T3405">
        <f>YEAR(V3405)</f>
        <v>2015</v>
      </c>
      <c r="U3405" s="13">
        <f t="shared" si="269"/>
        <v>30</v>
      </c>
      <c r="V3405" s="10">
        <f>(((J3405/60)/60)/24)+DATE(1970,1,1)</f>
        <v>42150.462083333332</v>
      </c>
      <c r="W3405" s="10">
        <f>(((I3405/60)/60)/24)+DATE(1970,1,1)</f>
        <v>42180.462083333332</v>
      </c>
    </row>
    <row r="3406" spans="1:23"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265"/>
        <v>1.22</v>
      </c>
      <c r="P3406" s="6">
        <f t="shared" si="266"/>
        <v>203.33333333333334</v>
      </c>
      <c r="Q3406" t="s">
        <v>8319</v>
      </c>
      <c r="R3406" t="str">
        <f t="shared" si="267"/>
        <v>theater</v>
      </c>
      <c r="S3406" t="str">
        <f t="shared" si="268"/>
        <v>plays</v>
      </c>
      <c r="T3406">
        <f>YEAR(V3406)</f>
        <v>2015</v>
      </c>
      <c r="U3406" s="13">
        <f t="shared" si="269"/>
        <v>20</v>
      </c>
      <c r="V3406" s="10">
        <f>(((J3406/60)/60)/24)+DATE(1970,1,1)</f>
        <v>42152.503495370373</v>
      </c>
      <c r="W3406" s="10">
        <f>(((I3406/60)/60)/24)+DATE(1970,1,1)</f>
        <v>42172.503495370373</v>
      </c>
    </row>
    <row r="3407" spans="1:23"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265"/>
        <v>1.3757142857142857</v>
      </c>
      <c r="P3407" s="6">
        <f t="shared" si="266"/>
        <v>28.323529411764707</v>
      </c>
      <c r="Q3407" t="s">
        <v>8319</v>
      </c>
      <c r="R3407" t="str">
        <f t="shared" si="267"/>
        <v>theater</v>
      </c>
      <c r="S3407" t="str">
        <f t="shared" si="268"/>
        <v>plays</v>
      </c>
      <c r="T3407">
        <f>YEAR(V3407)</f>
        <v>2016</v>
      </c>
      <c r="U3407" s="13">
        <f t="shared" si="269"/>
        <v>21</v>
      </c>
      <c r="V3407" s="10">
        <f>(((J3407/60)/60)/24)+DATE(1970,1,1)</f>
        <v>42410.017199074078</v>
      </c>
      <c r="W3407" s="10">
        <f>(((I3407/60)/60)/24)+DATE(1970,1,1)</f>
        <v>42430.999305555553</v>
      </c>
    </row>
    <row r="3408" spans="1:23"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265"/>
        <v>1.0031000000000001</v>
      </c>
      <c r="P3408" s="6">
        <f t="shared" si="266"/>
        <v>110.23076923076923</v>
      </c>
      <c r="Q3408" t="s">
        <v>8319</v>
      </c>
      <c r="R3408" t="str">
        <f t="shared" si="267"/>
        <v>theater</v>
      </c>
      <c r="S3408" t="str">
        <f t="shared" si="268"/>
        <v>plays</v>
      </c>
      <c r="T3408">
        <f>YEAR(V3408)</f>
        <v>2014</v>
      </c>
      <c r="U3408" s="13">
        <f t="shared" si="269"/>
        <v>45</v>
      </c>
      <c r="V3408" s="10">
        <f>(((J3408/60)/60)/24)+DATE(1970,1,1)</f>
        <v>41791.492777777778</v>
      </c>
      <c r="W3408" s="10">
        <f>(((I3408/60)/60)/24)+DATE(1970,1,1)</f>
        <v>41836.492777777778</v>
      </c>
    </row>
    <row r="3409" spans="1:23"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265"/>
        <v>1.071</v>
      </c>
      <c r="P3409" s="6">
        <f t="shared" si="266"/>
        <v>31.970149253731343</v>
      </c>
      <c r="Q3409" t="s">
        <v>8319</v>
      </c>
      <c r="R3409" t="str">
        <f t="shared" si="267"/>
        <v>theater</v>
      </c>
      <c r="S3409" t="str">
        <f t="shared" si="268"/>
        <v>plays</v>
      </c>
      <c r="T3409">
        <f>YEAR(V3409)</f>
        <v>2014</v>
      </c>
      <c r="U3409" s="13">
        <f t="shared" si="269"/>
        <v>30</v>
      </c>
      <c r="V3409" s="10">
        <f>(((J3409/60)/60)/24)+DATE(1970,1,1)</f>
        <v>41796.422326388885</v>
      </c>
      <c r="W3409" s="10">
        <f>(((I3409/60)/60)/24)+DATE(1970,1,1)</f>
        <v>41826.422326388885</v>
      </c>
    </row>
    <row r="3410" spans="1:23"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265"/>
        <v>2.11</v>
      </c>
      <c r="P3410" s="6">
        <f t="shared" si="266"/>
        <v>58.611111111111114</v>
      </c>
      <c r="Q3410" t="s">
        <v>8319</v>
      </c>
      <c r="R3410" t="str">
        <f t="shared" si="267"/>
        <v>theater</v>
      </c>
      <c r="S3410" t="str">
        <f t="shared" si="268"/>
        <v>plays</v>
      </c>
      <c r="T3410">
        <f>YEAR(V3410)</f>
        <v>2014</v>
      </c>
      <c r="U3410" s="13">
        <f t="shared" si="269"/>
        <v>30</v>
      </c>
      <c r="V3410" s="10">
        <f>(((J3410/60)/60)/24)+DATE(1970,1,1)</f>
        <v>41808.991944444446</v>
      </c>
      <c r="W3410" s="10">
        <f>(((I3410/60)/60)/24)+DATE(1970,1,1)</f>
        <v>41838.991944444446</v>
      </c>
    </row>
    <row r="3411" spans="1:23"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265"/>
        <v>1.236</v>
      </c>
      <c r="P3411" s="6">
        <f t="shared" si="266"/>
        <v>29.428571428571427</v>
      </c>
      <c r="Q3411" t="s">
        <v>8319</v>
      </c>
      <c r="R3411" t="str">
        <f t="shared" si="267"/>
        <v>theater</v>
      </c>
      <c r="S3411" t="str">
        <f t="shared" si="268"/>
        <v>plays</v>
      </c>
      <c r="T3411">
        <f>YEAR(V3411)</f>
        <v>2016</v>
      </c>
      <c r="U3411" s="13">
        <f t="shared" si="269"/>
        <v>38</v>
      </c>
      <c r="V3411" s="10">
        <f>(((J3411/60)/60)/24)+DATE(1970,1,1)</f>
        <v>42544.814328703709</v>
      </c>
      <c r="W3411" s="10">
        <f>(((I3411/60)/60)/24)+DATE(1970,1,1)</f>
        <v>42582.873611111107</v>
      </c>
    </row>
    <row r="3412" spans="1:23"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265"/>
        <v>1.085</v>
      </c>
      <c r="P3412" s="6">
        <f t="shared" si="266"/>
        <v>81.375</v>
      </c>
      <c r="Q3412" t="s">
        <v>8319</v>
      </c>
      <c r="R3412" t="str">
        <f t="shared" si="267"/>
        <v>theater</v>
      </c>
      <c r="S3412" t="str">
        <f t="shared" si="268"/>
        <v>plays</v>
      </c>
      <c r="T3412">
        <f>YEAR(V3412)</f>
        <v>2016</v>
      </c>
      <c r="U3412" s="13">
        <f t="shared" si="269"/>
        <v>27</v>
      </c>
      <c r="V3412" s="10">
        <f>(((J3412/60)/60)/24)+DATE(1970,1,1)</f>
        <v>42500.041550925926</v>
      </c>
      <c r="W3412" s="10">
        <f>(((I3412/60)/60)/24)+DATE(1970,1,1)</f>
        <v>42527.291666666672</v>
      </c>
    </row>
    <row r="3413" spans="1:23"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265"/>
        <v>1.0356666666666667</v>
      </c>
      <c r="P3413" s="6">
        <f t="shared" si="266"/>
        <v>199.16666666666666</v>
      </c>
      <c r="Q3413" t="s">
        <v>8319</v>
      </c>
      <c r="R3413" t="str">
        <f t="shared" si="267"/>
        <v>theater</v>
      </c>
      <c r="S3413" t="str">
        <f t="shared" si="268"/>
        <v>plays</v>
      </c>
      <c r="T3413">
        <f>YEAR(V3413)</f>
        <v>2015</v>
      </c>
      <c r="U3413" s="13">
        <f t="shared" si="269"/>
        <v>20</v>
      </c>
      <c r="V3413" s="10">
        <f>(((J3413/60)/60)/24)+DATE(1970,1,1)</f>
        <v>42265.022824074069</v>
      </c>
      <c r="W3413" s="10">
        <f>(((I3413/60)/60)/24)+DATE(1970,1,1)</f>
        <v>42285.022824074069</v>
      </c>
    </row>
    <row r="3414" spans="1:23"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265"/>
        <v>1</v>
      </c>
      <c r="P3414" s="6">
        <f t="shared" si="266"/>
        <v>115.38461538461539</v>
      </c>
      <c r="Q3414" t="s">
        <v>8319</v>
      </c>
      <c r="R3414" t="str">
        <f t="shared" si="267"/>
        <v>theater</v>
      </c>
      <c r="S3414" t="str">
        <f t="shared" si="268"/>
        <v>plays</v>
      </c>
      <c r="T3414">
        <f>YEAR(V3414)</f>
        <v>2014</v>
      </c>
      <c r="U3414" s="13">
        <f t="shared" si="269"/>
        <v>30</v>
      </c>
      <c r="V3414" s="10">
        <f>(((J3414/60)/60)/24)+DATE(1970,1,1)</f>
        <v>41879.959050925929</v>
      </c>
      <c r="W3414" s="10">
        <f>(((I3414/60)/60)/24)+DATE(1970,1,1)</f>
        <v>41909.959050925929</v>
      </c>
    </row>
    <row r="3415" spans="1:23"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265"/>
        <v>1.3</v>
      </c>
      <c r="P3415" s="6">
        <f t="shared" si="266"/>
        <v>46.428571428571431</v>
      </c>
      <c r="Q3415" t="s">
        <v>8319</v>
      </c>
      <c r="R3415" t="str">
        <f t="shared" si="267"/>
        <v>theater</v>
      </c>
      <c r="S3415" t="str">
        <f t="shared" si="268"/>
        <v>plays</v>
      </c>
      <c r="T3415">
        <f>YEAR(V3415)</f>
        <v>2015</v>
      </c>
      <c r="U3415" s="13">
        <f t="shared" si="269"/>
        <v>9</v>
      </c>
      <c r="V3415" s="10">
        <f>(((J3415/60)/60)/24)+DATE(1970,1,1)</f>
        <v>42053.733078703706</v>
      </c>
      <c r="W3415" s="10">
        <f>(((I3415/60)/60)/24)+DATE(1970,1,1)</f>
        <v>42063.207638888889</v>
      </c>
    </row>
    <row r="3416" spans="1:23"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265"/>
        <v>1.0349999999999999</v>
      </c>
      <c r="P3416" s="6">
        <f t="shared" si="266"/>
        <v>70.568181818181813</v>
      </c>
      <c r="Q3416" t="s">
        <v>8319</v>
      </c>
      <c r="R3416" t="str">
        <f t="shared" si="267"/>
        <v>theater</v>
      </c>
      <c r="S3416" t="str">
        <f t="shared" si="268"/>
        <v>plays</v>
      </c>
      <c r="T3416">
        <f>YEAR(V3416)</f>
        <v>2016</v>
      </c>
      <c r="U3416" s="13">
        <f t="shared" si="269"/>
        <v>30</v>
      </c>
      <c r="V3416" s="10">
        <f>(((J3416/60)/60)/24)+DATE(1970,1,1)</f>
        <v>42675.832465277781</v>
      </c>
      <c r="W3416" s="10">
        <f>(((I3416/60)/60)/24)+DATE(1970,1,1)</f>
        <v>42705.332638888889</v>
      </c>
    </row>
    <row r="3417" spans="1:23"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265"/>
        <v>1</v>
      </c>
      <c r="P3417" s="6">
        <f t="shared" si="266"/>
        <v>22.222222222222221</v>
      </c>
      <c r="Q3417" t="s">
        <v>8319</v>
      </c>
      <c r="R3417" t="str">
        <f t="shared" si="267"/>
        <v>theater</v>
      </c>
      <c r="S3417" t="str">
        <f t="shared" si="268"/>
        <v>plays</v>
      </c>
      <c r="T3417">
        <f>YEAR(V3417)</f>
        <v>2016</v>
      </c>
      <c r="U3417" s="13">
        <f t="shared" si="269"/>
        <v>11</v>
      </c>
      <c r="V3417" s="10">
        <f>(((J3417/60)/60)/24)+DATE(1970,1,1)</f>
        <v>42467.144166666665</v>
      </c>
      <c r="W3417" s="10">
        <f>(((I3417/60)/60)/24)+DATE(1970,1,1)</f>
        <v>42477.979166666672</v>
      </c>
    </row>
    <row r="3418" spans="1:23"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265"/>
        <v>1.196</v>
      </c>
      <c r="P3418" s="6">
        <f t="shared" si="266"/>
        <v>159.46666666666667</v>
      </c>
      <c r="Q3418" t="s">
        <v>8319</v>
      </c>
      <c r="R3418" t="str">
        <f t="shared" si="267"/>
        <v>theater</v>
      </c>
      <c r="S3418" t="str">
        <f t="shared" si="268"/>
        <v>plays</v>
      </c>
      <c r="T3418">
        <f>YEAR(V3418)</f>
        <v>2015</v>
      </c>
      <c r="U3418" s="13">
        <f t="shared" si="269"/>
        <v>28</v>
      </c>
      <c r="V3418" s="10">
        <f>(((J3418/60)/60)/24)+DATE(1970,1,1)</f>
        <v>42089.412557870368</v>
      </c>
      <c r="W3418" s="10">
        <f>(((I3418/60)/60)/24)+DATE(1970,1,1)</f>
        <v>42117.770833333328</v>
      </c>
    </row>
    <row r="3419" spans="1:23"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265"/>
        <v>1.0000058823529412</v>
      </c>
      <c r="P3419" s="6">
        <f t="shared" si="266"/>
        <v>37.777999999999999</v>
      </c>
      <c r="Q3419" t="s">
        <v>8319</v>
      </c>
      <c r="R3419" t="str">
        <f t="shared" si="267"/>
        <v>theater</v>
      </c>
      <c r="S3419" t="str">
        <f t="shared" si="268"/>
        <v>plays</v>
      </c>
      <c r="T3419">
        <f>YEAR(V3419)</f>
        <v>2014</v>
      </c>
      <c r="U3419" s="13">
        <f t="shared" si="269"/>
        <v>43</v>
      </c>
      <c r="V3419" s="10">
        <f>(((J3419/60)/60)/24)+DATE(1970,1,1)</f>
        <v>41894.91375</v>
      </c>
      <c r="W3419" s="10">
        <f>(((I3419/60)/60)/24)+DATE(1970,1,1)</f>
        <v>41938.029861111114</v>
      </c>
    </row>
    <row r="3420" spans="1:23"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265"/>
        <v>1.00875</v>
      </c>
      <c r="P3420" s="6">
        <f t="shared" si="266"/>
        <v>72.053571428571431</v>
      </c>
      <c r="Q3420" t="s">
        <v>8319</v>
      </c>
      <c r="R3420" t="str">
        <f t="shared" si="267"/>
        <v>theater</v>
      </c>
      <c r="S3420" t="str">
        <f t="shared" si="268"/>
        <v>plays</v>
      </c>
      <c r="T3420">
        <f>YEAR(V3420)</f>
        <v>2014</v>
      </c>
      <c r="U3420" s="13">
        <f t="shared" si="269"/>
        <v>30</v>
      </c>
      <c r="V3420" s="10">
        <f>(((J3420/60)/60)/24)+DATE(1970,1,1)</f>
        <v>41752.83457175926</v>
      </c>
      <c r="W3420" s="10">
        <f>(((I3420/60)/60)/24)+DATE(1970,1,1)</f>
        <v>41782.83457175926</v>
      </c>
    </row>
    <row r="3421" spans="1:23"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265"/>
        <v>1.0654545454545454</v>
      </c>
      <c r="P3421" s="6">
        <f t="shared" si="266"/>
        <v>63.695652173913047</v>
      </c>
      <c r="Q3421" t="s">
        <v>8319</v>
      </c>
      <c r="R3421" t="str">
        <f t="shared" si="267"/>
        <v>theater</v>
      </c>
      <c r="S3421" t="str">
        <f t="shared" si="268"/>
        <v>plays</v>
      </c>
      <c r="T3421">
        <f>YEAR(V3421)</f>
        <v>2016</v>
      </c>
      <c r="U3421" s="13">
        <f t="shared" si="269"/>
        <v>18</v>
      </c>
      <c r="V3421" s="10">
        <f>(((J3421/60)/60)/24)+DATE(1970,1,1)</f>
        <v>42448.821585648147</v>
      </c>
      <c r="W3421" s="10">
        <f>(((I3421/60)/60)/24)+DATE(1970,1,1)</f>
        <v>42466.895833333328</v>
      </c>
    </row>
    <row r="3422" spans="1:23"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265"/>
        <v>1.38</v>
      </c>
      <c r="P3422" s="6">
        <f t="shared" si="266"/>
        <v>28.411764705882351</v>
      </c>
      <c r="Q3422" t="s">
        <v>8319</v>
      </c>
      <c r="R3422" t="str">
        <f t="shared" si="267"/>
        <v>theater</v>
      </c>
      <c r="S3422" t="str">
        <f t="shared" si="268"/>
        <v>plays</v>
      </c>
      <c r="T3422">
        <f>YEAR(V3422)</f>
        <v>2016</v>
      </c>
      <c r="U3422" s="13">
        <f t="shared" si="269"/>
        <v>9</v>
      </c>
      <c r="V3422" s="10">
        <f>(((J3422/60)/60)/24)+DATE(1970,1,1)</f>
        <v>42405.090300925927</v>
      </c>
      <c r="W3422" s="10">
        <f>(((I3422/60)/60)/24)+DATE(1970,1,1)</f>
        <v>42414</v>
      </c>
    </row>
    <row r="3423" spans="1:23"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265"/>
        <v>1.0115000000000001</v>
      </c>
      <c r="P3423" s="6">
        <f t="shared" si="266"/>
        <v>103.21428571428571</v>
      </c>
      <c r="Q3423" t="s">
        <v>8319</v>
      </c>
      <c r="R3423" t="str">
        <f t="shared" si="267"/>
        <v>theater</v>
      </c>
      <c r="S3423" t="str">
        <f t="shared" si="268"/>
        <v>plays</v>
      </c>
      <c r="T3423">
        <f>YEAR(V3423)</f>
        <v>2015</v>
      </c>
      <c r="U3423" s="13">
        <f t="shared" si="269"/>
        <v>30</v>
      </c>
      <c r="V3423" s="10">
        <f>(((J3423/60)/60)/24)+DATE(1970,1,1)</f>
        <v>42037.791238425925</v>
      </c>
      <c r="W3423" s="10">
        <f>(((I3423/60)/60)/24)+DATE(1970,1,1)</f>
        <v>42067.791238425925</v>
      </c>
    </row>
    <row r="3424" spans="1:23"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265"/>
        <v>1.091</v>
      </c>
      <c r="P3424" s="6">
        <f t="shared" si="266"/>
        <v>71.152173913043484</v>
      </c>
      <c r="Q3424" t="s">
        <v>8319</v>
      </c>
      <c r="R3424" t="str">
        <f t="shared" si="267"/>
        <v>theater</v>
      </c>
      <c r="S3424" t="str">
        <f t="shared" si="268"/>
        <v>plays</v>
      </c>
      <c r="T3424">
        <f>YEAR(V3424)</f>
        <v>2015</v>
      </c>
      <c r="U3424" s="13">
        <f t="shared" si="269"/>
        <v>28</v>
      </c>
      <c r="V3424" s="10">
        <f>(((J3424/60)/60)/24)+DATE(1970,1,1)</f>
        <v>42323.562222222223</v>
      </c>
      <c r="W3424" s="10">
        <f>(((I3424/60)/60)/24)+DATE(1970,1,1)</f>
        <v>42352</v>
      </c>
    </row>
    <row r="3425" spans="1:23"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265"/>
        <v>1.4</v>
      </c>
      <c r="P3425" s="6">
        <f t="shared" si="266"/>
        <v>35</v>
      </c>
      <c r="Q3425" t="s">
        <v>8319</v>
      </c>
      <c r="R3425" t="str">
        <f t="shared" si="267"/>
        <v>theater</v>
      </c>
      <c r="S3425" t="str">
        <f t="shared" si="268"/>
        <v>plays</v>
      </c>
      <c r="T3425">
        <f>YEAR(V3425)</f>
        <v>2015</v>
      </c>
      <c r="U3425" s="13">
        <f t="shared" si="269"/>
        <v>30</v>
      </c>
      <c r="V3425" s="10">
        <f>(((J3425/60)/60)/24)+DATE(1970,1,1)</f>
        <v>42088.911354166667</v>
      </c>
      <c r="W3425" s="10">
        <f>(((I3425/60)/60)/24)+DATE(1970,1,1)</f>
        <v>42118.911354166667</v>
      </c>
    </row>
    <row r="3426" spans="1:23"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265"/>
        <v>1.0358333333333334</v>
      </c>
      <c r="P3426" s="6">
        <f t="shared" si="266"/>
        <v>81.776315789473685</v>
      </c>
      <c r="Q3426" t="s">
        <v>8319</v>
      </c>
      <c r="R3426" t="str">
        <f t="shared" si="267"/>
        <v>theater</v>
      </c>
      <c r="S3426" t="str">
        <f t="shared" si="268"/>
        <v>plays</v>
      </c>
      <c r="T3426">
        <f>YEAR(V3426)</f>
        <v>2015</v>
      </c>
      <c r="U3426" s="13">
        <f t="shared" si="269"/>
        <v>22</v>
      </c>
      <c r="V3426" s="10">
        <f>(((J3426/60)/60)/24)+DATE(1970,1,1)</f>
        <v>42018.676898148144</v>
      </c>
      <c r="W3426" s="10">
        <f>(((I3426/60)/60)/24)+DATE(1970,1,1)</f>
        <v>42040.290972222225</v>
      </c>
    </row>
    <row r="3427" spans="1:23"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265"/>
        <v>1.0297033333333332</v>
      </c>
      <c r="P3427" s="6">
        <f t="shared" si="266"/>
        <v>297.02980769230766</v>
      </c>
      <c r="Q3427" t="s">
        <v>8319</v>
      </c>
      <c r="R3427" t="str">
        <f t="shared" si="267"/>
        <v>theater</v>
      </c>
      <c r="S3427" t="str">
        <f t="shared" si="268"/>
        <v>plays</v>
      </c>
      <c r="T3427">
        <f>YEAR(V3427)</f>
        <v>2014</v>
      </c>
      <c r="U3427" s="13">
        <f t="shared" si="269"/>
        <v>32</v>
      </c>
      <c r="V3427" s="10">
        <f>(((J3427/60)/60)/24)+DATE(1970,1,1)</f>
        <v>41884.617314814815</v>
      </c>
      <c r="W3427" s="10">
        <f>(((I3427/60)/60)/24)+DATE(1970,1,1)</f>
        <v>41916.617314814815</v>
      </c>
    </row>
    <row r="3428" spans="1:23"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265"/>
        <v>1.0813333333333333</v>
      </c>
      <c r="P3428" s="6">
        <f t="shared" si="266"/>
        <v>46.609195402298852</v>
      </c>
      <c r="Q3428" t="s">
        <v>8319</v>
      </c>
      <c r="R3428" t="str">
        <f t="shared" si="267"/>
        <v>theater</v>
      </c>
      <c r="S3428" t="str">
        <f t="shared" si="268"/>
        <v>plays</v>
      </c>
      <c r="T3428">
        <f>YEAR(V3428)</f>
        <v>2014</v>
      </c>
      <c r="U3428" s="13">
        <f t="shared" si="269"/>
        <v>19</v>
      </c>
      <c r="V3428" s="10">
        <f>(((J3428/60)/60)/24)+DATE(1970,1,1)</f>
        <v>41884.056747685187</v>
      </c>
      <c r="W3428" s="10">
        <f>(((I3428/60)/60)/24)+DATE(1970,1,1)</f>
        <v>41903.083333333336</v>
      </c>
    </row>
    <row r="3429" spans="1:23"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265"/>
        <v>1</v>
      </c>
      <c r="P3429" s="6">
        <f t="shared" si="266"/>
        <v>51.724137931034484</v>
      </c>
      <c r="Q3429" t="s">
        <v>8319</v>
      </c>
      <c r="R3429" t="str">
        <f t="shared" si="267"/>
        <v>theater</v>
      </c>
      <c r="S3429" t="str">
        <f t="shared" si="268"/>
        <v>plays</v>
      </c>
      <c r="T3429">
        <f>YEAR(V3429)</f>
        <v>2014</v>
      </c>
      <c r="U3429" s="13">
        <f t="shared" si="269"/>
        <v>30</v>
      </c>
      <c r="V3429" s="10">
        <f>(((J3429/60)/60)/24)+DATE(1970,1,1)</f>
        <v>41792.645277777774</v>
      </c>
      <c r="W3429" s="10">
        <f>(((I3429/60)/60)/24)+DATE(1970,1,1)</f>
        <v>41822.645277777774</v>
      </c>
    </row>
    <row r="3430" spans="1:23"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265"/>
        <v>1.0275000000000001</v>
      </c>
      <c r="P3430" s="6">
        <f t="shared" si="266"/>
        <v>40.294117647058826</v>
      </c>
      <c r="Q3430" t="s">
        <v>8319</v>
      </c>
      <c r="R3430" t="str">
        <f t="shared" si="267"/>
        <v>theater</v>
      </c>
      <c r="S3430" t="str">
        <f t="shared" si="268"/>
        <v>plays</v>
      </c>
      <c r="T3430">
        <f>YEAR(V3430)</f>
        <v>2015</v>
      </c>
      <c r="U3430" s="13">
        <f t="shared" si="269"/>
        <v>25</v>
      </c>
      <c r="V3430" s="10">
        <f>(((J3430/60)/60)/24)+DATE(1970,1,1)</f>
        <v>42038.720451388886</v>
      </c>
      <c r="W3430" s="10">
        <f>(((I3430/60)/60)/24)+DATE(1970,1,1)</f>
        <v>42063.708333333328</v>
      </c>
    </row>
    <row r="3431" spans="1:23"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265"/>
        <v>1.3</v>
      </c>
      <c r="P3431" s="6">
        <f t="shared" si="266"/>
        <v>16.25</v>
      </c>
      <c r="Q3431" t="s">
        <v>8319</v>
      </c>
      <c r="R3431" t="str">
        <f t="shared" si="267"/>
        <v>theater</v>
      </c>
      <c r="S3431" t="str">
        <f t="shared" si="268"/>
        <v>plays</v>
      </c>
      <c r="T3431">
        <f>YEAR(V3431)</f>
        <v>2016</v>
      </c>
      <c r="U3431" s="13">
        <f t="shared" si="269"/>
        <v>14</v>
      </c>
      <c r="V3431" s="10">
        <f>(((J3431/60)/60)/24)+DATE(1970,1,1)</f>
        <v>42662.021539351852</v>
      </c>
      <c r="W3431" s="10">
        <f>(((I3431/60)/60)/24)+DATE(1970,1,1)</f>
        <v>42676.021539351852</v>
      </c>
    </row>
    <row r="3432" spans="1:23"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265"/>
        <v>1.0854949999999999</v>
      </c>
      <c r="P3432" s="6">
        <f t="shared" si="266"/>
        <v>30.152638888888887</v>
      </c>
      <c r="Q3432" t="s">
        <v>8319</v>
      </c>
      <c r="R3432" t="str">
        <f t="shared" si="267"/>
        <v>theater</v>
      </c>
      <c r="S3432" t="str">
        <f t="shared" si="268"/>
        <v>plays</v>
      </c>
      <c r="T3432">
        <f>YEAR(V3432)</f>
        <v>2014</v>
      </c>
      <c r="U3432" s="13">
        <f t="shared" si="269"/>
        <v>30</v>
      </c>
      <c r="V3432" s="10">
        <f>(((J3432/60)/60)/24)+DATE(1970,1,1)</f>
        <v>41820.945613425924</v>
      </c>
      <c r="W3432" s="10">
        <f>(((I3432/60)/60)/24)+DATE(1970,1,1)</f>
        <v>41850.945613425924</v>
      </c>
    </row>
    <row r="3433" spans="1:23"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265"/>
        <v>1</v>
      </c>
      <c r="P3433" s="6">
        <f t="shared" si="266"/>
        <v>95.238095238095241</v>
      </c>
      <c r="Q3433" t="s">
        <v>8319</v>
      </c>
      <c r="R3433" t="str">
        <f t="shared" si="267"/>
        <v>theater</v>
      </c>
      <c r="S3433" t="str">
        <f t="shared" si="268"/>
        <v>plays</v>
      </c>
      <c r="T3433">
        <f>YEAR(V3433)</f>
        <v>2014</v>
      </c>
      <c r="U3433" s="13">
        <f t="shared" si="269"/>
        <v>30</v>
      </c>
      <c r="V3433" s="10">
        <f>(((J3433/60)/60)/24)+DATE(1970,1,1)</f>
        <v>41839.730937500004</v>
      </c>
      <c r="W3433" s="10">
        <f>(((I3433/60)/60)/24)+DATE(1970,1,1)</f>
        <v>41869.730937500004</v>
      </c>
    </row>
    <row r="3434" spans="1:23"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265"/>
        <v>1.0965</v>
      </c>
      <c r="P3434" s="6">
        <f t="shared" si="266"/>
        <v>52.214285714285715</v>
      </c>
      <c r="Q3434" t="s">
        <v>8319</v>
      </c>
      <c r="R3434" t="str">
        <f t="shared" si="267"/>
        <v>theater</v>
      </c>
      <c r="S3434" t="str">
        <f t="shared" si="268"/>
        <v>plays</v>
      </c>
      <c r="T3434">
        <f>YEAR(V3434)</f>
        <v>2016</v>
      </c>
      <c r="U3434" s="13">
        <f t="shared" si="269"/>
        <v>25</v>
      </c>
      <c r="V3434" s="10">
        <f>(((J3434/60)/60)/24)+DATE(1970,1,1)</f>
        <v>42380.581180555557</v>
      </c>
      <c r="W3434" s="10">
        <f>(((I3434/60)/60)/24)+DATE(1970,1,1)</f>
        <v>42405.916666666672</v>
      </c>
    </row>
    <row r="3435" spans="1:23"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265"/>
        <v>1.0026315789473683</v>
      </c>
      <c r="P3435" s="6">
        <f t="shared" si="266"/>
        <v>134.1549295774648</v>
      </c>
      <c r="Q3435" t="s">
        <v>8319</v>
      </c>
      <c r="R3435" t="str">
        <f t="shared" si="267"/>
        <v>theater</v>
      </c>
      <c r="S3435" t="str">
        <f t="shared" si="268"/>
        <v>plays</v>
      </c>
      <c r="T3435">
        <f>YEAR(V3435)</f>
        <v>2014</v>
      </c>
      <c r="U3435" s="13">
        <f t="shared" si="269"/>
        <v>31</v>
      </c>
      <c r="V3435" s="10">
        <f>(((J3435/60)/60)/24)+DATE(1970,1,1)</f>
        <v>41776.063136574077</v>
      </c>
      <c r="W3435" s="10">
        <f>(((I3435/60)/60)/24)+DATE(1970,1,1)</f>
        <v>41807.125</v>
      </c>
    </row>
    <row r="3436" spans="1:23"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265"/>
        <v>1.0555000000000001</v>
      </c>
      <c r="P3436" s="6">
        <f t="shared" si="266"/>
        <v>62.827380952380949</v>
      </c>
      <c r="Q3436" t="s">
        <v>8319</v>
      </c>
      <c r="R3436" t="str">
        <f t="shared" si="267"/>
        <v>theater</v>
      </c>
      <c r="S3436" t="str">
        <f t="shared" si="268"/>
        <v>plays</v>
      </c>
      <c r="T3436">
        <f>YEAR(V3436)</f>
        <v>2014</v>
      </c>
      <c r="U3436" s="13">
        <f t="shared" si="269"/>
        <v>30</v>
      </c>
      <c r="V3436" s="10">
        <f>(((J3436/60)/60)/24)+DATE(1970,1,1)</f>
        <v>41800.380428240744</v>
      </c>
      <c r="W3436" s="10">
        <f>(((I3436/60)/60)/24)+DATE(1970,1,1)</f>
        <v>41830.380428240744</v>
      </c>
    </row>
    <row r="3437" spans="1:23"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265"/>
        <v>1.1200000000000001</v>
      </c>
      <c r="P3437" s="6">
        <f t="shared" si="266"/>
        <v>58.94736842105263</v>
      </c>
      <c r="Q3437" t="s">
        <v>8319</v>
      </c>
      <c r="R3437" t="str">
        <f t="shared" si="267"/>
        <v>theater</v>
      </c>
      <c r="S3437" t="str">
        <f t="shared" si="268"/>
        <v>plays</v>
      </c>
      <c r="T3437">
        <f>YEAR(V3437)</f>
        <v>2016</v>
      </c>
      <c r="U3437" s="13">
        <f t="shared" si="269"/>
        <v>17</v>
      </c>
      <c r="V3437" s="10">
        <f>(((J3437/60)/60)/24)+DATE(1970,1,1)</f>
        <v>42572.61681712963</v>
      </c>
      <c r="W3437" s="10">
        <f>(((I3437/60)/60)/24)+DATE(1970,1,1)</f>
        <v>42589.125</v>
      </c>
    </row>
    <row r="3438" spans="1:23"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265"/>
        <v>1.0589999999999999</v>
      </c>
      <c r="P3438" s="6">
        <f t="shared" si="266"/>
        <v>143.1081081081081</v>
      </c>
      <c r="Q3438" t="s">
        <v>8319</v>
      </c>
      <c r="R3438" t="str">
        <f t="shared" si="267"/>
        <v>theater</v>
      </c>
      <c r="S3438" t="str">
        <f t="shared" si="268"/>
        <v>plays</v>
      </c>
      <c r="T3438">
        <f>YEAR(V3438)</f>
        <v>2014</v>
      </c>
      <c r="U3438" s="13">
        <f t="shared" si="269"/>
        <v>21</v>
      </c>
      <c r="V3438" s="10">
        <f>(((J3438/60)/60)/24)+DATE(1970,1,1)</f>
        <v>41851.541585648149</v>
      </c>
      <c r="W3438" s="10">
        <f>(((I3438/60)/60)/24)+DATE(1970,1,1)</f>
        <v>41872.686111111114</v>
      </c>
    </row>
    <row r="3439" spans="1:23"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265"/>
        <v>1.01</v>
      </c>
      <c r="P3439" s="6">
        <f t="shared" si="266"/>
        <v>84.166666666666671</v>
      </c>
      <c r="Q3439" t="s">
        <v>8319</v>
      </c>
      <c r="R3439" t="str">
        <f t="shared" si="267"/>
        <v>theater</v>
      </c>
      <c r="S3439" t="str">
        <f t="shared" si="268"/>
        <v>plays</v>
      </c>
      <c r="T3439">
        <f>YEAR(V3439)</f>
        <v>2015</v>
      </c>
      <c r="U3439" s="13">
        <f t="shared" si="269"/>
        <v>30</v>
      </c>
      <c r="V3439" s="10">
        <f>(((J3439/60)/60)/24)+DATE(1970,1,1)</f>
        <v>42205.710879629631</v>
      </c>
      <c r="W3439" s="10">
        <f>(((I3439/60)/60)/24)+DATE(1970,1,1)</f>
        <v>42235.710879629631</v>
      </c>
    </row>
    <row r="3440" spans="1:23"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265"/>
        <v>1.042</v>
      </c>
      <c r="P3440" s="6">
        <f t="shared" si="266"/>
        <v>186.07142857142858</v>
      </c>
      <c r="Q3440" t="s">
        <v>8319</v>
      </c>
      <c r="R3440" t="str">
        <f t="shared" si="267"/>
        <v>theater</v>
      </c>
      <c r="S3440" t="str">
        <f t="shared" si="268"/>
        <v>plays</v>
      </c>
      <c r="T3440">
        <f>YEAR(V3440)</f>
        <v>2015</v>
      </c>
      <c r="U3440" s="13">
        <f t="shared" si="269"/>
        <v>26</v>
      </c>
      <c r="V3440" s="10">
        <f>(((J3440/60)/60)/24)+DATE(1970,1,1)</f>
        <v>42100.927858796291</v>
      </c>
      <c r="W3440" s="10">
        <f>(((I3440/60)/60)/24)+DATE(1970,1,1)</f>
        <v>42126.875</v>
      </c>
    </row>
    <row r="3441" spans="1:23"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265"/>
        <v>1.3467833333333334</v>
      </c>
      <c r="P3441" s="6">
        <f t="shared" si="266"/>
        <v>89.785555555555561</v>
      </c>
      <c r="Q3441" t="s">
        <v>8319</v>
      </c>
      <c r="R3441" t="str">
        <f t="shared" si="267"/>
        <v>theater</v>
      </c>
      <c r="S3441" t="str">
        <f t="shared" si="268"/>
        <v>plays</v>
      </c>
      <c r="T3441">
        <f>YEAR(V3441)</f>
        <v>2016</v>
      </c>
      <c r="U3441" s="13">
        <f t="shared" si="269"/>
        <v>13</v>
      </c>
      <c r="V3441" s="10">
        <f>(((J3441/60)/60)/24)+DATE(1970,1,1)</f>
        <v>42374.911226851851</v>
      </c>
      <c r="W3441" s="10">
        <f>(((I3441/60)/60)/24)+DATE(1970,1,1)</f>
        <v>42388.207638888889</v>
      </c>
    </row>
    <row r="3442" spans="1:23"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265"/>
        <v>1.052184</v>
      </c>
      <c r="P3442" s="6">
        <f t="shared" si="266"/>
        <v>64.157560975609755</v>
      </c>
      <c r="Q3442" t="s">
        <v>8319</v>
      </c>
      <c r="R3442" t="str">
        <f t="shared" si="267"/>
        <v>theater</v>
      </c>
      <c r="S3442" t="str">
        <f t="shared" si="268"/>
        <v>plays</v>
      </c>
      <c r="T3442">
        <f>YEAR(V3442)</f>
        <v>2014</v>
      </c>
      <c r="U3442" s="13">
        <f t="shared" si="269"/>
        <v>23</v>
      </c>
      <c r="V3442" s="10">
        <f>(((J3442/60)/60)/24)+DATE(1970,1,1)</f>
        <v>41809.12300925926</v>
      </c>
      <c r="W3442" s="10">
        <f>(((I3442/60)/60)/24)+DATE(1970,1,1)</f>
        <v>41831.677083333336</v>
      </c>
    </row>
    <row r="3443" spans="1:23"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265"/>
        <v>1.026</v>
      </c>
      <c r="P3443" s="6">
        <f t="shared" si="266"/>
        <v>59.651162790697676</v>
      </c>
      <c r="Q3443" t="s">
        <v>8319</v>
      </c>
      <c r="R3443" t="str">
        <f t="shared" si="267"/>
        <v>theater</v>
      </c>
      <c r="S3443" t="str">
        <f t="shared" si="268"/>
        <v>plays</v>
      </c>
      <c r="T3443">
        <f>YEAR(V3443)</f>
        <v>2015</v>
      </c>
      <c r="U3443" s="13">
        <f t="shared" si="269"/>
        <v>27</v>
      </c>
      <c r="V3443" s="10">
        <f>(((J3443/60)/60)/24)+DATE(1970,1,1)</f>
        <v>42294.429641203707</v>
      </c>
      <c r="W3443" s="10">
        <f>(((I3443/60)/60)/24)+DATE(1970,1,1)</f>
        <v>42321.845138888893</v>
      </c>
    </row>
    <row r="3444" spans="1:23"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265"/>
        <v>1</v>
      </c>
      <c r="P3444" s="6">
        <f t="shared" si="266"/>
        <v>31.25</v>
      </c>
      <c r="Q3444" t="s">
        <v>8319</v>
      </c>
      <c r="R3444" t="str">
        <f t="shared" si="267"/>
        <v>theater</v>
      </c>
      <c r="S3444" t="str">
        <f t="shared" si="268"/>
        <v>plays</v>
      </c>
      <c r="T3444">
        <f>YEAR(V3444)</f>
        <v>2015</v>
      </c>
      <c r="U3444" s="13">
        <f t="shared" si="269"/>
        <v>30</v>
      </c>
      <c r="V3444" s="10">
        <f>(((J3444/60)/60)/24)+DATE(1970,1,1)</f>
        <v>42124.841111111105</v>
      </c>
      <c r="W3444" s="10">
        <f>(((I3444/60)/60)/24)+DATE(1970,1,1)</f>
        <v>42154.841111111105</v>
      </c>
    </row>
    <row r="3445" spans="1:23"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265"/>
        <v>1.855</v>
      </c>
      <c r="P3445" s="6">
        <f t="shared" si="266"/>
        <v>41.222222222222221</v>
      </c>
      <c r="Q3445" t="s">
        <v>8319</v>
      </c>
      <c r="R3445" t="str">
        <f t="shared" si="267"/>
        <v>theater</v>
      </c>
      <c r="S3445" t="str">
        <f t="shared" si="268"/>
        <v>plays</v>
      </c>
      <c r="T3445">
        <f>YEAR(V3445)</f>
        <v>2014</v>
      </c>
      <c r="U3445" s="13">
        <f t="shared" si="269"/>
        <v>30</v>
      </c>
      <c r="V3445" s="10">
        <f>(((J3445/60)/60)/24)+DATE(1970,1,1)</f>
        <v>41861.524837962963</v>
      </c>
      <c r="W3445" s="10">
        <f>(((I3445/60)/60)/24)+DATE(1970,1,1)</f>
        <v>41891.524837962963</v>
      </c>
    </row>
    <row r="3446" spans="1:23"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265"/>
        <v>2.89</v>
      </c>
      <c r="P3446" s="6">
        <f t="shared" si="266"/>
        <v>43.35</v>
      </c>
      <c r="Q3446" t="s">
        <v>8319</v>
      </c>
      <c r="R3446" t="str">
        <f t="shared" si="267"/>
        <v>theater</v>
      </c>
      <c r="S3446" t="str">
        <f t="shared" si="268"/>
        <v>plays</v>
      </c>
      <c r="T3446">
        <f>YEAR(V3446)</f>
        <v>2016</v>
      </c>
      <c r="U3446" s="13">
        <f t="shared" si="269"/>
        <v>8</v>
      </c>
      <c r="V3446" s="10">
        <f>(((J3446/60)/60)/24)+DATE(1970,1,1)</f>
        <v>42521.291504629626</v>
      </c>
      <c r="W3446" s="10">
        <f>(((I3446/60)/60)/24)+DATE(1970,1,1)</f>
        <v>42529.582638888889</v>
      </c>
    </row>
    <row r="3447" spans="1:23"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265"/>
        <v>1</v>
      </c>
      <c r="P3447" s="6">
        <f t="shared" si="266"/>
        <v>64.516129032258064</v>
      </c>
      <c r="Q3447" t="s">
        <v>8319</v>
      </c>
      <c r="R3447" t="str">
        <f t="shared" si="267"/>
        <v>theater</v>
      </c>
      <c r="S3447" t="str">
        <f t="shared" si="268"/>
        <v>plays</v>
      </c>
      <c r="T3447">
        <f>YEAR(V3447)</f>
        <v>2015</v>
      </c>
      <c r="U3447" s="13">
        <f t="shared" si="269"/>
        <v>28</v>
      </c>
      <c r="V3447" s="10">
        <f>(((J3447/60)/60)/24)+DATE(1970,1,1)</f>
        <v>42272.530509259261</v>
      </c>
      <c r="W3447" s="10">
        <f>(((I3447/60)/60)/24)+DATE(1970,1,1)</f>
        <v>42300.530509259261</v>
      </c>
    </row>
    <row r="3448" spans="1:23"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265"/>
        <v>1.0820000000000001</v>
      </c>
      <c r="P3448" s="6">
        <f t="shared" si="266"/>
        <v>43.28</v>
      </c>
      <c r="Q3448" t="s">
        <v>8319</v>
      </c>
      <c r="R3448" t="str">
        <f t="shared" si="267"/>
        <v>theater</v>
      </c>
      <c r="S3448" t="str">
        <f t="shared" si="268"/>
        <v>plays</v>
      </c>
      <c r="T3448">
        <f>YEAR(V3448)</f>
        <v>2015</v>
      </c>
      <c r="U3448" s="13">
        <f t="shared" si="269"/>
        <v>24</v>
      </c>
      <c r="V3448" s="10">
        <f>(((J3448/60)/60)/24)+DATE(1970,1,1)</f>
        <v>42016.832465277781</v>
      </c>
      <c r="W3448" s="10">
        <f>(((I3448/60)/60)/24)+DATE(1970,1,1)</f>
        <v>42040.513888888891</v>
      </c>
    </row>
    <row r="3449" spans="1:23"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265"/>
        <v>1.0780000000000001</v>
      </c>
      <c r="P3449" s="6">
        <f t="shared" si="266"/>
        <v>77</v>
      </c>
      <c r="Q3449" t="s">
        <v>8319</v>
      </c>
      <c r="R3449" t="str">
        <f t="shared" si="267"/>
        <v>theater</v>
      </c>
      <c r="S3449" t="str">
        <f t="shared" si="268"/>
        <v>plays</v>
      </c>
      <c r="T3449">
        <f>YEAR(V3449)</f>
        <v>2016</v>
      </c>
      <c r="U3449" s="13">
        <f t="shared" si="269"/>
        <v>45</v>
      </c>
      <c r="V3449" s="10">
        <f>(((J3449/60)/60)/24)+DATE(1970,1,1)</f>
        <v>42402.889027777783</v>
      </c>
      <c r="W3449" s="10">
        <f>(((I3449/60)/60)/24)+DATE(1970,1,1)</f>
        <v>42447.847361111111</v>
      </c>
    </row>
    <row r="3450" spans="1:23"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265"/>
        <v>1.0976190476190477</v>
      </c>
      <c r="P3450" s="6">
        <f t="shared" si="266"/>
        <v>51.222222222222221</v>
      </c>
      <c r="Q3450" t="s">
        <v>8319</v>
      </c>
      <c r="R3450" t="str">
        <f t="shared" si="267"/>
        <v>theater</v>
      </c>
      <c r="S3450" t="str">
        <f t="shared" si="268"/>
        <v>plays</v>
      </c>
      <c r="T3450">
        <f>YEAR(V3450)</f>
        <v>2014</v>
      </c>
      <c r="U3450" s="13">
        <f t="shared" si="269"/>
        <v>30</v>
      </c>
      <c r="V3450" s="10">
        <f>(((J3450/60)/60)/24)+DATE(1970,1,1)</f>
        <v>41960.119085648148</v>
      </c>
      <c r="W3450" s="10">
        <f>(((I3450/60)/60)/24)+DATE(1970,1,1)</f>
        <v>41990.119085648148</v>
      </c>
    </row>
    <row r="3451" spans="1:23"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265"/>
        <v>1.70625</v>
      </c>
      <c r="P3451" s="6">
        <f t="shared" si="266"/>
        <v>68.25</v>
      </c>
      <c r="Q3451" t="s">
        <v>8319</v>
      </c>
      <c r="R3451" t="str">
        <f t="shared" si="267"/>
        <v>theater</v>
      </c>
      <c r="S3451" t="str">
        <f t="shared" si="268"/>
        <v>plays</v>
      </c>
      <c r="T3451">
        <f>YEAR(V3451)</f>
        <v>2016</v>
      </c>
      <c r="U3451" s="13">
        <f t="shared" si="269"/>
        <v>28</v>
      </c>
      <c r="V3451" s="10">
        <f>(((J3451/60)/60)/24)+DATE(1970,1,1)</f>
        <v>42532.052523148144</v>
      </c>
      <c r="W3451" s="10">
        <f>(((I3451/60)/60)/24)+DATE(1970,1,1)</f>
        <v>42560.166666666672</v>
      </c>
    </row>
    <row r="3452" spans="1:23"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265"/>
        <v>1.52</v>
      </c>
      <c r="P3452" s="6">
        <f t="shared" si="266"/>
        <v>19.487179487179485</v>
      </c>
      <c r="Q3452" t="s">
        <v>8319</v>
      </c>
      <c r="R3452" t="str">
        <f t="shared" si="267"/>
        <v>theater</v>
      </c>
      <c r="S3452" t="str">
        <f t="shared" si="268"/>
        <v>plays</v>
      </c>
      <c r="T3452">
        <f>YEAR(V3452)</f>
        <v>2015</v>
      </c>
      <c r="U3452" s="13">
        <f t="shared" si="269"/>
        <v>60</v>
      </c>
      <c r="V3452" s="10">
        <f>(((J3452/60)/60)/24)+DATE(1970,1,1)</f>
        <v>42036.704525462963</v>
      </c>
      <c r="W3452" s="10">
        <f>(((I3452/60)/60)/24)+DATE(1970,1,1)</f>
        <v>42096.662858796291</v>
      </c>
    </row>
    <row r="3453" spans="1:23"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265"/>
        <v>1.0123076923076924</v>
      </c>
      <c r="P3453" s="6">
        <f t="shared" si="266"/>
        <v>41.125</v>
      </c>
      <c r="Q3453" t="s">
        <v>8319</v>
      </c>
      <c r="R3453" t="str">
        <f t="shared" si="267"/>
        <v>theater</v>
      </c>
      <c r="S3453" t="str">
        <f t="shared" si="268"/>
        <v>plays</v>
      </c>
      <c r="T3453">
        <f>YEAR(V3453)</f>
        <v>2015</v>
      </c>
      <c r="U3453" s="13">
        <f t="shared" si="269"/>
        <v>27</v>
      </c>
      <c r="V3453" s="10">
        <f>(((J3453/60)/60)/24)+DATE(1970,1,1)</f>
        <v>42088.723692129628</v>
      </c>
      <c r="W3453" s="10">
        <f>(((I3453/60)/60)/24)+DATE(1970,1,1)</f>
        <v>42115.723692129628</v>
      </c>
    </row>
    <row r="3454" spans="1:23"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265"/>
        <v>1.532</v>
      </c>
      <c r="P3454" s="6">
        <f t="shared" si="266"/>
        <v>41.405405405405403</v>
      </c>
      <c r="Q3454" t="s">
        <v>8319</v>
      </c>
      <c r="R3454" t="str">
        <f t="shared" si="267"/>
        <v>theater</v>
      </c>
      <c r="S3454" t="str">
        <f t="shared" si="268"/>
        <v>plays</v>
      </c>
      <c r="T3454">
        <f>YEAR(V3454)</f>
        <v>2014</v>
      </c>
      <c r="U3454" s="13">
        <f t="shared" si="269"/>
        <v>23</v>
      </c>
      <c r="V3454" s="10">
        <f>(((J3454/60)/60)/24)+DATE(1970,1,1)</f>
        <v>41820.639189814814</v>
      </c>
      <c r="W3454" s="10">
        <f>(((I3454/60)/60)/24)+DATE(1970,1,1)</f>
        <v>41843.165972222225</v>
      </c>
    </row>
    <row r="3455" spans="1:23"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265"/>
        <v>1.2833333333333334</v>
      </c>
      <c r="P3455" s="6">
        <f t="shared" si="266"/>
        <v>27.5</v>
      </c>
      <c r="Q3455" t="s">
        <v>8319</v>
      </c>
      <c r="R3455" t="str">
        <f t="shared" si="267"/>
        <v>theater</v>
      </c>
      <c r="S3455" t="str">
        <f t="shared" si="268"/>
        <v>plays</v>
      </c>
      <c r="T3455">
        <f>YEAR(V3455)</f>
        <v>2016</v>
      </c>
      <c r="U3455" s="13">
        <f t="shared" si="269"/>
        <v>60</v>
      </c>
      <c r="V3455" s="10">
        <f>(((J3455/60)/60)/24)+DATE(1970,1,1)</f>
        <v>42535.97865740741</v>
      </c>
      <c r="W3455" s="10">
        <f>(((I3455/60)/60)/24)+DATE(1970,1,1)</f>
        <v>42595.97865740741</v>
      </c>
    </row>
    <row r="3456" spans="1:23"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265"/>
        <v>1.0071428571428571</v>
      </c>
      <c r="P3456" s="6">
        <f t="shared" si="266"/>
        <v>33.571428571428569</v>
      </c>
      <c r="Q3456" t="s">
        <v>8319</v>
      </c>
      <c r="R3456" t="str">
        <f t="shared" si="267"/>
        <v>theater</v>
      </c>
      <c r="S3456" t="str">
        <f t="shared" si="268"/>
        <v>plays</v>
      </c>
      <c r="T3456">
        <f>YEAR(V3456)</f>
        <v>2014</v>
      </c>
      <c r="U3456" s="13">
        <f t="shared" si="269"/>
        <v>30</v>
      </c>
      <c r="V3456" s="10">
        <f>(((J3456/60)/60)/24)+DATE(1970,1,1)</f>
        <v>41821.698599537034</v>
      </c>
      <c r="W3456" s="10">
        <f>(((I3456/60)/60)/24)+DATE(1970,1,1)</f>
        <v>41851.698599537034</v>
      </c>
    </row>
    <row r="3457" spans="1:23"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265"/>
        <v>1.0065</v>
      </c>
      <c r="P3457" s="6">
        <f t="shared" si="266"/>
        <v>145.86956521739131</v>
      </c>
      <c r="Q3457" t="s">
        <v>8319</v>
      </c>
      <c r="R3457" t="str">
        <f t="shared" si="267"/>
        <v>theater</v>
      </c>
      <c r="S3457" t="str">
        <f t="shared" si="268"/>
        <v>plays</v>
      </c>
      <c r="T3457">
        <f>YEAR(V3457)</f>
        <v>2016</v>
      </c>
      <c r="U3457" s="13">
        <f t="shared" si="269"/>
        <v>30</v>
      </c>
      <c r="V3457" s="10">
        <f>(((J3457/60)/60)/24)+DATE(1970,1,1)</f>
        <v>42626.7503125</v>
      </c>
      <c r="W3457" s="10">
        <f>(((I3457/60)/60)/24)+DATE(1970,1,1)</f>
        <v>42656.7503125</v>
      </c>
    </row>
    <row r="3458" spans="1:23"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265"/>
        <v>1.913</v>
      </c>
      <c r="P3458" s="6">
        <f t="shared" si="266"/>
        <v>358.6875</v>
      </c>
      <c r="Q3458" t="s">
        <v>8319</v>
      </c>
      <c r="R3458" t="str">
        <f t="shared" si="267"/>
        <v>theater</v>
      </c>
      <c r="S3458" t="str">
        <f t="shared" si="268"/>
        <v>plays</v>
      </c>
      <c r="T3458">
        <f>YEAR(V3458)</f>
        <v>2014</v>
      </c>
      <c r="U3458" s="13">
        <f t="shared" si="269"/>
        <v>31</v>
      </c>
      <c r="V3458" s="10">
        <f>(((J3458/60)/60)/24)+DATE(1970,1,1)</f>
        <v>41821.205636574072</v>
      </c>
      <c r="W3458" s="10">
        <f>(((I3458/60)/60)/24)+DATE(1970,1,1)</f>
        <v>41852.290972222225</v>
      </c>
    </row>
    <row r="3459" spans="1:23"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270">E3459/D3459</f>
        <v>1.4019999999999999</v>
      </c>
      <c r="P3459" s="6">
        <f t="shared" ref="P3459:P3522" si="271">E3459/L3459</f>
        <v>50.981818181818184</v>
      </c>
      <c r="Q3459" t="s">
        <v>8319</v>
      </c>
      <c r="R3459" t="str">
        <f t="shared" ref="R3459:R3522" si="272">LEFT(N3459,SEARCH("/",N3459,1)-1)</f>
        <v>theater</v>
      </c>
      <c r="S3459" t="str">
        <f t="shared" ref="S3459:S3522" si="273">RIGHT(N3459,LEN(N3459)-FIND("/",N3459,1))</f>
        <v>plays</v>
      </c>
      <c r="T3459">
        <f>YEAR(V3459)</f>
        <v>2015</v>
      </c>
      <c r="U3459" s="13">
        <f t="shared" ref="U3459:U3522" si="274">ROUND(W3459-V3459,0)</f>
        <v>31</v>
      </c>
      <c r="V3459" s="10">
        <f>(((J3459/60)/60)/24)+DATE(1970,1,1)</f>
        <v>42016.706678240742</v>
      </c>
      <c r="W3459" s="10">
        <f>(((I3459/60)/60)/24)+DATE(1970,1,1)</f>
        <v>42047.249305555553</v>
      </c>
    </row>
    <row r="3460" spans="1:23"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270"/>
        <v>1.2433537832310839</v>
      </c>
      <c r="P3460" s="6">
        <f t="shared" si="271"/>
        <v>45.037037037037038</v>
      </c>
      <c r="Q3460" t="s">
        <v>8319</v>
      </c>
      <c r="R3460" t="str">
        <f t="shared" si="272"/>
        <v>theater</v>
      </c>
      <c r="S3460" t="str">
        <f t="shared" si="273"/>
        <v>plays</v>
      </c>
      <c r="T3460">
        <f>YEAR(V3460)</f>
        <v>2015</v>
      </c>
      <c r="U3460" s="13">
        <f t="shared" si="274"/>
        <v>27</v>
      </c>
      <c r="V3460" s="10">
        <f>(((J3460/60)/60)/24)+DATE(1970,1,1)</f>
        <v>42011.202581018515</v>
      </c>
      <c r="W3460" s="10">
        <f>(((I3460/60)/60)/24)+DATE(1970,1,1)</f>
        <v>42038.185416666667</v>
      </c>
    </row>
    <row r="3461" spans="1:23"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270"/>
        <v>1.262</v>
      </c>
      <c r="P3461" s="6">
        <f t="shared" si="271"/>
        <v>17.527777777777779</v>
      </c>
      <c r="Q3461" t="s">
        <v>8319</v>
      </c>
      <c r="R3461" t="str">
        <f t="shared" si="272"/>
        <v>theater</v>
      </c>
      <c r="S3461" t="str">
        <f t="shared" si="273"/>
        <v>plays</v>
      </c>
      <c r="T3461">
        <f>YEAR(V3461)</f>
        <v>2016</v>
      </c>
      <c r="U3461" s="13">
        <f t="shared" si="274"/>
        <v>30</v>
      </c>
      <c r="V3461" s="10">
        <f>(((J3461/60)/60)/24)+DATE(1970,1,1)</f>
        <v>42480.479861111111</v>
      </c>
      <c r="W3461" s="10">
        <f>(((I3461/60)/60)/24)+DATE(1970,1,1)</f>
        <v>42510.479861111111</v>
      </c>
    </row>
    <row r="3462" spans="1:23"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270"/>
        <v>1.9</v>
      </c>
      <c r="P3462" s="6">
        <f t="shared" si="271"/>
        <v>50</v>
      </c>
      <c r="Q3462" t="s">
        <v>8319</v>
      </c>
      <c r="R3462" t="str">
        <f t="shared" si="272"/>
        <v>theater</v>
      </c>
      <c r="S3462" t="str">
        <f t="shared" si="273"/>
        <v>plays</v>
      </c>
      <c r="T3462">
        <f>YEAR(V3462)</f>
        <v>2014</v>
      </c>
      <c r="U3462" s="13">
        <f t="shared" si="274"/>
        <v>14</v>
      </c>
      <c r="V3462" s="10">
        <f>(((J3462/60)/60)/24)+DATE(1970,1,1)</f>
        <v>41852.527222222219</v>
      </c>
      <c r="W3462" s="10">
        <f>(((I3462/60)/60)/24)+DATE(1970,1,1)</f>
        <v>41866.527222222219</v>
      </c>
    </row>
    <row r="3463" spans="1:23"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270"/>
        <v>1.39</v>
      </c>
      <c r="P3463" s="6">
        <f t="shared" si="271"/>
        <v>57.916666666666664</v>
      </c>
      <c r="Q3463" t="s">
        <v>8319</v>
      </c>
      <c r="R3463" t="str">
        <f t="shared" si="272"/>
        <v>theater</v>
      </c>
      <c r="S3463" t="str">
        <f t="shared" si="273"/>
        <v>plays</v>
      </c>
      <c r="T3463">
        <f>YEAR(V3463)</f>
        <v>2016</v>
      </c>
      <c r="U3463" s="13">
        <f t="shared" si="274"/>
        <v>28</v>
      </c>
      <c r="V3463" s="10">
        <f>(((J3463/60)/60)/24)+DATE(1970,1,1)</f>
        <v>42643.632858796293</v>
      </c>
      <c r="W3463" s="10">
        <f>(((I3463/60)/60)/24)+DATE(1970,1,1)</f>
        <v>42672.125</v>
      </c>
    </row>
    <row r="3464" spans="1:23"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270"/>
        <v>2.02</v>
      </c>
      <c r="P3464" s="6">
        <f t="shared" si="271"/>
        <v>29.705882352941178</v>
      </c>
      <c r="Q3464" t="s">
        <v>8319</v>
      </c>
      <c r="R3464" t="str">
        <f t="shared" si="272"/>
        <v>theater</v>
      </c>
      <c r="S3464" t="str">
        <f t="shared" si="273"/>
        <v>plays</v>
      </c>
      <c r="T3464">
        <f>YEAR(V3464)</f>
        <v>2015</v>
      </c>
      <c r="U3464" s="13">
        <f t="shared" si="274"/>
        <v>16</v>
      </c>
      <c r="V3464" s="10">
        <f>(((J3464/60)/60)/24)+DATE(1970,1,1)</f>
        <v>42179.898472222223</v>
      </c>
      <c r="W3464" s="10">
        <f>(((I3464/60)/60)/24)+DATE(1970,1,1)</f>
        <v>42195.75</v>
      </c>
    </row>
    <row r="3465" spans="1:23"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270"/>
        <v>1.0338000000000001</v>
      </c>
      <c r="P3465" s="6">
        <f t="shared" si="271"/>
        <v>90.684210526315795</v>
      </c>
      <c r="Q3465" t="s">
        <v>8319</v>
      </c>
      <c r="R3465" t="str">
        <f t="shared" si="272"/>
        <v>theater</v>
      </c>
      <c r="S3465" t="str">
        <f t="shared" si="273"/>
        <v>plays</v>
      </c>
      <c r="T3465">
        <f>YEAR(V3465)</f>
        <v>2016</v>
      </c>
      <c r="U3465" s="13">
        <f t="shared" si="274"/>
        <v>41</v>
      </c>
      <c r="V3465" s="10">
        <f>(((J3465/60)/60)/24)+DATE(1970,1,1)</f>
        <v>42612.918807870374</v>
      </c>
      <c r="W3465" s="10">
        <f>(((I3465/60)/60)/24)+DATE(1970,1,1)</f>
        <v>42654.165972222225</v>
      </c>
    </row>
    <row r="3466" spans="1:23"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270"/>
        <v>1.023236</v>
      </c>
      <c r="P3466" s="6">
        <f t="shared" si="271"/>
        <v>55.012688172043013</v>
      </c>
      <c r="Q3466" t="s">
        <v>8319</v>
      </c>
      <c r="R3466" t="str">
        <f t="shared" si="272"/>
        <v>theater</v>
      </c>
      <c r="S3466" t="str">
        <f t="shared" si="273"/>
        <v>plays</v>
      </c>
      <c r="T3466">
        <f>YEAR(V3466)</f>
        <v>2016</v>
      </c>
      <c r="U3466" s="13">
        <f t="shared" si="274"/>
        <v>30</v>
      </c>
      <c r="V3466" s="10">
        <f>(((J3466/60)/60)/24)+DATE(1970,1,1)</f>
        <v>42575.130057870367</v>
      </c>
      <c r="W3466" s="10">
        <f>(((I3466/60)/60)/24)+DATE(1970,1,1)</f>
        <v>42605.130057870367</v>
      </c>
    </row>
    <row r="3467" spans="1:23"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270"/>
        <v>1.03</v>
      </c>
      <c r="P3467" s="6">
        <f t="shared" si="271"/>
        <v>57.222222222222221</v>
      </c>
      <c r="Q3467" t="s">
        <v>8319</v>
      </c>
      <c r="R3467" t="str">
        <f t="shared" si="272"/>
        <v>theater</v>
      </c>
      <c r="S3467" t="str">
        <f t="shared" si="273"/>
        <v>plays</v>
      </c>
      <c r="T3467">
        <f>YEAR(V3467)</f>
        <v>2015</v>
      </c>
      <c r="U3467" s="13">
        <f t="shared" si="274"/>
        <v>25</v>
      </c>
      <c r="V3467" s="10">
        <f>(((J3467/60)/60)/24)+DATE(1970,1,1)</f>
        <v>42200.625833333332</v>
      </c>
      <c r="W3467" s="10">
        <f>(((I3467/60)/60)/24)+DATE(1970,1,1)</f>
        <v>42225.666666666672</v>
      </c>
    </row>
    <row r="3468" spans="1:23"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270"/>
        <v>1.2714285714285714</v>
      </c>
      <c r="P3468" s="6">
        <f t="shared" si="271"/>
        <v>72.950819672131146</v>
      </c>
      <c r="Q3468" t="s">
        <v>8319</v>
      </c>
      <c r="R3468" t="str">
        <f t="shared" si="272"/>
        <v>theater</v>
      </c>
      <c r="S3468" t="str">
        <f t="shared" si="273"/>
        <v>plays</v>
      </c>
      <c r="T3468">
        <f>YEAR(V3468)</f>
        <v>2016</v>
      </c>
      <c r="U3468" s="13">
        <f t="shared" si="274"/>
        <v>60</v>
      </c>
      <c r="V3468" s="10">
        <f>(((J3468/60)/60)/24)+DATE(1970,1,1)</f>
        <v>42420.019097222219</v>
      </c>
      <c r="W3468" s="10">
        <f>(((I3468/60)/60)/24)+DATE(1970,1,1)</f>
        <v>42479.977430555555</v>
      </c>
    </row>
    <row r="3469" spans="1:23"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270"/>
        <v>1.01</v>
      </c>
      <c r="P3469" s="6">
        <f t="shared" si="271"/>
        <v>64.468085106382972</v>
      </c>
      <c r="Q3469" t="s">
        <v>8319</v>
      </c>
      <c r="R3469" t="str">
        <f t="shared" si="272"/>
        <v>theater</v>
      </c>
      <c r="S3469" t="str">
        <f t="shared" si="273"/>
        <v>plays</v>
      </c>
      <c r="T3469">
        <f>YEAR(V3469)</f>
        <v>2015</v>
      </c>
      <c r="U3469" s="13">
        <f t="shared" si="274"/>
        <v>30</v>
      </c>
      <c r="V3469" s="10">
        <f>(((J3469/60)/60)/24)+DATE(1970,1,1)</f>
        <v>42053.671666666662</v>
      </c>
      <c r="W3469" s="10">
        <f>(((I3469/60)/60)/24)+DATE(1970,1,1)</f>
        <v>42083.630000000005</v>
      </c>
    </row>
    <row r="3470" spans="1:23"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270"/>
        <v>1.2178</v>
      </c>
      <c r="P3470" s="6">
        <f t="shared" si="271"/>
        <v>716.35294117647061</v>
      </c>
      <c r="Q3470" t="s">
        <v>8319</v>
      </c>
      <c r="R3470" t="str">
        <f t="shared" si="272"/>
        <v>theater</v>
      </c>
      <c r="S3470" t="str">
        <f t="shared" si="273"/>
        <v>plays</v>
      </c>
      <c r="T3470">
        <f>YEAR(V3470)</f>
        <v>2016</v>
      </c>
      <c r="U3470" s="13">
        <f t="shared" si="274"/>
        <v>28</v>
      </c>
      <c r="V3470" s="10">
        <f>(((J3470/60)/60)/24)+DATE(1970,1,1)</f>
        <v>42605.765381944439</v>
      </c>
      <c r="W3470" s="10">
        <f>(((I3470/60)/60)/24)+DATE(1970,1,1)</f>
        <v>42634.125</v>
      </c>
    </row>
    <row r="3471" spans="1:23"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270"/>
        <v>1.1339285714285714</v>
      </c>
      <c r="P3471" s="6">
        <f t="shared" si="271"/>
        <v>50.396825396825399</v>
      </c>
      <c r="Q3471" t="s">
        <v>8319</v>
      </c>
      <c r="R3471" t="str">
        <f t="shared" si="272"/>
        <v>theater</v>
      </c>
      <c r="S3471" t="str">
        <f t="shared" si="273"/>
        <v>plays</v>
      </c>
      <c r="T3471">
        <f>YEAR(V3471)</f>
        <v>2016</v>
      </c>
      <c r="U3471" s="13">
        <f t="shared" si="274"/>
        <v>30</v>
      </c>
      <c r="V3471" s="10">
        <f>(((J3471/60)/60)/24)+DATE(1970,1,1)</f>
        <v>42458.641724537039</v>
      </c>
      <c r="W3471" s="10">
        <f>(((I3471/60)/60)/24)+DATE(1970,1,1)</f>
        <v>42488.641724537039</v>
      </c>
    </row>
    <row r="3472" spans="1:23"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270"/>
        <v>1.5</v>
      </c>
      <c r="P3472" s="6">
        <f t="shared" si="271"/>
        <v>41.666666666666664</v>
      </c>
      <c r="Q3472" t="s">
        <v>8319</v>
      </c>
      <c r="R3472" t="str">
        <f t="shared" si="272"/>
        <v>theater</v>
      </c>
      <c r="S3472" t="str">
        <f t="shared" si="273"/>
        <v>plays</v>
      </c>
      <c r="T3472">
        <f>YEAR(V3472)</f>
        <v>2016</v>
      </c>
      <c r="U3472" s="13">
        <f t="shared" si="274"/>
        <v>38</v>
      </c>
      <c r="V3472" s="10">
        <f>(((J3472/60)/60)/24)+DATE(1970,1,1)</f>
        <v>42529.022013888884</v>
      </c>
      <c r="W3472" s="10">
        <f>(((I3472/60)/60)/24)+DATE(1970,1,1)</f>
        <v>42566.901388888888</v>
      </c>
    </row>
    <row r="3473" spans="1:23"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270"/>
        <v>2.1459999999999999</v>
      </c>
      <c r="P3473" s="6">
        <f t="shared" si="271"/>
        <v>35.766666666666666</v>
      </c>
      <c r="Q3473" t="s">
        <v>8319</v>
      </c>
      <c r="R3473" t="str">
        <f t="shared" si="272"/>
        <v>theater</v>
      </c>
      <c r="S3473" t="str">
        <f t="shared" si="273"/>
        <v>plays</v>
      </c>
      <c r="T3473">
        <f>YEAR(V3473)</f>
        <v>2014</v>
      </c>
      <c r="U3473" s="13">
        <f t="shared" si="274"/>
        <v>41</v>
      </c>
      <c r="V3473" s="10">
        <f>(((J3473/60)/60)/24)+DATE(1970,1,1)</f>
        <v>41841.820486111108</v>
      </c>
      <c r="W3473" s="10">
        <f>(((I3473/60)/60)/24)+DATE(1970,1,1)</f>
        <v>41882.833333333336</v>
      </c>
    </row>
    <row r="3474" spans="1:23"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270"/>
        <v>1.0205</v>
      </c>
      <c r="P3474" s="6">
        <f t="shared" si="271"/>
        <v>88.739130434782609</v>
      </c>
      <c r="Q3474" t="s">
        <v>8319</v>
      </c>
      <c r="R3474" t="str">
        <f t="shared" si="272"/>
        <v>theater</v>
      </c>
      <c r="S3474" t="str">
        <f t="shared" si="273"/>
        <v>plays</v>
      </c>
      <c r="T3474">
        <f>YEAR(V3474)</f>
        <v>2014</v>
      </c>
      <c r="U3474" s="13">
        <f t="shared" si="274"/>
        <v>21</v>
      </c>
      <c r="V3474" s="10">
        <f>(((J3474/60)/60)/24)+DATE(1970,1,1)</f>
        <v>41928.170497685183</v>
      </c>
      <c r="W3474" s="10">
        <f>(((I3474/60)/60)/24)+DATE(1970,1,1)</f>
        <v>41949.249305555553</v>
      </c>
    </row>
    <row r="3475" spans="1:23"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270"/>
        <v>1</v>
      </c>
      <c r="P3475" s="6">
        <f t="shared" si="271"/>
        <v>148.4848484848485</v>
      </c>
      <c r="Q3475" t="s">
        <v>8319</v>
      </c>
      <c r="R3475" t="str">
        <f t="shared" si="272"/>
        <v>theater</v>
      </c>
      <c r="S3475" t="str">
        <f t="shared" si="273"/>
        <v>plays</v>
      </c>
      <c r="T3475">
        <f>YEAR(V3475)</f>
        <v>2015</v>
      </c>
      <c r="U3475" s="13">
        <f t="shared" si="274"/>
        <v>21</v>
      </c>
      <c r="V3475" s="10">
        <f>(((J3475/60)/60)/24)+DATE(1970,1,1)</f>
        <v>42062.834444444445</v>
      </c>
      <c r="W3475" s="10">
        <f>(((I3475/60)/60)/24)+DATE(1970,1,1)</f>
        <v>42083.852083333331</v>
      </c>
    </row>
    <row r="3476" spans="1:23"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270"/>
        <v>1.01</v>
      </c>
      <c r="P3476" s="6">
        <f t="shared" si="271"/>
        <v>51.794871794871796</v>
      </c>
      <c r="Q3476" t="s">
        <v>8319</v>
      </c>
      <c r="R3476" t="str">
        <f t="shared" si="272"/>
        <v>theater</v>
      </c>
      <c r="S3476" t="str">
        <f t="shared" si="273"/>
        <v>plays</v>
      </c>
      <c r="T3476">
        <f>YEAR(V3476)</f>
        <v>2016</v>
      </c>
      <c r="U3476" s="13">
        <f t="shared" si="274"/>
        <v>30</v>
      </c>
      <c r="V3476" s="10">
        <f>(((J3476/60)/60)/24)+DATE(1970,1,1)</f>
        <v>42541.501516203702</v>
      </c>
      <c r="W3476" s="10">
        <f>(((I3476/60)/60)/24)+DATE(1970,1,1)</f>
        <v>42571.501516203702</v>
      </c>
    </row>
    <row r="3477" spans="1:23"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270"/>
        <v>1.1333333333333333</v>
      </c>
      <c r="P3477" s="6">
        <f t="shared" si="271"/>
        <v>20</v>
      </c>
      <c r="Q3477" t="s">
        <v>8319</v>
      </c>
      <c r="R3477" t="str">
        <f t="shared" si="272"/>
        <v>theater</v>
      </c>
      <c r="S3477" t="str">
        <f t="shared" si="273"/>
        <v>plays</v>
      </c>
      <c r="T3477">
        <f>YEAR(V3477)</f>
        <v>2014</v>
      </c>
      <c r="U3477" s="13">
        <f t="shared" si="274"/>
        <v>27</v>
      </c>
      <c r="V3477" s="10">
        <f>(((J3477/60)/60)/24)+DATE(1970,1,1)</f>
        <v>41918.880833333329</v>
      </c>
      <c r="W3477" s="10">
        <f>(((I3477/60)/60)/24)+DATE(1970,1,1)</f>
        <v>41946</v>
      </c>
    </row>
    <row r="3478" spans="1:23"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270"/>
        <v>1.04</v>
      </c>
      <c r="P3478" s="6">
        <f t="shared" si="271"/>
        <v>52</v>
      </c>
      <c r="Q3478" t="s">
        <v>8319</v>
      </c>
      <c r="R3478" t="str">
        <f t="shared" si="272"/>
        <v>theater</v>
      </c>
      <c r="S3478" t="str">
        <f t="shared" si="273"/>
        <v>plays</v>
      </c>
      <c r="T3478">
        <f>YEAR(V3478)</f>
        <v>2014</v>
      </c>
      <c r="U3478" s="13">
        <f t="shared" si="274"/>
        <v>18</v>
      </c>
      <c r="V3478" s="10">
        <f>(((J3478/60)/60)/24)+DATE(1970,1,1)</f>
        <v>41921.279976851853</v>
      </c>
      <c r="W3478" s="10">
        <f>(((I3478/60)/60)/24)+DATE(1970,1,1)</f>
        <v>41939.125</v>
      </c>
    </row>
    <row r="3479" spans="1:23"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270"/>
        <v>1.1533333333333333</v>
      </c>
      <c r="P3479" s="6">
        <f t="shared" si="271"/>
        <v>53.230769230769234</v>
      </c>
      <c r="Q3479" t="s">
        <v>8319</v>
      </c>
      <c r="R3479" t="str">
        <f t="shared" si="272"/>
        <v>theater</v>
      </c>
      <c r="S3479" t="str">
        <f t="shared" si="273"/>
        <v>plays</v>
      </c>
      <c r="T3479">
        <f>YEAR(V3479)</f>
        <v>2015</v>
      </c>
      <c r="U3479" s="13">
        <f t="shared" si="274"/>
        <v>12</v>
      </c>
      <c r="V3479" s="10">
        <f>(((J3479/60)/60)/24)+DATE(1970,1,1)</f>
        <v>42128.736608796295</v>
      </c>
      <c r="W3479" s="10">
        <f>(((I3479/60)/60)/24)+DATE(1970,1,1)</f>
        <v>42141.125</v>
      </c>
    </row>
    <row r="3480" spans="1:23"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270"/>
        <v>1.1285000000000001</v>
      </c>
      <c r="P3480" s="6">
        <f t="shared" si="271"/>
        <v>39.596491228070178</v>
      </c>
      <c r="Q3480" t="s">
        <v>8319</v>
      </c>
      <c r="R3480" t="str">
        <f t="shared" si="272"/>
        <v>theater</v>
      </c>
      <c r="S3480" t="str">
        <f t="shared" si="273"/>
        <v>plays</v>
      </c>
      <c r="T3480">
        <f>YEAR(V3480)</f>
        <v>2015</v>
      </c>
      <c r="U3480" s="13">
        <f t="shared" si="274"/>
        <v>26</v>
      </c>
      <c r="V3480" s="10">
        <f>(((J3480/60)/60)/24)+DATE(1970,1,1)</f>
        <v>42053.916921296302</v>
      </c>
      <c r="W3480" s="10">
        <f>(((I3480/60)/60)/24)+DATE(1970,1,1)</f>
        <v>42079.875</v>
      </c>
    </row>
    <row r="3481" spans="1:23"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270"/>
        <v>1.2786666666666666</v>
      </c>
      <c r="P3481" s="6">
        <f t="shared" si="271"/>
        <v>34.25</v>
      </c>
      <c r="Q3481" t="s">
        <v>8319</v>
      </c>
      <c r="R3481" t="str">
        <f t="shared" si="272"/>
        <v>theater</v>
      </c>
      <c r="S3481" t="str">
        <f t="shared" si="273"/>
        <v>plays</v>
      </c>
      <c r="T3481">
        <f>YEAR(V3481)</f>
        <v>2014</v>
      </c>
      <c r="U3481" s="13">
        <f t="shared" si="274"/>
        <v>30</v>
      </c>
      <c r="V3481" s="10">
        <f>(((J3481/60)/60)/24)+DATE(1970,1,1)</f>
        <v>41781.855092592588</v>
      </c>
      <c r="W3481" s="10">
        <f>(((I3481/60)/60)/24)+DATE(1970,1,1)</f>
        <v>41811.855092592588</v>
      </c>
    </row>
    <row r="3482" spans="1:23"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270"/>
        <v>1.4266666666666667</v>
      </c>
      <c r="P3482" s="6">
        <f t="shared" si="271"/>
        <v>164.61538461538461</v>
      </c>
      <c r="Q3482" t="s">
        <v>8319</v>
      </c>
      <c r="R3482" t="str">
        <f t="shared" si="272"/>
        <v>theater</v>
      </c>
      <c r="S3482" t="str">
        <f t="shared" si="273"/>
        <v>plays</v>
      </c>
      <c r="T3482">
        <f>YEAR(V3482)</f>
        <v>2015</v>
      </c>
      <c r="U3482" s="13">
        <f t="shared" si="274"/>
        <v>25</v>
      </c>
      <c r="V3482" s="10">
        <f>(((J3482/60)/60)/24)+DATE(1970,1,1)</f>
        <v>42171.317442129628</v>
      </c>
      <c r="W3482" s="10">
        <f>(((I3482/60)/60)/24)+DATE(1970,1,1)</f>
        <v>42195.875</v>
      </c>
    </row>
    <row r="3483" spans="1:23"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270"/>
        <v>1.1879999999999999</v>
      </c>
      <c r="P3483" s="6">
        <f t="shared" si="271"/>
        <v>125.05263157894737</v>
      </c>
      <c r="Q3483" t="s">
        <v>8319</v>
      </c>
      <c r="R3483" t="str">
        <f t="shared" si="272"/>
        <v>theater</v>
      </c>
      <c r="S3483" t="str">
        <f t="shared" si="273"/>
        <v>plays</v>
      </c>
      <c r="T3483">
        <f>YEAR(V3483)</f>
        <v>2014</v>
      </c>
      <c r="U3483" s="13">
        <f t="shared" si="274"/>
        <v>17</v>
      </c>
      <c r="V3483" s="10">
        <f>(((J3483/60)/60)/24)+DATE(1970,1,1)</f>
        <v>41989.24754629629</v>
      </c>
      <c r="W3483" s="10">
        <f>(((I3483/60)/60)/24)+DATE(1970,1,1)</f>
        <v>42006.24754629629</v>
      </c>
    </row>
    <row r="3484" spans="1:23"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270"/>
        <v>1.3833333333333333</v>
      </c>
      <c r="P3484" s="6">
        <f t="shared" si="271"/>
        <v>51.875</v>
      </c>
      <c r="Q3484" t="s">
        <v>8319</v>
      </c>
      <c r="R3484" t="str">
        <f t="shared" si="272"/>
        <v>theater</v>
      </c>
      <c r="S3484" t="str">
        <f t="shared" si="273"/>
        <v>plays</v>
      </c>
      <c r="T3484">
        <f>YEAR(V3484)</f>
        <v>2014</v>
      </c>
      <c r="U3484" s="13">
        <f t="shared" si="274"/>
        <v>30</v>
      </c>
      <c r="V3484" s="10">
        <f>(((J3484/60)/60)/24)+DATE(1970,1,1)</f>
        <v>41796.771597222221</v>
      </c>
      <c r="W3484" s="10">
        <f>(((I3484/60)/60)/24)+DATE(1970,1,1)</f>
        <v>41826.771597222221</v>
      </c>
    </row>
    <row r="3485" spans="1:23"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270"/>
        <v>1.599402985074627</v>
      </c>
      <c r="P3485" s="6">
        <f t="shared" si="271"/>
        <v>40.285714285714285</v>
      </c>
      <c r="Q3485" t="s">
        <v>8319</v>
      </c>
      <c r="R3485" t="str">
        <f t="shared" si="272"/>
        <v>theater</v>
      </c>
      <c r="S3485" t="str">
        <f t="shared" si="273"/>
        <v>plays</v>
      </c>
      <c r="T3485">
        <f>YEAR(V3485)</f>
        <v>2014</v>
      </c>
      <c r="U3485" s="13">
        <f t="shared" si="274"/>
        <v>30</v>
      </c>
      <c r="V3485" s="10">
        <f>(((J3485/60)/60)/24)+DATE(1970,1,1)</f>
        <v>41793.668761574074</v>
      </c>
      <c r="W3485" s="10">
        <f>(((I3485/60)/60)/24)+DATE(1970,1,1)</f>
        <v>41823.668761574074</v>
      </c>
    </row>
    <row r="3486" spans="1:23"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270"/>
        <v>1.1424000000000001</v>
      </c>
      <c r="P3486" s="6">
        <f t="shared" si="271"/>
        <v>64.909090909090907</v>
      </c>
      <c r="Q3486" t="s">
        <v>8319</v>
      </c>
      <c r="R3486" t="str">
        <f t="shared" si="272"/>
        <v>theater</v>
      </c>
      <c r="S3486" t="str">
        <f t="shared" si="273"/>
        <v>plays</v>
      </c>
      <c r="T3486">
        <f>YEAR(V3486)</f>
        <v>2016</v>
      </c>
      <c r="U3486" s="13">
        <f t="shared" si="274"/>
        <v>30</v>
      </c>
      <c r="V3486" s="10">
        <f>(((J3486/60)/60)/24)+DATE(1970,1,1)</f>
        <v>42506.760405092587</v>
      </c>
      <c r="W3486" s="10">
        <f>(((I3486/60)/60)/24)+DATE(1970,1,1)</f>
        <v>42536.760405092587</v>
      </c>
    </row>
    <row r="3487" spans="1:23"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270"/>
        <v>1.0060606060606061</v>
      </c>
      <c r="P3487" s="6">
        <f t="shared" si="271"/>
        <v>55.333333333333336</v>
      </c>
      <c r="Q3487" t="s">
        <v>8319</v>
      </c>
      <c r="R3487" t="str">
        <f t="shared" si="272"/>
        <v>theater</v>
      </c>
      <c r="S3487" t="str">
        <f t="shared" si="273"/>
        <v>plays</v>
      </c>
      <c r="T3487">
        <f>YEAR(V3487)</f>
        <v>2016</v>
      </c>
      <c r="U3487" s="13">
        <f t="shared" si="274"/>
        <v>30</v>
      </c>
      <c r="V3487" s="10">
        <f>(((J3487/60)/60)/24)+DATE(1970,1,1)</f>
        <v>42372.693055555559</v>
      </c>
      <c r="W3487" s="10">
        <f>(((I3487/60)/60)/24)+DATE(1970,1,1)</f>
        <v>42402.693055555559</v>
      </c>
    </row>
    <row r="3488" spans="1:23"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270"/>
        <v>1.552</v>
      </c>
      <c r="P3488" s="6">
        <f t="shared" si="271"/>
        <v>83.142857142857139</v>
      </c>
      <c r="Q3488" t="s">
        <v>8319</v>
      </c>
      <c r="R3488" t="str">
        <f t="shared" si="272"/>
        <v>theater</v>
      </c>
      <c r="S3488" t="str">
        <f t="shared" si="273"/>
        <v>plays</v>
      </c>
      <c r="T3488">
        <f>YEAR(V3488)</f>
        <v>2015</v>
      </c>
      <c r="U3488" s="13">
        <f t="shared" si="274"/>
        <v>31</v>
      </c>
      <c r="V3488" s="10">
        <f>(((J3488/60)/60)/24)+DATE(1970,1,1)</f>
        <v>42126.87501157407</v>
      </c>
      <c r="W3488" s="10">
        <f>(((I3488/60)/60)/24)+DATE(1970,1,1)</f>
        <v>42158.290972222225</v>
      </c>
    </row>
    <row r="3489" spans="1:23"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270"/>
        <v>1.2775000000000001</v>
      </c>
      <c r="P3489" s="6">
        <f t="shared" si="271"/>
        <v>38.712121212121211</v>
      </c>
      <c r="Q3489" t="s">
        <v>8319</v>
      </c>
      <c r="R3489" t="str">
        <f t="shared" si="272"/>
        <v>theater</v>
      </c>
      <c r="S3489" t="str">
        <f t="shared" si="273"/>
        <v>plays</v>
      </c>
      <c r="T3489">
        <f>YEAR(V3489)</f>
        <v>2015</v>
      </c>
      <c r="U3489" s="13">
        <f t="shared" si="274"/>
        <v>30</v>
      </c>
      <c r="V3489" s="10">
        <f>(((J3489/60)/60)/24)+DATE(1970,1,1)</f>
        <v>42149.940416666665</v>
      </c>
      <c r="W3489" s="10">
        <f>(((I3489/60)/60)/24)+DATE(1970,1,1)</f>
        <v>42179.940416666665</v>
      </c>
    </row>
    <row r="3490" spans="1:23"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270"/>
        <v>1.212</v>
      </c>
      <c r="P3490" s="6">
        <f t="shared" si="271"/>
        <v>125.37931034482759</v>
      </c>
      <c r="Q3490" t="s">
        <v>8319</v>
      </c>
      <c r="R3490" t="str">
        <f t="shared" si="272"/>
        <v>theater</v>
      </c>
      <c r="S3490" t="str">
        <f t="shared" si="273"/>
        <v>plays</v>
      </c>
      <c r="T3490">
        <f>YEAR(V3490)</f>
        <v>2015</v>
      </c>
      <c r="U3490" s="13">
        <f t="shared" si="274"/>
        <v>24</v>
      </c>
      <c r="V3490" s="10">
        <f>(((J3490/60)/60)/24)+DATE(1970,1,1)</f>
        <v>42087.768055555556</v>
      </c>
      <c r="W3490" s="10">
        <f>(((I3490/60)/60)/24)+DATE(1970,1,1)</f>
        <v>42111.666666666672</v>
      </c>
    </row>
    <row r="3491" spans="1:23"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270"/>
        <v>1.127</v>
      </c>
      <c r="P3491" s="6">
        <f t="shared" si="271"/>
        <v>78.263888888888886</v>
      </c>
      <c r="Q3491" t="s">
        <v>8319</v>
      </c>
      <c r="R3491" t="str">
        <f t="shared" si="272"/>
        <v>theater</v>
      </c>
      <c r="S3491" t="str">
        <f t="shared" si="273"/>
        <v>plays</v>
      </c>
      <c r="T3491">
        <f>YEAR(V3491)</f>
        <v>2014</v>
      </c>
      <c r="U3491" s="13">
        <f t="shared" si="274"/>
        <v>30</v>
      </c>
      <c r="V3491" s="10">
        <f>(((J3491/60)/60)/24)+DATE(1970,1,1)</f>
        <v>41753.635775462964</v>
      </c>
      <c r="W3491" s="10">
        <f>(((I3491/60)/60)/24)+DATE(1970,1,1)</f>
        <v>41783.875</v>
      </c>
    </row>
    <row r="3492" spans="1:23"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270"/>
        <v>1.2749999999999999</v>
      </c>
      <c r="P3492" s="6">
        <f t="shared" si="271"/>
        <v>47.222222222222221</v>
      </c>
      <c r="Q3492" t="s">
        <v>8319</v>
      </c>
      <c r="R3492" t="str">
        <f t="shared" si="272"/>
        <v>theater</v>
      </c>
      <c r="S3492" t="str">
        <f t="shared" si="273"/>
        <v>plays</v>
      </c>
      <c r="T3492">
        <f>YEAR(V3492)</f>
        <v>2016</v>
      </c>
      <c r="U3492" s="13">
        <f t="shared" si="274"/>
        <v>30</v>
      </c>
      <c r="V3492" s="10">
        <f>(((J3492/60)/60)/24)+DATE(1970,1,1)</f>
        <v>42443.802361111113</v>
      </c>
      <c r="W3492" s="10">
        <f>(((I3492/60)/60)/24)+DATE(1970,1,1)</f>
        <v>42473.802361111113</v>
      </c>
    </row>
    <row r="3493" spans="1:23"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270"/>
        <v>1.5820000000000001</v>
      </c>
      <c r="P3493" s="6">
        <f t="shared" si="271"/>
        <v>79.099999999999994</v>
      </c>
      <c r="Q3493" t="s">
        <v>8319</v>
      </c>
      <c r="R3493" t="str">
        <f t="shared" si="272"/>
        <v>theater</v>
      </c>
      <c r="S3493" t="str">
        <f t="shared" si="273"/>
        <v>plays</v>
      </c>
      <c r="T3493">
        <f>YEAR(V3493)</f>
        <v>2015</v>
      </c>
      <c r="U3493" s="13">
        <f t="shared" si="274"/>
        <v>21</v>
      </c>
      <c r="V3493" s="10">
        <f>(((J3493/60)/60)/24)+DATE(1970,1,1)</f>
        <v>42121.249814814815</v>
      </c>
      <c r="W3493" s="10">
        <f>(((I3493/60)/60)/24)+DATE(1970,1,1)</f>
        <v>42142.249814814815</v>
      </c>
    </row>
    <row r="3494" spans="1:23"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270"/>
        <v>1.0526894736842105</v>
      </c>
      <c r="P3494" s="6">
        <f t="shared" si="271"/>
        <v>114.29199999999999</v>
      </c>
      <c r="Q3494" t="s">
        <v>8319</v>
      </c>
      <c r="R3494" t="str">
        <f t="shared" si="272"/>
        <v>theater</v>
      </c>
      <c r="S3494" t="str">
        <f t="shared" si="273"/>
        <v>plays</v>
      </c>
      <c r="T3494">
        <f>YEAR(V3494)</f>
        <v>2015</v>
      </c>
      <c r="U3494" s="13">
        <f t="shared" si="274"/>
        <v>35</v>
      </c>
      <c r="V3494" s="10">
        <f>(((J3494/60)/60)/24)+DATE(1970,1,1)</f>
        <v>42268.009224537032</v>
      </c>
      <c r="W3494" s="10">
        <f>(((I3494/60)/60)/24)+DATE(1970,1,1)</f>
        <v>42303.009224537032</v>
      </c>
    </row>
    <row r="3495" spans="1:23"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270"/>
        <v>1</v>
      </c>
      <c r="P3495" s="6">
        <f t="shared" si="271"/>
        <v>51.724137931034484</v>
      </c>
      <c r="Q3495" t="s">
        <v>8319</v>
      </c>
      <c r="R3495" t="str">
        <f t="shared" si="272"/>
        <v>theater</v>
      </c>
      <c r="S3495" t="str">
        <f t="shared" si="273"/>
        <v>plays</v>
      </c>
      <c r="T3495">
        <f>YEAR(V3495)</f>
        <v>2014</v>
      </c>
      <c r="U3495" s="13">
        <f t="shared" si="274"/>
        <v>19</v>
      </c>
      <c r="V3495" s="10">
        <f>(((J3495/60)/60)/24)+DATE(1970,1,1)</f>
        <v>41848.866157407407</v>
      </c>
      <c r="W3495" s="10">
        <f>(((I3495/60)/60)/24)+DATE(1970,1,1)</f>
        <v>41868.21597222222</v>
      </c>
    </row>
    <row r="3496" spans="1:23"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270"/>
        <v>1</v>
      </c>
      <c r="P3496" s="6">
        <f t="shared" si="271"/>
        <v>30.76923076923077</v>
      </c>
      <c r="Q3496" t="s">
        <v>8319</v>
      </c>
      <c r="R3496" t="str">
        <f t="shared" si="272"/>
        <v>theater</v>
      </c>
      <c r="S3496" t="str">
        <f t="shared" si="273"/>
        <v>plays</v>
      </c>
      <c r="T3496">
        <f>YEAR(V3496)</f>
        <v>2016</v>
      </c>
      <c r="U3496" s="13">
        <f t="shared" si="274"/>
        <v>11</v>
      </c>
      <c r="V3496" s="10">
        <f>(((J3496/60)/60)/24)+DATE(1970,1,1)</f>
        <v>42689.214988425927</v>
      </c>
      <c r="W3496" s="10">
        <f>(((I3496/60)/60)/24)+DATE(1970,1,1)</f>
        <v>42700.25</v>
      </c>
    </row>
    <row r="3497" spans="1:23"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270"/>
        <v>1.0686</v>
      </c>
      <c r="P3497" s="6">
        <f t="shared" si="271"/>
        <v>74.208333333333329</v>
      </c>
      <c r="Q3497" t="s">
        <v>8319</v>
      </c>
      <c r="R3497" t="str">
        <f t="shared" si="272"/>
        <v>theater</v>
      </c>
      <c r="S3497" t="str">
        <f t="shared" si="273"/>
        <v>plays</v>
      </c>
      <c r="T3497">
        <f>YEAR(V3497)</f>
        <v>2014</v>
      </c>
      <c r="U3497" s="13">
        <f t="shared" si="274"/>
        <v>29</v>
      </c>
      <c r="V3497" s="10">
        <f>(((J3497/60)/60)/24)+DATE(1970,1,1)</f>
        <v>41915.762835648151</v>
      </c>
      <c r="W3497" s="10">
        <f>(((I3497/60)/60)/24)+DATE(1970,1,1)</f>
        <v>41944.720833333333</v>
      </c>
    </row>
    <row r="3498" spans="1:23"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270"/>
        <v>1.244</v>
      </c>
      <c r="P3498" s="6">
        <f t="shared" si="271"/>
        <v>47.846153846153847</v>
      </c>
      <c r="Q3498" t="s">
        <v>8319</v>
      </c>
      <c r="R3498" t="str">
        <f t="shared" si="272"/>
        <v>theater</v>
      </c>
      <c r="S3498" t="str">
        <f t="shared" si="273"/>
        <v>plays</v>
      </c>
      <c r="T3498">
        <f>YEAR(V3498)</f>
        <v>2016</v>
      </c>
      <c r="U3498" s="13">
        <f t="shared" si="274"/>
        <v>40</v>
      </c>
      <c r="V3498" s="10">
        <f>(((J3498/60)/60)/24)+DATE(1970,1,1)</f>
        <v>42584.846828703703</v>
      </c>
      <c r="W3498" s="10">
        <f>(((I3498/60)/60)/24)+DATE(1970,1,1)</f>
        <v>42624.846828703703</v>
      </c>
    </row>
    <row r="3499" spans="1:23"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270"/>
        <v>1.0870406189555126</v>
      </c>
      <c r="P3499" s="6">
        <f t="shared" si="271"/>
        <v>34.408163265306122</v>
      </c>
      <c r="Q3499" t="s">
        <v>8319</v>
      </c>
      <c r="R3499" t="str">
        <f t="shared" si="272"/>
        <v>theater</v>
      </c>
      <c r="S3499" t="str">
        <f t="shared" si="273"/>
        <v>plays</v>
      </c>
      <c r="T3499">
        <f>YEAR(V3499)</f>
        <v>2016</v>
      </c>
      <c r="U3499" s="13">
        <f t="shared" si="274"/>
        <v>12</v>
      </c>
      <c r="V3499" s="10">
        <f>(((J3499/60)/60)/24)+DATE(1970,1,1)</f>
        <v>42511.741944444439</v>
      </c>
      <c r="W3499" s="10">
        <f>(((I3499/60)/60)/24)+DATE(1970,1,1)</f>
        <v>42523.916666666672</v>
      </c>
    </row>
    <row r="3500" spans="1:23"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270"/>
        <v>1.0242424242424242</v>
      </c>
      <c r="P3500" s="6">
        <f t="shared" si="271"/>
        <v>40.238095238095241</v>
      </c>
      <c r="Q3500" t="s">
        <v>8319</v>
      </c>
      <c r="R3500" t="str">
        <f t="shared" si="272"/>
        <v>theater</v>
      </c>
      <c r="S3500" t="str">
        <f t="shared" si="273"/>
        <v>plays</v>
      </c>
      <c r="T3500">
        <f>YEAR(V3500)</f>
        <v>2016</v>
      </c>
      <c r="U3500" s="13">
        <f t="shared" si="274"/>
        <v>60</v>
      </c>
      <c r="V3500" s="10">
        <f>(((J3500/60)/60)/24)+DATE(1970,1,1)</f>
        <v>42459.15861111111</v>
      </c>
      <c r="W3500" s="10">
        <f>(((I3500/60)/60)/24)+DATE(1970,1,1)</f>
        <v>42518.905555555553</v>
      </c>
    </row>
    <row r="3501" spans="1:23"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270"/>
        <v>1.0549999999999999</v>
      </c>
      <c r="P3501" s="6">
        <f t="shared" si="271"/>
        <v>60.285714285714285</v>
      </c>
      <c r="Q3501" t="s">
        <v>8319</v>
      </c>
      <c r="R3501" t="str">
        <f t="shared" si="272"/>
        <v>theater</v>
      </c>
      <c r="S3501" t="str">
        <f t="shared" si="273"/>
        <v>plays</v>
      </c>
      <c r="T3501">
        <f>YEAR(V3501)</f>
        <v>2015</v>
      </c>
      <c r="U3501" s="13">
        <f t="shared" si="274"/>
        <v>54</v>
      </c>
      <c r="V3501" s="10">
        <f>(((J3501/60)/60)/24)+DATE(1970,1,1)</f>
        <v>42132.036168981482</v>
      </c>
      <c r="W3501" s="10">
        <f>(((I3501/60)/60)/24)+DATE(1970,1,1)</f>
        <v>42186.290972222225</v>
      </c>
    </row>
    <row r="3502" spans="1:23"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270"/>
        <v>1.0629999999999999</v>
      </c>
      <c r="P3502" s="6">
        <f t="shared" si="271"/>
        <v>25.30952380952381</v>
      </c>
      <c r="Q3502" t="s">
        <v>8319</v>
      </c>
      <c r="R3502" t="str">
        <f t="shared" si="272"/>
        <v>theater</v>
      </c>
      <c r="S3502" t="str">
        <f t="shared" si="273"/>
        <v>plays</v>
      </c>
      <c r="T3502">
        <f>YEAR(V3502)</f>
        <v>2016</v>
      </c>
      <c r="U3502" s="13">
        <f t="shared" si="274"/>
        <v>16</v>
      </c>
      <c r="V3502" s="10">
        <f>(((J3502/60)/60)/24)+DATE(1970,1,1)</f>
        <v>42419.91942129629</v>
      </c>
      <c r="W3502" s="10">
        <f>(((I3502/60)/60)/24)+DATE(1970,1,1)</f>
        <v>42436.207638888889</v>
      </c>
    </row>
    <row r="3503" spans="1:23"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270"/>
        <v>1.0066666666666666</v>
      </c>
      <c r="P3503" s="6">
        <f t="shared" si="271"/>
        <v>35.952380952380949</v>
      </c>
      <c r="Q3503" t="s">
        <v>8319</v>
      </c>
      <c r="R3503" t="str">
        <f t="shared" si="272"/>
        <v>theater</v>
      </c>
      <c r="S3503" t="str">
        <f t="shared" si="273"/>
        <v>plays</v>
      </c>
      <c r="T3503">
        <f>YEAR(V3503)</f>
        <v>2015</v>
      </c>
      <c r="U3503" s="13">
        <f t="shared" si="274"/>
        <v>25</v>
      </c>
      <c r="V3503" s="10">
        <f>(((J3503/60)/60)/24)+DATE(1970,1,1)</f>
        <v>42233.763831018514</v>
      </c>
      <c r="W3503" s="10">
        <f>(((I3503/60)/60)/24)+DATE(1970,1,1)</f>
        <v>42258.763831018514</v>
      </c>
    </row>
    <row r="3504" spans="1:23"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270"/>
        <v>1.054</v>
      </c>
      <c r="P3504" s="6">
        <f t="shared" si="271"/>
        <v>136</v>
      </c>
      <c r="Q3504" t="s">
        <v>8319</v>
      </c>
      <c r="R3504" t="str">
        <f t="shared" si="272"/>
        <v>theater</v>
      </c>
      <c r="S3504" t="str">
        <f t="shared" si="273"/>
        <v>plays</v>
      </c>
      <c r="T3504">
        <f>YEAR(V3504)</f>
        <v>2016</v>
      </c>
      <c r="U3504" s="13">
        <f t="shared" si="274"/>
        <v>14</v>
      </c>
      <c r="V3504" s="10">
        <f>(((J3504/60)/60)/24)+DATE(1970,1,1)</f>
        <v>42430.839398148149</v>
      </c>
      <c r="W3504" s="10">
        <f>(((I3504/60)/60)/24)+DATE(1970,1,1)</f>
        <v>42445.165972222225</v>
      </c>
    </row>
    <row r="3505" spans="1:23"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270"/>
        <v>1.0755999999999999</v>
      </c>
      <c r="P3505" s="6">
        <f t="shared" si="271"/>
        <v>70.763157894736835</v>
      </c>
      <c r="Q3505" t="s">
        <v>8319</v>
      </c>
      <c r="R3505" t="str">
        <f t="shared" si="272"/>
        <v>theater</v>
      </c>
      <c r="S3505" t="str">
        <f t="shared" si="273"/>
        <v>plays</v>
      </c>
      <c r="T3505">
        <f>YEAR(V3505)</f>
        <v>2016</v>
      </c>
      <c r="U3505" s="13">
        <f t="shared" si="274"/>
        <v>30</v>
      </c>
      <c r="V3505" s="10">
        <f>(((J3505/60)/60)/24)+DATE(1970,1,1)</f>
        <v>42545.478333333333</v>
      </c>
      <c r="W3505" s="10">
        <f>(((I3505/60)/60)/24)+DATE(1970,1,1)</f>
        <v>42575.478333333333</v>
      </c>
    </row>
    <row r="3506" spans="1:23"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270"/>
        <v>1</v>
      </c>
      <c r="P3506" s="6">
        <f t="shared" si="271"/>
        <v>125</v>
      </c>
      <c r="Q3506" t="s">
        <v>8319</v>
      </c>
      <c r="R3506" t="str">
        <f t="shared" si="272"/>
        <v>theater</v>
      </c>
      <c r="S3506" t="str">
        <f t="shared" si="273"/>
        <v>plays</v>
      </c>
      <c r="T3506">
        <f>YEAR(V3506)</f>
        <v>2015</v>
      </c>
      <c r="U3506" s="13">
        <f t="shared" si="274"/>
        <v>30</v>
      </c>
      <c r="V3506" s="10">
        <f>(((J3506/60)/60)/24)+DATE(1970,1,1)</f>
        <v>42297.748738425929</v>
      </c>
      <c r="W3506" s="10">
        <f>(((I3506/60)/60)/24)+DATE(1970,1,1)</f>
        <v>42327.790405092594</v>
      </c>
    </row>
    <row r="3507" spans="1:23"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270"/>
        <v>1.0376000000000001</v>
      </c>
      <c r="P3507" s="6">
        <f t="shared" si="271"/>
        <v>66.512820512820511</v>
      </c>
      <c r="Q3507" t="s">
        <v>8319</v>
      </c>
      <c r="R3507" t="str">
        <f t="shared" si="272"/>
        <v>theater</v>
      </c>
      <c r="S3507" t="str">
        <f t="shared" si="273"/>
        <v>plays</v>
      </c>
      <c r="T3507">
        <f>YEAR(V3507)</f>
        <v>2014</v>
      </c>
      <c r="U3507" s="13">
        <f t="shared" si="274"/>
        <v>11</v>
      </c>
      <c r="V3507" s="10">
        <f>(((J3507/60)/60)/24)+DATE(1970,1,1)</f>
        <v>41760.935706018521</v>
      </c>
      <c r="W3507" s="10">
        <f>(((I3507/60)/60)/24)+DATE(1970,1,1)</f>
        <v>41772.166666666664</v>
      </c>
    </row>
    <row r="3508" spans="1:23"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270"/>
        <v>1.0149999999999999</v>
      </c>
      <c r="P3508" s="6">
        <f t="shared" si="271"/>
        <v>105</v>
      </c>
      <c r="Q3508" t="s">
        <v>8319</v>
      </c>
      <c r="R3508" t="str">
        <f t="shared" si="272"/>
        <v>theater</v>
      </c>
      <c r="S3508" t="str">
        <f t="shared" si="273"/>
        <v>plays</v>
      </c>
      <c r="T3508">
        <f>YEAR(V3508)</f>
        <v>2014</v>
      </c>
      <c r="U3508" s="13">
        <f t="shared" si="274"/>
        <v>45</v>
      </c>
      <c r="V3508" s="10">
        <f>(((J3508/60)/60)/24)+DATE(1970,1,1)</f>
        <v>41829.734259259261</v>
      </c>
      <c r="W3508" s="10">
        <f>(((I3508/60)/60)/24)+DATE(1970,1,1)</f>
        <v>41874.734259259261</v>
      </c>
    </row>
    <row r="3509" spans="1:23"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270"/>
        <v>1.044</v>
      </c>
      <c r="P3509" s="6">
        <f t="shared" si="271"/>
        <v>145</v>
      </c>
      <c r="Q3509" t="s">
        <v>8319</v>
      </c>
      <c r="R3509" t="str">
        <f t="shared" si="272"/>
        <v>theater</v>
      </c>
      <c r="S3509" t="str">
        <f t="shared" si="273"/>
        <v>plays</v>
      </c>
      <c r="T3509">
        <f>YEAR(V3509)</f>
        <v>2016</v>
      </c>
      <c r="U3509" s="13">
        <f t="shared" si="274"/>
        <v>30</v>
      </c>
      <c r="V3509" s="10">
        <f>(((J3509/60)/60)/24)+DATE(1970,1,1)</f>
        <v>42491.92288194444</v>
      </c>
      <c r="W3509" s="10">
        <f>(((I3509/60)/60)/24)+DATE(1970,1,1)</f>
        <v>42521.92288194444</v>
      </c>
    </row>
    <row r="3510" spans="1:23"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270"/>
        <v>1.8</v>
      </c>
      <c r="P3510" s="6">
        <f t="shared" si="271"/>
        <v>12</v>
      </c>
      <c r="Q3510" t="s">
        <v>8319</v>
      </c>
      <c r="R3510" t="str">
        <f t="shared" si="272"/>
        <v>theater</v>
      </c>
      <c r="S3510" t="str">
        <f t="shared" si="273"/>
        <v>plays</v>
      </c>
      <c r="T3510">
        <f>YEAR(V3510)</f>
        <v>2016</v>
      </c>
      <c r="U3510" s="13">
        <f t="shared" si="274"/>
        <v>23</v>
      </c>
      <c r="V3510" s="10">
        <f>(((J3510/60)/60)/24)+DATE(1970,1,1)</f>
        <v>42477.729780092588</v>
      </c>
      <c r="W3510" s="10">
        <f>(((I3510/60)/60)/24)+DATE(1970,1,1)</f>
        <v>42500.875</v>
      </c>
    </row>
    <row r="3511" spans="1:23"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270"/>
        <v>1.0633333333333332</v>
      </c>
      <c r="P3511" s="6">
        <f t="shared" si="271"/>
        <v>96.666666666666671</v>
      </c>
      <c r="Q3511" t="s">
        <v>8319</v>
      </c>
      <c r="R3511" t="str">
        <f t="shared" si="272"/>
        <v>theater</v>
      </c>
      <c r="S3511" t="str">
        <f t="shared" si="273"/>
        <v>plays</v>
      </c>
      <c r="T3511">
        <f>YEAR(V3511)</f>
        <v>2014</v>
      </c>
      <c r="U3511" s="13">
        <f t="shared" si="274"/>
        <v>13</v>
      </c>
      <c r="V3511" s="10">
        <f>(((J3511/60)/60)/24)+DATE(1970,1,1)</f>
        <v>41950.859560185185</v>
      </c>
      <c r="W3511" s="10">
        <f>(((I3511/60)/60)/24)+DATE(1970,1,1)</f>
        <v>41964.204861111109</v>
      </c>
    </row>
    <row r="3512" spans="1:23"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270"/>
        <v>1.0055555555555555</v>
      </c>
      <c r="P3512" s="6">
        <f t="shared" si="271"/>
        <v>60.333333333333336</v>
      </c>
      <c r="Q3512" t="s">
        <v>8319</v>
      </c>
      <c r="R3512" t="str">
        <f t="shared" si="272"/>
        <v>theater</v>
      </c>
      <c r="S3512" t="str">
        <f t="shared" si="273"/>
        <v>plays</v>
      </c>
      <c r="T3512">
        <f>YEAR(V3512)</f>
        <v>2014</v>
      </c>
      <c r="U3512" s="13">
        <f t="shared" si="274"/>
        <v>20</v>
      </c>
      <c r="V3512" s="10">
        <f>(((J3512/60)/60)/24)+DATE(1970,1,1)</f>
        <v>41802.62090277778</v>
      </c>
      <c r="W3512" s="10">
        <f>(((I3512/60)/60)/24)+DATE(1970,1,1)</f>
        <v>41822.62090277778</v>
      </c>
    </row>
    <row r="3513" spans="1:23"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270"/>
        <v>1.012</v>
      </c>
      <c r="P3513" s="6">
        <f t="shared" si="271"/>
        <v>79.89473684210526</v>
      </c>
      <c r="Q3513" t="s">
        <v>8319</v>
      </c>
      <c r="R3513" t="str">
        <f t="shared" si="272"/>
        <v>theater</v>
      </c>
      <c r="S3513" t="str">
        <f t="shared" si="273"/>
        <v>plays</v>
      </c>
      <c r="T3513">
        <f>YEAR(V3513)</f>
        <v>2014</v>
      </c>
      <c r="U3513" s="13">
        <f t="shared" si="274"/>
        <v>23</v>
      </c>
      <c r="V3513" s="10">
        <f>(((J3513/60)/60)/24)+DATE(1970,1,1)</f>
        <v>41927.873784722222</v>
      </c>
      <c r="W3513" s="10">
        <f>(((I3513/60)/60)/24)+DATE(1970,1,1)</f>
        <v>41950.770833333336</v>
      </c>
    </row>
    <row r="3514" spans="1:23"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270"/>
        <v>1</v>
      </c>
      <c r="P3514" s="6">
        <f t="shared" si="271"/>
        <v>58.823529411764703</v>
      </c>
      <c r="Q3514" t="s">
        <v>8319</v>
      </c>
      <c r="R3514" t="str">
        <f t="shared" si="272"/>
        <v>theater</v>
      </c>
      <c r="S3514" t="str">
        <f t="shared" si="273"/>
        <v>plays</v>
      </c>
      <c r="T3514">
        <f>YEAR(V3514)</f>
        <v>2015</v>
      </c>
      <c r="U3514" s="13">
        <f t="shared" si="274"/>
        <v>60</v>
      </c>
      <c r="V3514" s="10">
        <f>(((J3514/60)/60)/24)+DATE(1970,1,1)</f>
        <v>42057.536944444444</v>
      </c>
      <c r="W3514" s="10">
        <f>(((I3514/60)/60)/24)+DATE(1970,1,1)</f>
        <v>42117.49527777778</v>
      </c>
    </row>
    <row r="3515" spans="1:23"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270"/>
        <v>1.1839285714285714</v>
      </c>
      <c r="P3515" s="6">
        <f t="shared" si="271"/>
        <v>75.340909090909093</v>
      </c>
      <c r="Q3515" t="s">
        <v>8319</v>
      </c>
      <c r="R3515" t="str">
        <f t="shared" si="272"/>
        <v>theater</v>
      </c>
      <c r="S3515" t="str">
        <f t="shared" si="273"/>
        <v>plays</v>
      </c>
      <c r="T3515">
        <f>YEAR(V3515)</f>
        <v>2014</v>
      </c>
      <c r="U3515" s="13">
        <f t="shared" si="274"/>
        <v>13</v>
      </c>
      <c r="V3515" s="10">
        <f>(((J3515/60)/60)/24)+DATE(1970,1,1)</f>
        <v>41781.096203703702</v>
      </c>
      <c r="W3515" s="10">
        <f>(((I3515/60)/60)/24)+DATE(1970,1,1)</f>
        <v>41794.207638888889</v>
      </c>
    </row>
    <row r="3516" spans="1:23"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270"/>
        <v>1.1000000000000001</v>
      </c>
      <c r="P3516" s="6">
        <f t="shared" si="271"/>
        <v>55</v>
      </c>
      <c r="Q3516" t="s">
        <v>8319</v>
      </c>
      <c r="R3516" t="str">
        <f t="shared" si="272"/>
        <v>theater</v>
      </c>
      <c r="S3516" t="str">
        <f t="shared" si="273"/>
        <v>plays</v>
      </c>
      <c r="T3516">
        <f>YEAR(V3516)</f>
        <v>2015</v>
      </c>
      <c r="U3516" s="13">
        <f t="shared" si="274"/>
        <v>16</v>
      </c>
      <c r="V3516" s="10">
        <f>(((J3516/60)/60)/24)+DATE(1970,1,1)</f>
        <v>42020.846666666665</v>
      </c>
      <c r="W3516" s="10">
        <f>(((I3516/60)/60)/24)+DATE(1970,1,1)</f>
        <v>42037.207638888889</v>
      </c>
    </row>
    <row r="3517" spans="1:23"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270"/>
        <v>1.0266666666666666</v>
      </c>
      <c r="P3517" s="6">
        <f t="shared" si="271"/>
        <v>66.956521739130437</v>
      </c>
      <c r="Q3517" t="s">
        <v>8319</v>
      </c>
      <c r="R3517" t="str">
        <f t="shared" si="272"/>
        <v>theater</v>
      </c>
      <c r="S3517" t="str">
        <f t="shared" si="273"/>
        <v>plays</v>
      </c>
      <c r="T3517">
        <f>YEAR(V3517)</f>
        <v>2015</v>
      </c>
      <c r="U3517" s="13">
        <f t="shared" si="274"/>
        <v>30</v>
      </c>
      <c r="V3517" s="10">
        <f>(((J3517/60)/60)/24)+DATE(1970,1,1)</f>
        <v>42125.772812499999</v>
      </c>
      <c r="W3517" s="10">
        <f>(((I3517/60)/60)/24)+DATE(1970,1,1)</f>
        <v>42155.772812499999</v>
      </c>
    </row>
    <row r="3518" spans="1:23"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270"/>
        <v>1</v>
      </c>
      <c r="P3518" s="6">
        <f t="shared" si="271"/>
        <v>227.27272727272728</v>
      </c>
      <c r="Q3518" t="s">
        <v>8319</v>
      </c>
      <c r="R3518" t="str">
        <f t="shared" si="272"/>
        <v>theater</v>
      </c>
      <c r="S3518" t="str">
        <f t="shared" si="273"/>
        <v>plays</v>
      </c>
      <c r="T3518">
        <f>YEAR(V3518)</f>
        <v>2014</v>
      </c>
      <c r="U3518" s="13">
        <f t="shared" si="274"/>
        <v>34</v>
      </c>
      <c r="V3518" s="10">
        <f>(((J3518/60)/60)/24)+DATE(1970,1,1)</f>
        <v>41856.010069444441</v>
      </c>
      <c r="W3518" s="10">
        <f>(((I3518/60)/60)/24)+DATE(1970,1,1)</f>
        <v>41890.125</v>
      </c>
    </row>
    <row r="3519" spans="1:23"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270"/>
        <v>1</v>
      </c>
      <c r="P3519" s="6">
        <f t="shared" si="271"/>
        <v>307.69230769230768</v>
      </c>
      <c r="Q3519" t="s">
        <v>8319</v>
      </c>
      <c r="R3519" t="str">
        <f t="shared" si="272"/>
        <v>theater</v>
      </c>
      <c r="S3519" t="str">
        <f t="shared" si="273"/>
        <v>plays</v>
      </c>
      <c r="T3519">
        <f>YEAR(V3519)</f>
        <v>2014</v>
      </c>
      <c r="U3519" s="13">
        <f t="shared" si="274"/>
        <v>30</v>
      </c>
      <c r="V3519" s="10">
        <f>(((J3519/60)/60)/24)+DATE(1970,1,1)</f>
        <v>41794.817523148151</v>
      </c>
      <c r="W3519" s="10">
        <f>(((I3519/60)/60)/24)+DATE(1970,1,1)</f>
        <v>41824.458333333336</v>
      </c>
    </row>
    <row r="3520" spans="1:23"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270"/>
        <v>1.10046</v>
      </c>
      <c r="P3520" s="6">
        <f t="shared" si="271"/>
        <v>50.020909090909093</v>
      </c>
      <c r="Q3520" t="s">
        <v>8319</v>
      </c>
      <c r="R3520" t="str">
        <f t="shared" si="272"/>
        <v>theater</v>
      </c>
      <c r="S3520" t="str">
        <f t="shared" si="273"/>
        <v>plays</v>
      </c>
      <c r="T3520">
        <f>YEAR(V3520)</f>
        <v>2014</v>
      </c>
      <c r="U3520" s="13">
        <f t="shared" si="274"/>
        <v>21</v>
      </c>
      <c r="V3520" s="10">
        <f>(((J3520/60)/60)/24)+DATE(1970,1,1)</f>
        <v>41893.783553240741</v>
      </c>
      <c r="W3520" s="10">
        <f>(((I3520/60)/60)/24)+DATE(1970,1,1)</f>
        <v>41914.597916666666</v>
      </c>
    </row>
    <row r="3521" spans="1:23"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270"/>
        <v>1.0135000000000001</v>
      </c>
      <c r="P3521" s="6">
        <f t="shared" si="271"/>
        <v>72.392857142857139</v>
      </c>
      <c r="Q3521" t="s">
        <v>8319</v>
      </c>
      <c r="R3521" t="str">
        <f t="shared" si="272"/>
        <v>theater</v>
      </c>
      <c r="S3521" t="str">
        <f t="shared" si="273"/>
        <v>plays</v>
      </c>
      <c r="T3521">
        <f>YEAR(V3521)</f>
        <v>2015</v>
      </c>
      <c r="U3521" s="13">
        <f t="shared" si="274"/>
        <v>30</v>
      </c>
      <c r="V3521" s="10">
        <f>(((J3521/60)/60)/24)+DATE(1970,1,1)</f>
        <v>42037.598958333328</v>
      </c>
      <c r="W3521" s="10">
        <f>(((I3521/60)/60)/24)+DATE(1970,1,1)</f>
        <v>42067.598958333328</v>
      </c>
    </row>
    <row r="3522" spans="1:23"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270"/>
        <v>1.0075000000000001</v>
      </c>
      <c r="P3522" s="6">
        <f t="shared" si="271"/>
        <v>95.952380952380949</v>
      </c>
      <c r="Q3522" t="s">
        <v>8319</v>
      </c>
      <c r="R3522" t="str">
        <f t="shared" si="272"/>
        <v>theater</v>
      </c>
      <c r="S3522" t="str">
        <f t="shared" si="273"/>
        <v>plays</v>
      </c>
      <c r="T3522">
        <f>YEAR(V3522)</f>
        <v>2015</v>
      </c>
      <c r="U3522" s="13">
        <f t="shared" si="274"/>
        <v>26</v>
      </c>
      <c r="V3522" s="10">
        <f>(((J3522/60)/60)/24)+DATE(1970,1,1)</f>
        <v>42227.824212962965</v>
      </c>
      <c r="W3522" s="10">
        <f>(((I3522/60)/60)/24)+DATE(1970,1,1)</f>
        <v>42253.57430555555</v>
      </c>
    </row>
    <row r="3523" spans="1:23"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275">E3523/D3523</f>
        <v>1.6942857142857144</v>
      </c>
      <c r="P3523" s="6">
        <f t="shared" ref="P3523:P3586" si="276">E3523/L3523</f>
        <v>45.615384615384613</v>
      </c>
      <c r="Q3523" t="s">
        <v>8319</v>
      </c>
      <c r="R3523" t="str">
        <f t="shared" ref="R3523:R3586" si="277">LEFT(N3523,SEARCH("/",N3523,1)-1)</f>
        <v>theater</v>
      </c>
      <c r="S3523" t="str">
        <f t="shared" ref="S3523:S3586" si="278">RIGHT(N3523,LEN(N3523)-FIND("/",N3523,1))</f>
        <v>plays</v>
      </c>
      <c r="T3523">
        <f>YEAR(V3523)</f>
        <v>2014</v>
      </c>
      <c r="U3523" s="13">
        <f t="shared" ref="U3523:U3586" si="279">ROUND(W3523-V3523,0)</f>
        <v>30</v>
      </c>
      <c r="V3523" s="10">
        <f>(((J3523/60)/60)/24)+DATE(1970,1,1)</f>
        <v>41881.361342592594</v>
      </c>
      <c r="W3523" s="10">
        <f>(((I3523/60)/60)/24)+DATE(1970,1,1)</f>
        <v>41911.361342592594</v>
      </c>
    </row>
    <row r="3524" spans="1:23"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275"/>
        <v>1</v>
      </c>
      <c r="P3524" s="6">
        <f t="shared" si="276"/>
        <v>41.029411764705884</v>
      </c>
      <c r="Q3524" t="s">
        <v>8319</v>
      </c>
      <c r="R3524" t="str">
        <f t="shared" si="277"/>
        <v>theater</v>
      </c>
      <c r="S3524" t="str">
        <f t="shared" si="278"/>
        <v>plays</v>
      </c>
      <c r="T3524">
        <f>YEAR(V3524)</f>
        <v>2015</v>
      </c>
      <c r="U3524" s="13">
        <f t="shared" si="279"/>
        <v>28</v>
      </c>
      <c r="V3524" s="10">
        <f>(((J3524/60)/60)/24)+DATE(1970,1,1)</f>
        <v>42234.789884259255</v>
      </c>
      <c r="W3524" s="10">
        <f>(((I3524/60)/60)/24)+DATE(1970,1,1)</f>
        <v>42262.420833333337</v>
      </c>
    </row>
    <row r="3525" spans="1:23"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275"/>
        <v>1.1365000000000001</v>
      </c>
      <c r="P3525" s="6">
        <f t="shared" si="276"/>
        <v>56.825000000000003</v>
      </c>
      <c r="Q3525" t="s">
        <v>8319</v>
      </c>
      <c r="R3525" t="str">
        <f t="shared" si="277"/>
        <v>theater</v>
      </c>
      <c r="S3525" t="str">
        <f t="shared" si="278"/>
        <v>plays</v>
      </c>
      <c r="T3525">
        <f>YEAR(V3525)</f>
        <v>2016</v>
      </c>
      <c r="U3525" s="13">
        <f t="shared" si="279"/>
        <v>58</v>
      </c>
      <c r="V3525" s="10">
        <f>(((J3525/60)/60)/24)+DATE(1970,1,1)</f>
        <v>42581.397546296299</v>
      </c>
      <c r="W3525" s="10">
        <f>(((I3525/60)/60)/24)+DATE(1970,1,1)</f>
        <v>42638.958333333328</v>
      </c>
    </row>
    <row r="3526" spans="1:23"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275"/>
        <v>1.0156000000000001</v>
      </c>
      <c r="P3526" s="6">
        <f t="shared" si="276"/>
        <v>137.24324324324326</v>
      </c>
      <c r="Q3526" t="s">
        <v>8319</v>
      </c>
      <c r="R3526" t="str">
        <f t="shared" si="277"/>
        <v>theater</v>
      </c>
      <c r="S3526" t="str">
        <f t="shared" si="278"/>
        <v>plays</v>
      </c>
      <c r="T3526">
        <f>YEAR(V3526)</f>
        <v>2014</v>
      </c>
      <c r="U3526" s="13">
        <f t="shared" si="279"/>
        <v>14</v>
      </c>
      <c r="V3526" s="10">
        <f>(((J3526/60)/60)/24)+DATE(1970,1,1)</f>
        <v>41880.76357638889</v>
      </c>
      <c r="W3526" s="10">
        <f>(((I3526/60)/60)/24)+DATE(1970,1,1)</f>
        <v>41895.166666666664</v>
      </c>
    </row>
    <row r="3527" spans="1:23"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275"/>
        <v>1.06</v>
      </c>
      <c r="P3527" s="6">
        <f t="shared" si="276"/>
        <v>75.714285714285708</v>
      </c>
      <c r="Q3527" t="s">
        <v>8319</v>
      </c>
      <c r="R3527" t="str">
        <f t="shared" si="277"/>
        <v>theater</v>
      </c>
      <c r="S3527" t="str">
        <f t="shared" si="278"/>
        <v>plays</v>
      </c>
      <c r="T3527">
        <f>YEAR(V3527)</f>
        <v>2015</v>
      </c>
      <c r="U3527" s="13">
        <f t="shared" si="279"/>
        <v>11</v>
      </c>
      <c r="V3527" s="10">
        <f>(((J3527/60)/60)/24)+DATE(1970,1,1)</f>
        <v>42214.6956712963</v>
      </c>
      <c r="W3527" s="10">
        <f>(((I3527/60)/60)/24)+DATE(1970,1,1)</f>
        <v>42225.666666666672</v>
      </c>
    </row>
    <row r="3528" spans="1:23"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275"/>
        <v>1.02</v>
      </c>
      <c r="P3528" s="6">
        <f t="shared" si="276"/>
        <v>99</v>
      </c>
      <c r="Q3528" t="s">
        <v>8319</v>
      </c>
      <c r="R3528" t="str">
        <f t="shared" si="277"/>
        <v>theater</v>
      </c>
      <c r="S3528" t="str">
        <f t="shared" si="278"/>
        <v>plays</v>
      </c>
      <c r="T3528">
        <f>YEAR(V3528)</f>
        <v>2016</v>
      </c>
      <c r="U3528" s="13">
        <f t="shared" si="279"/>
        <v>28</v>
      </c>
      <c r="V3528" s="10">
        <f>(((J3528/60)/60)/24)+DATE(1970,1,1)</f>
        <v>42460.335312499999</v>
      </c>
      <c r="W3528" s="10">
        <f>(((I3528/60)/60)/24)+DATE(1970,1,1)</f>
        <v>42488.249305555553</v>
      </c>
    </row>
    <row r="3529" spans="1:23"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275"/>
        <v>1.1691666666666667</v>
      </c>
      <c r="P3529" s="6">
        <f t="shared" si="276"/>
        <v>81.569767441860463</v>
      </c>
      <c r="Q3529" t="s">
        <v>8319</v>
      </c>
      <c r="R3529" t="str">
        <f t="shared" si="277"/>
        <v>theater</v>
      </c>
      <c r="S3529" t="str">
        <f t="shared" si="278"/>
        <v>plays</v>
      </c>
      <c r="T3529">
        <f>YEAR(V3529)</f>
        <v>2015</v>
      </c>
      <c r="U3529" s="13">
        <f t="shared" si="279"/>
        <v>29</v>
      </c>
      <c r="V3529" s="10">
        <f>(((J3529/60)/60)/24)+DATE(1970,1,1)</f>
        <v>42167.023206018523</v>
      </c>
      <c r="W3529" s="10">
        <f>(((I3529/60)/60)/24)+DATE(1970,1,1)</f>
        <v>42196.165972222225</v>
      </c>
    </row>
    <row r="3530" spans="1:23"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275"/>
        <v>1.0115151515151515</v>
      </c>
      <c r="P3530" s="6">
        <f t="shared" si="276"/>
        <v>45.108108108108105</v>
      </c>
      <c r="Q3530" t="s">
        <v>8319</v>
      </c>
      <c r="R3530" t="str">
        <f t="shared" si="277"/>
        <v>theater</v>
      </c>
      <c r="S3530" t="str">
        <f t="shared" si="278"/>
        <v>plays</v>
      </c>
      <c r="T3530">
        <f>YEAR(V3530)</f>
        <v>2016</v>
      </c>
      <c r="U3530" s="13">
        <f t="shared" si="279"/>
        <v>20</v>
      </c>
      <c r="V3530" s="10">
        <f>(((J3530/60)/60)/24)+DATE(1970,1,1)</f>
        <v>42733.50136574074</v>
      </c>
      <c r="W3530" s="10">
        <f>(((I3530/60)/60)/24)+DATE(1970,1,1)</f>
        <v>42753.50136574074</v>
      </c>
    </row>
    <row r="3531" spans="1:23"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275"/>
        <v>1.32</v>
      </c>
      <c r="P3531" s="6">
        <f t="shared" si="276"/>
        <v>36.666666666666664</v>
      </c>
      <c r="Q3531" t="s">
        <v>8319</v>
      </c>
      <c r="R3531" t="str">
        <f t="shared" si="277"/>
        <v>theater</v>
      </c>
      <c r="S3531" t="str">
        <f t="shared" si="278"/>
        <v>plays</v>
      </c>
      <c r="T3531">
        <f>YEAR(V3531)</f>
        <v>2015</v>
      </c>
      <c r="U3531" s="13">
        <f t="shared" si="279"/>
        <v>20</v>
      </c>
      <c r="V3531" s="10">
        <f>(((J3531/60)/60)/24)+DATE(1970,1,1)</f>
        <v>42177.761782407411</v>
      </c>
      <c r="W3531" s="10">
        <f>(((I3531/60)/60)/24)+DATE(1970,1,1)</f>
        <v>42198.041666666672</v>
      </c>
    </row>
    <row r="3532" spans="1:23"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275"/>
        <v>1</v>
      </c>
      <c r="P3532" s="6">
        <f t="shared" si="276"/>
        <v>125</v>
      </c>
      <c r="Q3532" t="s">
        <v>8319</v>
      </c>
      <c r="R3532" t="str">
        <f t="shared" si="277"/>
        <v>theater</v>
      </c>
      <c r="S3532" t="str">
        <f t="shared" si="278"/>
        <v>plays</v>
      </c>
      <c r="T3532">
        <f>YEAR(V3532)</f>
        <v>2016</v>
      </c>
      <c r="U3532" s="13">
        <f t="shared" si="279"/>
        <v>28</v>
      </c>
      <c r="V3532" s="10">
        <f>(((J3532/60)/60)/24)+DATE(1970,1,1)</f>
        <v>42442.623344907406</v>
      </c>
      <c r="W3532" s="10">
        <f>(((I3532/60)/60)/24)+DATE(1970,1,1)</f>
        <v>42470.833333333328</v>
      </c>
    </row>
    <row r="3533" spans="1:23"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275"/>
        <v>1.28</v>
      </c>
      <c r="P3533" s="6">
        <f t="shared" si="276"/>
        <v>49.230769230769234</v>
      </c>
      <c r="Q3533" t="s">
        <v>8319</v>
      </c>
      <c r="R3533" t="str">
        <f t="shared" si="277"/>
        <v>theater</v>
      </c>
      <c r="S3533" t="str">
        <f t="shared" si="278"/>
        <v>plays</v>
      </c>
      <c r="T3533">
        <f>YEAR(V3533)</f>
        <v>2016</v>
      </c>
      <c r="U3533" s="13">
        <f t="shared" si="279"/>
        <v>30</v>
      </c>
      <c r="V3533" s="10">
        <f>(((J3533/60)/60)/24)+DATE(1970,1,1)</f>
        <v>42521.654328703706</v>
      </c>
      <c r="W3533" s="10">
        <f>(((I3533/60)/60)/24)+DATE(1970,1,1)</f>
        <v>42551.654328703706</v>
      </c>
    </row>
    <row r="3534" spans="1:23"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275"/>
        <v>1.1895833333333334</v>
      </c>
      <c r="P3534" s="6">
        <f t="shared" si="276"/>
        <v>42.296296296296298</v>
      </c>
      <c r="Q3534" t="s">
        <v>8319</v>
      </c>
      <c r="R3534" t="str">
        <f t="shared" si="277"/>
        <v>theater</v>
      </c>
      <c r="S3534" t="str">
        <f t="shared" si="278"/>
        <v>plays</v>
      </c>
      <c r="T3534">
        <f>YEAR(V3534)</f>
        <v>2014</v>
      </c>
      <c r="U3534" s="13">
        <f t="shared" si="279"/>
        <v>16</v>
      </c>
      <c r="V3534" s="10">
        <f>(((J3534/60)/60)/24)+DATE(1970,1,1)</f>
        <v>41884.599849537037</v>
      </c>
      <c r="W3534" s="10">
        <f>(((I3534/60)/60)/24)+DATE(1970,1,1)</f>
        <v>41900.165972222225</v>
      </c>
    </row>
    <row r="3535" spans="1:23"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275"/>
        <v>1.262</v>
      </c>
      <c r="P3535" s="6">
        <f t="shared" si="276"/>
        <v>78.875</v>
      </c>
      <c r="Q3535" t="s">
        <v>8319</v>
      </c>
      <c r="R3535" t="str">
        <f t="shared" si="277"/>
        <v>theater</v>
      </c>
      <c r="S3535" t="str">
        <f t="shared" si="278"/>
        <v>plays</v>
      </c>
      <c r="T3535">
        <f>YEAR(V3535)</f>
        <v>2015</v>
      </c>
      <c r="U3535" s="13">
        <f t="shared" si="279"/>
        <v>30</v>
      </c>
      <c r="V3535" s="10">
        <f>(((J3535/60)/60)/24)+DATE(1970,1,1)</f>
        <v>42289.761192129634</v>
      </c>
      <c r="W3535" s="10">
        <f>(((I3535/60)/60)/24)+DATE(1970,1,1)</f>
        <v>42319.802858796291</v>
      </c>
    </row>
    <row r="3536" spans="1:23"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275"/>
        <v>1.5620000000000001</v>
      </c>
      <c r="P3536" s="6">
        <f t="shared" si="276"/>
        <v>38.284313725490193</v>
      </c>
      <c r="Q3536" t="s">
        <v>8319</v>
      </c>
      <c r="R3536" t="str">
        <f t="shared" si="277"/>
        <v>theater</v>
      </c>
      <c r="S3536" t="str">
        <f t="shared" si="278"/>
        <v>plays</v>
      </c>
      <c r="T3536">
        <f>YEAR(V3536)</f>
        <v>2015</v>
      </c>
      <c r="U3536" s="13">
        <f t="shared" si="279"/>
        <v>35</v>
      </c>
      <c r="V3536" s="10">
        <f>(((J3536/60)/60)/24)+DATE(1970,1,1)</f>
        <v>42243.6252662037</v>
      </c>
      <c r="W3536" s="10">
        <f>(((I3536/60)/60)/24)+DATE(1970,1,1)</f>
        <v>42278.6252662037</v>
      </c>
    </row>
    <row r="3537" spans="1:23"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275"/>
        <v>1.0315000000000001</v>
      </c>
      <c r="P3537" s="6">
        <f t="shared" si="276"/>
        <v>44.847826086956523</v>
      </c>
      <c r="Q3537" t="s">
        <v>8319</v>
      </c>
      <c r="R3537" t="str">
        <f t="shared" si="277"/>
        <v>theater</v>
      </c>
      <c r="S3537" t="str">
        <f t="shared" si="278"/>
        <v>plays</v>
      </c>
      <c r="T3537">
        <f>YEAR(V3537)</f>
        <v>2015</v>
      </c>
      <c r="U3537" s="13">
        <f t="shared" si="279"/>
        <v>31</v>
      </c>
      <c r="V3537" s="10">
        <f>(((J3537/60)/60)/24)+DATE(1970,1,1)</f>
        <v>42248.640162037031</v>
      </c>
      <c r="W3537" s="10">
        <f>(((I3537/60)/60)/24)+DATE(1970,1,1)</f>
        <v>42279.75</v>
      </c>
    </row>
    <row r="3538" spans="1:23"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275"/>
        <v>1.5333333333333334</v>
      </c>
      <c r="P3538" s="6">
        <f t="shared" si="276"/>
        <v>13.529411764705882</v>
      </c>
      <c r="Q3538" t="s">
        <v>8319</v>
      </c>
      <c r="R3538" t="str">
        <f t="shared" si="277"/>
        <v>theater</v>
      </c>
      <c r="S3538" t="str">
        <f t="shared" si="278"/>
        <v>plays</v>
      </c>
      <c r="T3538">
        <f>YEAR(V3538)</f>
        <v>2015</v>
      </c>
      <c r="U3538" s="13">
        <f t="shared" si="279"/>
        <v>30</v>
      </c>
      <c r="V3538" s="10">
        <f>(((J3538/60)/60)/24)+DATE(1970,1,1)</f>
        <v>42328.727141203708</v>
      </c>
      <c r="W3538" s="10">
        <f>(((I3538/60)/60)/24)+DATE(1970,1,1)</f>
        <v>42358.499305555553</v>
      </c>
    </row>
    <row r="3539" spans="1:23"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275"/>
        <v>1.8044444444444445</v>
      </c>
      <c r="P3539" s="6">
        <f t="shared" si="276"/>
        <v>43.5</v>
      </c>
      <c r="Q3539" t="s">
        <v>8319</v>
      </c>
      <c r="R3539" t="str">
        <f t="shared" si="277"/>
        <v>theater</v>
      </c>
      <c r="S3539" t="str">
        <f t="shared" si="278"/>
        <v>plays</v>
      </c>
      <c r="T3539">
        <f>YEAR(V3539)</f>
        <v>2014</v>
      </c>
      <c r="U3539" s="13">
        <f t="shared" si="279"/>
        <v>37</v>
      </c>
      <c r="V3539" s="10">
        <f>(((J3539/60)/60)/24)+DATE(1970,1,1)</f>
        <v>41923.354351851849</v>
      </c>
      <c r="W3539" s="10">
        <f>(((I3539/60)/60)/24)+DATE(1970,1,1)</f>
        <v>41960.332638888889</v>
      </c>
    </row>
    <row r="3540" spans="1:23"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275"/>
        <v>1.2845</v>
      </c>
      <c r="P3540" s="6">
        <f t="shared" si="276"/>
        <v>30.951807228915662</v>
      </c>
      <c r="Q3540" t="s">
        <v>8319</v>
      </c>
      <c r="R3540" t="str">
        <f t="shared" si="277"/>
        <v>theater</v>
      </c>
      <c r="S3540" t="str">
        <f t="shared" si="278"/>
        <v>plays</v>
      </c>
      <c r="T3540">
        <f>YEAR(V3540)</f>
        <v>2016</v>
      </c>
      <c r="U3540" s="13">
        <f t="shared" si="279"/>
        <v>28</v>
      </c>
      <c r="V3540" s="10">
        <f>(((J3540/60)/60)/24)+DATE(1970,1,1)</f>
        <v>42571.420601851853</v>
      </c>
      <c r="W3540" s="10">
        <f>(((I3540/60)/60)/24)+DATE(1970,1,1)</f>
        <v>42599.420601851853</v>
      </c>
    </row>
    <row r="3541" spans="1:23"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275"/>
        <v>1.1966666666666668</v>
      </c>
      <c r="P3541" s="6">
        <f t="shared" si="276"/>
        <v>55.230769230769234</v>
      </c>
      <c r="Q3541" t="s">
        <v>8319</v>
      </c>
      <c r="R3541" t="str">
        <f t="shared" si="277"/>
        <v>theater</v>
      </c>
      <c r="S3541" t="str">
        <f t="shared" si="278"/>
        <v>plays</v>
      </c>
      <c r="T3541">
        <f>YEAR(V3541)</f>
        <v>2016</v>
      </c>
      <c r="U3541" s="13">
        <f t="shared" si="279"/>
        <v>21</v>
      </c>
      <c r="V3541" s="10">
        <f>(((J3541/60)/60)/24)+DATE(1970,1,1)</f>
        <v>42600.756041666667</v>
      </c>
      <c r="W3541" s="10">
        <f>(((I3541/60)/60)/24)+DATE(1970,1,1)</f>
        <v>42621.756041666667</v>
      </c>
    </row>
    <row r="3542" spans="1:23"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275"/>
        <v>1.23</v>
      </c>
      <c r="P3542" s="6">
        <f t="shared" si="276"/>
        <v>46.125</v>
      </c>
      <c r="Q3542" t="s">
        <v>8319</v>
      </c>
      <c r="R3542" t="str">
        <f t="shared" si="277"/>
        <v>theater</v>
      </c>
      <c r="S3542" t="str">
        <f t="shared" si="278"/>
        <v>plays</v>
      </c>
      <c r="T3542">
        <f>YEAR(V3542)</f>
        <v>2016</v>
      </c>
      <c r="U3542" s="13">
        <f t="shared" si="279"/>
        <v>30</v>
      </c>
      <c r="V3542" s="10">
        <f>(((J3542/60)/60)/24)+DATE(1970,1,1)</f>
        <v>42517.003368055557</v>
      </c>
      <c r="W3542" s="10">
        <f>(((I3542/60)/60)/24)+DATE(1970,1,1)</f>
        <v>42547.003368055557</v>
      </c>
    </row>
    <row r="3543" spans="1:23"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275"/>
        <v>1.05</v>
      </c>
      <c r="P3543" s="6">
        <f t="shared" si="276"/>
        <v>39.375</v>
      </c>
      <c r="Q3543" t="s">
        <v>8319</v>
      </c>
      <c r="R3543" t="str">
        <f t="shared" si="277"/>
        <v>theater</v>
      </c>
      <c r="S3543" t="str">
        <f t="shared" si="278"/>
        <v>plays</v>
      </c>
      <c r="T3543">
        <f>YEAR(V3543)</f>
        <v>2015</v>
      </c>
      <c r="U3543" s="13">
        <f t="shared" si="279"/>
        <v>25</v>
      </c>
      <c r="V3543" s="10">
        <f>(((J3543/60)/60)/24)+DATE(1970,1,1)</f>
        <v>42222.730034722219</v>
      </c>
      <c r="W3543" s="10">
        <f>(((I3543/60)/60)/24)+DATE(1970,1,1)</f>
        <v>42247.730034722219</v>
      </c>
    </row>
    <row r="3544" spans="1:23"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275"/>
        <v>1.0223636363636364</v>
      </c>
      <c r="P3544" s="6">
        <f t="shared" si="276"/>
        <v>66.152941176470591</v>
      </c>
      <c r="Q3544" t="s">
        <v>8319</v>
      </c>
      <c r="R3544" t="str">
        <f t="shared" si="277"/>
        <v>theater</v>
      </c>
      <c r="S3544" t="str">
        <f t="shared" si="278"/>
        <v>plays</v>
      </c>
      <c r="T3544">
        <f>YEAR(V3544)</f>
        <v>2014</v>
      </c>
      <c r="U3544" s="13">
        <f t="shared" si="279"/>
        <v>60</v>
      </c>
      <c r="V3544" s="10">
        <f>(((J3544/60)/60)/24)+DATE(1970,1,1)</f>
        <v>41829.599791666667</v>
      </c>
      <c r="W3544" s="10">
        <f>(((I3544/60)/60)/24)+DATE(1970,1,1)</f>
        <v>41889.599791666667</v>
      </c>
    </row>
    <row r="3545" spans="1:23"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275"/>
        <v>1.0466666666666666</v>
      </c>
      <c r="P3545" s="6">
        <f t="shared" si="276"/>
        <v>54.137931034482762</v>
      </c>
      <c r="Q3545" t="s">
        <v>8319</v>
      </c>
      <c r="R3545" t="str">
        <f t="shared" si="277"/>
        <v>theater</v>
      </c>
      <c r="S3545" t="str">
        <f t="shared" si="278"/>
        <v>plays</v>
      </c>
      <c r="T3545">
        <f>YEAR(V3545)</f>
        <v>2015</v>
      </c>
      <c r="U3545" s="13">
        <f t="shared" si="279"/>
        <v>30</v>
      </c>
      <c r="V3545" s="10">
        <f>(((J3545/60)/60)/24)+DATE(1970,1,1)</f>
        <v>42150.755312499998</v>
      </c>
      <c r="W3545" s="10">
        <f>(((I3545/60)/60)/24)+DATE(1970,1,1)</f>
        <v>42180.755312499998</v>
      </c>
    </row>
    <row r="3546" spans="1:23"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275"/>
        <v>1</v>
      </c>
      <c r="P3546" s="6">
        <f t="shared" si="276"/>
        <v>104.16666666666667</v>
      </c>
      <c r="Q3546" t="s">
        <v>8319</v>
      </c>
      <c r="R3546" t="str">
        <f t="shared" si="277"/>
        <v>theater</v>
      </c>
      <c r="S3546" t="str">
        <f t="shared" si="278"/>
        <v>plays</v>
      </c>
      <c r="T3546">
        <f>YEAR(V3546)</f>
        <v>2015</v>
      </c>
      <c r="U3546" s="13">
        <f t="shared" si="279"/>
        <v>30</v>
      </c>
      <c r="V3546" s="10">
        <f>(((J3546/60)/60)/24)+DATE(1970,1,1)</f>
        <v>42040.831678240742</v>
      </c>
      <c r="W3546" s="10">
        <f>(((I3546/60)/60)/24)+DATE(1970,1,1)</f>
        <v>42070.831678240742</v>
      </c>
    </row>
    <row r="3547" spans="1:23"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275"/>
        <v>1.004</v>
      </c>
      <c r="P3547" s="6">
        <f t="shared" si="276"/>
        <v>31.375</v>
      </c>
      <c r="Q3547" t="s">
        <v>8319</v>
      </c>
      <c r="R3547" t="str">
        <f t="shared" si="277"/>
        <v>theater</v>
      </c>
      <c r="S3547" t="str">
        <f t="shared" si="278"/>
        <v>plays</v>
      </c>
      <c r="T3547">
        <f>YEAR(V3547)</f>
        <v>2015</v>
      </c>
      <c r="U3547" s="13">
        <f t="shared" si="279"/>
        <v>30</v>
      </c>
      <c r="V3547" s="10">
        <f>(((J3547/60)/60)/24)+DATE(1970,1,1)</f>
        <v>42075.807395833333</v>
      </c>
      <c r="W3547" s="10">
        <f>(((I3547/60)/60)/24)+DATE(1970,1,1)</f>
        <v>42105.807395833333</v>
      </c>
    </row>
    <row r="3548" spans="1:23"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275"/>
        <v>1.0227272727272727</v>
      </c>
      <c r="P3548" s="6">
        <f t="shared" si="276"/>
        <v>59.210526315789473</v>
      </c>
      <c r="Q3548" t="s">
        <v>8319</v>
      </c>
      <c r="R3548" t="str">
        <f t="shared" si="277"/>
        <v>theater</v>
      </c>
      <c r="S3548" t="str">
        <f t="shared" si="278"/>
        <v>plays</v>
      </c>
      <c r="T3548">
        <f>YEAR(V3548)</f>
        <v>2015</v>
      </c>
      <c r="U3548" s="13">
        <f t="shared" si="279"/>
        <v>22</v>
      </c>
      <c r="V3548" s="10">
        <f>(((J3548/60)/60)/24)+DATE(1970,1,1)</f>
        <v>42073.660694444443</v>
      </c>
      <c r="W3548" s="10">
        <f>(((I3548/60)/60)/24)+DATE(1970,1,1)</f>
        <v>42095.165972222225</v>
      </c>
    </row>
    <row r="3549" spans="1:23"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275"/>
        <v>1.1440928571428572</v>
      </c>
      <c r="P3549" s="6">
        <f t="shared" si="276"/>
        <v>119.17633928571429</v>
      </c>
      <c r="Q3549" t="s">
        <v>8319</v>
      </c>
      <c r="R3549" t="str">
        <f t="shared" si="277"/>
        <v>theater</v>
      </c>
      <c r="S3549" t="str">
        <f t="shared" si="278"/>
        <v>plays</v>
      </c>
      <c r="T3549">
        <f>YEAR(V3549)</f>
        <v>2016</v>
      </c>
      <c r="U3549" s="13">
        <f t="shared" si="279"/>
        <v>24</v>
      </c>
      <c r="V3549" s="10">
        <f>(((J3549/60)/60)/24)+DATE(1970,1,1)</f>
        <v>42480.078715277778</v>
      </c>
      <c r="W3549" s="10">
        <f>(((I3549/60)/60)/24)+DATE(1970,1,1)</f>
        <v>42504.165972222225</v>
      </c>
    </row>
    <row r="3550" spans="1:23"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275"/>
        <v>1.019047619047619</v>
      </c>
      <c r="P3550" s="6">
        <f t="shared" si="276"/>
        <v>164.61538461538461</v>
      </c>
      <c r="Q3550" t="s">
        <v>8319</v>
      </c>
      <c r="R3550" t="str">
        <f t="shared" si="277"/>
        <v>theater</v>
      </c>
      <c r="S3550" t="str">
        <f t="shared" si="278"/>
        <v>plays</v>
      </c>
      <c r="T3550">
        <f>YEAR(V3550)</f>
        <v>2016</v>
      </c>
      <c r="U3550" s="13">
        <f t="shared" si="279"/>
        <v>22</v>
      </c>
      <c r="V3550" s="10">
        <f>(((J3550/60)/60)/24)+DATE(1970,1,1)</f>
        <v>42411.942291666666</v>
      </c>
      <c r="W3550" s="10">
        <f>(((I3550/60)/60)/24)+DATE(1970,1,1)</f>
        <v>42434.041666666672</v>
      </c>
    </row>
    <row r="3551" spans="1:23"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275"/>
        <v>1.02</v>
      </c>
      <c r="P3551" s="6">
        <f t="shared" si="276"/>
        <v>24.285714285714285</v>
      </c>
      <c r="Q3551" t="s">
        <v>8319</v>
      </c>
      <c r="R3551" t="str">
        <f t="shared" si="277"/>
        <v>theater</v>
      </c>
      <c r="S3551" t="str">
        <f t="shared" si="278"/>
        <v>plays</v>
      </c>
      <c r="T3551">
        <f>YEAR(V3551)</f>
        <v>2015</v>
      </c>
      <c r="U3551" s="13">
        <f t="shared" si="279"/>
        <v>28</v>
      </c>
      <c r="V3551" s="10">
        <f>(((J3551/60)/60)/24)+DATE(1970,1,1)</f>
        <v>42223.394363425927</v>
      </c>
      <c r="W3551" s="10">
        <f>(((I3551/60)/60)/24)+DATE(1970,1,1)</f>
        <v>42251.394363425927</v>
      </c>
    </row>
    <row r="3552" spans="1:23"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275"/>
        <v>1.048</v>
      </c>
      <c r="P3552" s="6">
        <f t="shared" si="276"/>
        <v>40.9375</v>
      </c>
      <c r="Q3552" t="s">
        <v>8319</v>
      </c>
      <c r="R3552" t="str">
        <f t="shared" si="277"/>
        <v>theater</v>
      </c>
      <c r="S3552" t="str">
        <f t="shared" si="278"/>
        <v>plays</v>
      </c>
      <c r="T3552">
        <f>YEAR(V3552)</f>
        <v>2016</v>
      </c>
      <c r="U3552" s="13">
        <f t="shared" si="279"/>
        <v>30</v>
      </c>
      <c r="V3552" s="10">
        <f>(((J3552/60)/60)/24)+DATE(1970,1,1)</f>
        <v>42462.893495370372</v>
      </c>
      <c r="W3552" s="10">
        <f>(((I3552/60)/60)/24)+DATE(1970,1,1)</f>
        <v>42492.893495370372</v>
      </c>
    </row>
    <row r="3553" spans="1:23"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275"/>
        <v>1.0183333333333333</v>
      </c>
      <c r="P3553" s="6">
        <f t="shared" si="276"/>
        <v>61.1</v>
      </c>
      <c r="Q3553" t="s">
        <v>8319</v>
      </c>
      <c r="R3553" t="str">
        <f t="shared" si="277"/>
        <v>theater</v>
      </c>
      <c r="S3553" t="str">
        <f t="shared" si="278"/>
        <v>plays</v>
      </c>
      <c r="T3553">
        <f>YEAR(V3553)</f>
        <v>2014</v>
      </c>
      <c r="U3553" s="13">
        <f t="shared" si="279"/>
        <v>28</v>
      </c>
      <c r="V3553" s="10">
        <f>(((J3553/60)/60)/24)+DATE(1970,1,1)</f>
        <v>41753.515856481477</v>
      </c>
      <c r="W3553" s="10">
        <f>(((I3553/60)/60)/24)+DATE(1970,1,1)</f>
        <v>41781.921527777777</v>
      </c>
    </row>
    <row r="3554" spans="1:23"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275"/>
        <v>1</v>
      </c>
      <c r="P3554" s="6">
        <f t="shared" si="276"/>
        <v>38.65</v>
      </c>
      <c r="Q3554" t="s">
        <v>8319</v>
      </c>
      <c r="R3554" t="str">
        <f t="shared" si="277"/>
        <v>theater</v>
      </c>
      <c r="S3554" t="str">
        <f t="shared" si="278"/>
        <v>plays</v>
      </c>
      <c r="T3554">
        <f>YEAR(V3554)</f>
        <v>2014</v>
      </c>
      <c r="U3554" s="13">
        <f t="shared" si="279"/>
        <v>30</v>
      </c>
      <c r="V3554" s="10">
        <f>(((J3554/60)/60)/24)+DATE(1970,1,1)</f>
        <v>41788.587083333332</v>
      </c>
      <c r="W3554" s="10">
        <f>(((I3554/60)/60)/24)+DATE(1970,1,1)</f>
        <v>41818.587083333332</v>
      </c>
    </row>
    <row r="3555" spans="1:23"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275"/>
        <v>1.0627272727272727</v>
      </c>
      <c r="P3555" s="6">
        <f t="shared" si="276"/>
        <v>56.20192307692308</v>
      </c>
      <c r="Q3555" t="s">
        <v>8319</v>
      </c>
      <c r="R3555" t="str">
        <f t="shared" si="277"/>
        <v>theater</v>
      </c>
      <c r="S3555" t="str">
        <f t="shared" si="278"/>
        <v>plays</v>
      </c>
      <c r="T3555">
        <f>YEAR(V3555)</f>
        <v>2015</v>
      </c>
      <c r="U3555" s="13">
        <f t="shared" si="279"/>
        <v>32</v>
      </c>
      <c r="V3555" s="10">
        <f>(((J3555/60)/60)/24)+DATE(1970,1,1)</f>
        <v>42196.028703703705</v>
      </c>
      <c r="W3555" s="10">
        <f>(((I3555/60)/60)/24)+DATE(1970,1,1)</f>
        <v>42228</v>
      </c>
    </row>
    <row r="3556" spans="1:23"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275"/>
        <v>1.1342219999999998</v>
      </c>
      <c r="P3556" s="6">
        <f t="shared" si="276"/>
        <v>107.00207547169811</v>
      </c>
      <c r="Q3556" t="s">
        <v>8319</v>
      </c>
      <c r="R3556" t="str">
        <f t="shared" si="277"/>
        <v>theater</v>
      </c>
      <c r="S3556" t="str">
        <f t="shared" si="278"/>
        <v>plays</v>
      </c>
      <c r="T3556">
        <f>YEAR(V3556)</f>
        <v>2015</v>
      </c>
      <c r="U3556" s="13">
        <f t="shared" si="279"/>
        <v>31</v>
      </c>
      <c r="V3556" s="10">
        <f>(((J3556/60)/60)/24)+DATE(1970,1,1)</f>
        <v>42016.050451388888</v>
      </c>
      <c r="W3556" s="10">
        <f>(((I3556/60)/60)/24)+DATE(1970,1,1)</f>
        <v>42046.708333333328</v>
      </c>
    </row>
    <row r="3557" spans="1:23"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275"/>
        <v>1</v>
      </c>
      <c r="P3557" s="6">
        <f t="shared" si="276"/>
        <v>171.42857142857142</v>
      </c>
      <c r="Q3557" t="s">
        <v>8319</v>
      </c>
      <c r="R3557" t="str">
        <f t="shared" si="277"/>
        <v>theater</v>
      </c>
      <c r="S3557" t="str">
        <f t="shared" si="278"/>
        <v>plays</v>
      </c>
      <c r="T3557">
        <f>YEAR(V3557)</f>
        <v>2016</v>
      </c>
      <c r="U3557" s="13">
        <f t="shared" si="279"/>
        <v>30</v>
      </c>
      <c r="V3557" s="10">
        <f>(((J3557/60)/60)/24)+DATE(1970,1,1)</f>
        <v>42661.442060185189</v>
      </c>
      <c r="W3557" s="10">
        <f>(((I3557/60)/60)/24)+DATE(1970,1,1)</f>
        <v>42691.483726851846</v>
      </c>
    </row>
    <row r="3558" spans="1:23"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275"/>
        <v>1.0045454545454546</v>
      </c>
      <c r="P3558" s="6">
        <f t="shared" si="276"/>
        <v>110.5</v>
      </c>
      <c r="Q3558" t="s">
        <v>8319</v>
      </c>
      <c r="R3558" t="str">
        <f t="shared" si="277"/>
        <v>theater</v>
      </c>
      <c r="S3558" t="str">
        <f t="shared" si="278"/>
        <v>plays</v>
      </c>
      <c r="T3558">
        <f>YEAR(V3558)</f>
        <v>2014</v>
      </c>
      <c r="U3558" s="13">
        <f t="shared" si="279"/>
        <v>60</v>
      </c>
      <c r="V3558" s="10">
        <f>(((J3558/60)/60)/24)+DATE(1970,1,1)</f>
        <v>41808.649583333332</v>
      </c>
      <c r="W3558" s="10">
        <f>(((I3558/60)/60)/24)+DATE(1970,1,1)</f>
        <v>41868.649583333332</v>
      </c>
    </row>
    <row r="3559" spans="1:23"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275"/>
        <v>1.0003599999999999</v>
      </c>
      <c r="P3559" s="6">
        <f t="shared" si="276"/>
        <v>179.27598566308242</v>
      </c>
      <c r="Q3559" t="s">
        <v>8319</v>
      </c>
      <c r="R3559" t="str">
        <f t="shared" si="277"/>
        <v>theater</v>
      </c>
      <c r="S3559" t="str">
        <f t="shared" si="278"/>
        <v>plays</v>
      </c>
      <c r="T3559">
        <f>YEAR(V3559)</f>
        <v>2014</v>
      </c>
      <c r="U3559" s="13">
        <f t="shared" si="279"/>
        <v>34</v>
      </c>
      <c r="V3559" s="10">
        <f>(((J3559/60)/60)/24)+DATE(1970,1,1)</f>
        <v>41730.276747685188</v>
      </c>
      <c r="W3559" s="10">
        <f>(((I3559/60)/60)/24)+DATE(1970,1,1)</f>
        <v>41764.276747685188</v>
      </c>
    </row>
    <row r="3560" spans="1:23"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275"/>
        <v>1.44</v>
      </c>
      <c r="P3560" s="6">
        <f t="shared" si="276"/>
        <v>22.90909090909091</v>
      </c>
      <c r="Q3560" t="s">
        <v>8319</v>
      </c>
      <c r="R3560" t="str">
        <f t="shared" si="277"/>
        <v>theater</v>
      </c>
      <c r="S3560" t="str">
        <f t="shared" si="278"/>
        <v>plays</v>
      </c>
      <c r="T3560">
        <f>YEAR(V3560)</f>
        <v>2015</v>
      </c>
      <c r="U3560" s="13">
        <f t="shared" si="279"/>
        <v>42</v>
      </c>
      <c r="V3560" s="10">
        <f>(((J3560/60)/60)/24)+DATE(1970,1,1)</f>
        <v>42139.816840277781</v>
      </c>
      <c r="W3560" s="10">
        <f>(((I3560/60)/60)/24)+DATE(1970,1,1)</f>
        <v>42181.875</v>
      </c>
    </row>
    <row r="3561" spans="1:23"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275"/>
        <v>1.0349999999999999</v>
      </c>
      <c r="P3561" s="6">
        <f t="shared" si="276"/>
        <v>43.125</v>
      </c>
      <c r="Q3561" t="s">
        <v>8319</v>
      </c>
      <c r="R3561" t="str">
        <f t="shared" si="277"/>
        <v>theater</v>
      </c>
      <c r="S3561" t="str">
        <f t="shared" si="278"/>
        <v>plays</v>
      </c>
      <c r="T3561">
        <f>YEAR(V3561)</f>
        <v>2015</v>
      </c>
      <c r="U3561" s="13">
        <f t="shared" si="279"/>
        <v>22</v>
      </c>
      <c r="V3561" s="10">
        <f>(((J3561/60)/60)/24)+DATE(1970,1,1)</f>
        <v>42194.096157407403</v>
      </c>
      <c r="W3561" s="10">
        <f>(((I3561/60)/60)/24)+DATE(1970,1,1)</f>
        <v>42216.373611111107</v>
      </c>
    </row>
    <row r="3562" spans="1:23"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275"/>
        <v>1.0843750000000001</v>
      </c>
      <c r="P3562" s="6">
        <f t="shared" si="276"/>
        <v>46.891891891891895</v>
      </c>
      <c r="Q3562" t="s">
        <v>8319</v>
      </c>
      <c r="R3562" t="str">
        <f t="shared" si="277"/>
        <v>theater</v>
      </c>
      <c r="S3562" t="str">
        <f t="shared" si="278"/>
        <v>plays</v>
      </c>
      <c r="T3562">
        <f>YEAR(V3562)</f>
        <v>2015</v>
      </c>
      <c r="U3562" s="13">
        <f t="shared" si="279"/>
        <v>35</v>
      </c>
      <c r="V3562" s="10">
        <f>(((J3562/60)/60)/24)+DATE(1970,1,1)</f>
        <v>42115.889652777783</v>
      </c>
      <c r="W3562" s="10">
        <f>(((I3562/60)/60)/24)+DATE(1970,1,1)</f>
        <v>42151.114583333328</v>
      </c>
    </row>
    <row r="3563" spans="1:23"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275"/>
        <v>1.024</v>
      </c>
      <c r="P3563" s="6">
        <f t="shared" si="276"/>
        <v>47.407407407407405</v>
      </c>
      <c r="Q3563" t="s">
        <v>8319</v>
      </c>
      <c r="R3563" t="str">
        <f t="shared" si="277"/>
        <v>theater</v>
      </c>
      <c r="S3563" t="str">
        <f t="shared" si="278"/>
        <v>plays</v>
      </c>
      <c r="T3563">
        <f>YEAR(V3563)</f>
        <v>2015</v>
      </c>
      <c r="U3563" s="13">
        <f t="shared" si="279"/>
        <v>18</v>
      </c>
      <c r="V3563" s="10">
        <f>(((J3563/60)/60)/24)+DATE(1970,1,1)</f>
        <v>42203.680300925931</v>
      </c>
      <c r="W3563" s="10">
        <f>(((I3563/60)/60)/24)+DATE(1970,1,1)</f>
        <v>42221.774999999994</v>
      </c>
    </row>
    <row r="3564" spans="1:23"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275"/>
        <v>1.4888888888888889</v>
      </c>
      <c r="P3564" s="6">
        <f t="shared" si="276"/>
        <v>15.129032258064516</v>
      </c>
      <c r="Q3564" t="s">
        <v>8319</v>
      </c>
      <c r="R3564" t="str">
        <f t="shared" si="277"/>
        <v>theater</v>
      </c>
      <c r="S3564" t="str">
        <f t="shared" si="278"/>
        <v>plays</v>
      </c>
      <c r="T3564">
        <f>YEAR(V3564)</f>
        <v>2016</v>
      </c>
      <c r="U3564" s="13">
        <f t="shared" si="279"/>
        <v>9</v>
      </c>
      <c r="V3564" s="10">
        <f>(((J3564/60)/60)/24)+DATE(1970,1,1)</f>
        <v>42433.761886574073</v>
      </c>
      <c r="W3564" s="10">
        <f>(((I3564/60)/60)/24)+DATE(1970,1,1)</f>
        <v>42442.916666666672</v>
      </c>
    </row>
    <row r="3565" spans="1:23"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275"/>
        <v>1.0549000000000002</v>
      </c>
      <c r="P3565" s="6">
        <f t="shared" si="276"/>
        <v>21.098000000000003</v>
      </c>
      <c r="Q3565" t="s">
        <v>8319</v>
      </c>
      <c r="R3565" t="str">
        <f t="shared" si="277"/>
        <v>theater</v>
      </c>
      <c r="S3565" t="str">
        <f t="shared" si="278"/>
        <v>plays</v>
      </c>
      <c r="T3565">
        <f>YEAR(V3565)</f>
        <v>2016</v>
      </c>
      <c r="U3565" s="13">
        <f t="shared" si="279"/>
        <v>28</v>
      </c>
      <c r="V3565" s="10">
        <f>(((J3565/60)/60)/24)+DATE(1970,1,1)</f>
        <v>42555.671944444446</v>
      </c>
      <c r="W3565" s="10">
        <f>(((I3565/60)/60)/24)+DATE(1970,1,1)</f>
        <v>42583.791666666672</v>
      </c>
    </row>
    <row r="3566" spans="1:23"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275"/>
        <v>1.0049999999999999</v>
      </c>
      <c r="P3566" s="6">
        <f t="shared" si="276"/>
        <v>59.117647058823529</v>
      </c>
      <c r="Q3566" t="s">
        <v>8319</v>
      </c>
      <c r="R3566" t="str">
        <f t="shared" si="277"/>
        <v>theater</v>
      </c>
      <c r="S3566" t="str">
        <f t="shared" si="278"/>
        <v>plays</v>
      </c>
      <c r="T3566">
        <f>YEAR(V3566)</f>
        <v>2015</v>
      </c>
      <c r="U3566" s="13">
        <f t="shared" si="279"/>
        <v>46</v>
      </c>
      <c r="V3566" s="10">
        <f>(((J3566/60)/60)/24)+DATE(1970,1,1)</f>
        <v>42236.623252314821</v>
      </c>
      <c r="W3566" s="10">
        <f>(((I3566/60)/60)/24)+DATE(1970,1,1)</f>
        <v>42282.666666666672</v>
      </c>
    </row>
    <row r="3567" spans="1:23"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275"/>
        <v>1.3055555555555556</v>
      </c>
      <c r="P3567" s="6">
        <f t="shared" si="276"/>
        <v>97.916666666666671</v>
      </c>
      <c r="Q3567" t="s">
        <v>8319</v>
      </c>
      <c r="R3567" t="str">
        <f t="shared" si="277"/>
        <v>theater</v>
      </c>
      <c r="S3567" t="str">
        <f t="shared" si="278"/>
        <v>plays</v>
      </c>
      <c r="T3567">
        <f>YEAR(V3567)</f>
        <v>2014</v>
      </c>
      <c r="U3567" s="13">
        <f t="shared" si="279"/>
        <v>30</v>
      </c>
      <c r="V3567" s="10">
        <f>(((J3567/60)/60)/24)+DATE(1970,1,1)</f>
        <v>41974.743148148147</v>
      </c>
      <c r="W3567" s="10">
        <f>(((I3567/60)/60)/24)+DATE(1970,1,1)</f>
        <v>42004.743148148147</v>
      </c>
    </row>
    <row r="3568" spans="1:23"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275"/>
        <v>1.0475000000000001</v>
      </c>
      <c r="P3568" s="6">
        <f t="shared" si="276"/>
        <v>55.131578947368418</v>
      </c>
      <c r="Q3568" t="s">
        <v>8319</v>
      </c>
      <c r="R3568" t="str">
        <f t="shared" si="277"/>
        <v>theater</v>
      </c>
      <c r="S3568" t="str">
        <f t="shared" si="278"/>
        <v>plays</v>
      </c>
      <c r="T3568">
        <f>YEAR(V3568)</f>
        <v>2014</v>
      </c>
      <c r="U3568" s="13">
        <f t="shared" si="279"/>
        <v>30</v>
      </c>
      <c r="V3568" s="10">
        <f>(((J3568/60)/60)/24)+DATE(1970,1,1)</f>
        <v>41997.507905092592</v>
      </c>
      <c r="W3568" s="10">
        <f>(((I3568/60)/60)/24)+DATE(1970,1,1)</f>
        <v>42027.507905092592</v>
      </c>
    </row>
    <row r="3569" spans="1:23"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275"/>
        <v>1.0880000000000001</v>
      </c>
      <c r="P3569" s="6">
        <f t="shared" si="276"/>
        <v>26.536585365853657</v>
      </c>
      <c r="Q3569" t="s">
        <v>8319</v>
      </c>
      <c r="R3569" t="str">
        <f t="shared" si="277"/>
        <v>theater</v>
      </c>
      <c r="S3569" t="str">
        <f t="shared" si="278"/>
        <v>plays</v>
      </c>
      <c r="T3569">
        <f>YEAR(V3569)</f>
        <v>2015</v>
      </c>
      <c r="U3569" s="13">
        <f t="shared" si="279"/>
        <v>30</v>
      </c>
      <c r="V3569" s="10">
        <f>(((J3569/60)/60)/24)+DATE(1970,1,1)</f>
        <v>42135.810694444444</v>
      </c>
      <c r="W3569" s="10">
        <f>(((I3569/60)/60)/24)+DATE(1970,1,1)</f>
        <v>42165.810694444444</v>
      </c>
    </row>
    <row r="3570" spans="1:23"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275"/>
        <v>1.1100000000000001</v>
      </c>
      <c r="P3570" s="6">
        <f t="shared" si="276"/>
        <v>58.421052631578945</v>
      </c>
      <c r="Q3570" t="s">
        <v>8319</v>
      </c>
      <c r="R3570" t="str">
        <f t="shared" si="277"/>
        <v>theater</v>
      </c>
      <c r="S3570" t="str">
        <f t="shared" si="278"/>
        <v>plays</v>
      </c>
      <c r="T3570">
        <f>YEAR(V3570)</f>
        <v>2014</v>
      </c>
      <c r="U3570" s="13">
        <f t="shared" si="279"/>
        <v>30</v>
      </c>
      <c r="V3570" s="10">
        <f>(((J3570/60)/60)/24)+DATE(1970,1,1)</f>
        <v>41869.740671296298</v>
      </c>
      <c r="W3570" s="10">
        <f>(((I3570/60)/60)/24)+DATE(1970,1,1)</f>
        <v>41899.740671296298</v>
      </c>
    </row>
    <row r="3571" spans="1:23"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275"/>
        <v>1.0047999999999999</v>
      </c>
      <c r="P3571" s="6">
        <f t="shared" si="276"/>
        <v>122.53658536585365</v>
      </c>
      <c r="Q3571" t="s">
        <v>8319</v>
      </c>
      <c r="R3571" t="str">
        <f t="shared" si="277"/>
        <v>theater</v>
      </c>
      <c r="S3571" t="str">
        <f t="shared" si="278"/>
        <v>plays</v>
      </c>
      <c r="T3571">
        <f>YEAR(V3571)</f>
        <v>2014</v>
      </c>
      <c r="U3571" s="13">
        <f t="shared" si="279"/>
        <v>30</v>
      </c>
      <c r="V3571" s="10">
        <f>(((J3571/60)/60)/24)+DATE(1970,1,1)</f>
        <v>41982.688611111109</v>
      </c>
      <c r="W3571" s="10">
        <f>(((I3571/60)/60)/24)+DATE(1970,1,1)</f>
        <v>42012.688611111109</v>
      </c>
    </row>
    <row r="3572" spans="1:23"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275"/>
        <v>1.1435</v>
      </c>
      <c r="P3572" s="6">
        <f t="shared" si="276"/>
        <v>87.961538461538467</v>
      </c>
      <c r="Q3572" t="s">
        <v>8319</v>
      </c>
      <c r="R3572" t="str">
        <f t="shared" si="277"/>
        <v>theater</v>
      </c>
      <c r="S3572" t="str">
        <f t="shared" si="278"/>
        <v>plays</v>
      </c>
      <c r="T3572">
        <f>YEAR(V3572)</f>
        <v>2014</v>
      </c>
      <c r="U3572" s="13">
        <f t="shared" si="279"/>
        <v>28</v>
      </c>
      <c r="V3572" s="10">
        <f>(((J3572/60)/60)/24)+DATE(1970,1,1)</f>
        <v>41976.331979166673</v>
      </c>
      <c r="W3572" s="10">
        <f>(((I3572/60)/60)/24)+DATE(1970,1,1)</f>
        <v>42004.291666666672</v>
      </c>
    </row>
    <row r="3573" spans="1:23"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275"/>
        <v>1.2206666666666666</v>
      </c>
      <c r="P3573" s="6">
        <f t="shared" si="276"/>
        <v>73.239999999999995</v>
      </c>
      <c r="Q3573" t="s">
        <v>8319</v>
      </c>
      <c r="R3573" t="str">
        <f t="shared" si="277"/>
        <v>theater</v>
      </c>
      <c r="S3573" t="str">
        <f t="shared" si="278"/>
        <v>plays</v>
      </c>
      <c r="T3573">
        <f>YEAR(V3573)</f>
        <v>2014</v>
      </c>
      <c r="U3573" s="13">
        <f t="shared" si="279"/>
        <v>30</v>
      </c>
      <c r="V3573" s="10">
        <f>(((J3573/60)/60)/24)+DATE(1970,1,1)</f>
        <v>41912.858946759261</v>
      </c>
      <c r="W3573" s="10">
        <f>(((I3573/60)/60)/24)+DATE(1970,1,1)</f>
        <v>41942.858946759261</v>
      </c>
    </row>
    <row r="3574" spans="1:23"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275"/>
        <v>1</v>
      </c>
      <c r="P3574" s="6">
        <f t="shared" si="276"/>
        <v>55.555555555555557</v>
      </c>
      <c r="Q3574" t="s">
        <v>8319</v>
      </c>
      <c r="R3574" t="str">
        <f t="shared" si="277"/>
        <v>theater</v>
      </c>
      <c r="S3574" t="str">
        <f t="shared" si="278"/>
        <v>plays</v>
      </c>
      <c r="T3574">
        <f>YEAR(V3574)</f>
        <v>2015</v>
      </c>
      <c r="U3574" s="13">
        <f t="shared" si="279"/>
        <v>30</v>
      </c>
      <c r="V3574" s="10">
        <f>(((J3574/60)/60)/24)+DATE(1970,1,1)</f>
        <v>42146.570393518516</v>
      </c>
      <c r="W3574" s="10">
        <f>(((I3574/60)/60)/24)+DATE(1970,1,1)</f>
        <v>42176.570393518516</v>
      </c>
    </row>
    <row r="3575" spans="1:23"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275"/>
        <v>1.028</v>
      </c>
      <c r="P3575" s="6">
        <f t="shared" si="276"/>
        <v>39.53846153846154</v>
      </c>
      <c r="Q3575" t="s">
        <v>8319</v>
      </c>
      <c r="R3575" t="str">
        <f t="shared" si="277"/>
        <v>theater</v>
      </c>
      <c r="S3575" t="str">
        <f t="shared" si="278"/>
        <v>plays</v>
      </c>
      <c r="T3575">
        <f>YEAR(V3575)</f>
        <v>2014</v>
      </c>
      <c r="U3575" s="13">
        <f t="shared" si="279"/>
        <v>30</v>
      </c>
      <c r="V3575" s="10">
        <f>(((J3575/60)/60)/24)+DATE(1970,1,1)</f>
        <v>41921.375532407408</v>
      </c>
      <c r="W3575" s="10">
        <f>(((I3575/60)/60)/24)+DATE(1970,1,1)</f>
        <v>41951.417199074072</v>
      </c>
    </row>
    <row r="3576" spans="1:23"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275"/>
        <v>1.0612068965517241</v>
      </c>
      <c r="P3576" s="6">
        <f t="shared" si="276"/>
        <v>136.77777777777777</v>
      </c>
      <c r="Q3576" t="s">
        <v>8319</v>
      </c>
      <c r="R3576" t="str">
        <f t="shared" si="277"/>
        <v>theater</v>
      </c>
      <c r="S3576" t="str">
        <f t="shared" si="278"/>
        <v>plays</v>
      </c>
      <c r="T3576">
        <f>YEAR(V3576)</f>
        <v>2014</v>
      </c>
      <c r="U3576" s="13">
        <f t="shared" si="279"/>
        <v>30</v>
      </c>
      <c r="V3576" s="10">
        <f>(((J3576/60)/60)/24)+DATE(1970,1,1)</f>
        <v>41926.942685185182</v>
      </c>
      <c r="W3576" s="10">
        <f>(((I3576/60)/60)/24)+DATE(1970,1,1)</f>
        <v>41956.984351851846</v>
      </c>
    </row>
    <row r="3577" spans="1:23"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275"/>
        <v>1.0133000000000001</v>
      </c>
      <c r="P3577" s="6">
        <f t="shared" si="276"/>
        <v>99.343137254901961</v>
      </c>
      <c r="Q3577" t="s">
        <v>8319</v>
      </c>
      <c r="R3577" t="str">
        <f t="shared" si="277"/>
        <v>theater</v>
      </c>
      <c r="S3577" t="str">
        <f t="shared" si="278"/>
        <v>plays</v>
      </c>
      <c r="T3577">
        <f>YEAR(V3577)</f>
        <v>2016</v>
      </c>
      <c r="U3577" s="13">
        <f t="shared" si="279"/>
        <v>31</v>
      </c>
      <c r="V3577" s="10">
        <f>(((J3577/60)/60)/24)+DATE(1970,1,1)</f>
        <v>42561.783877314811</v>
      </c>
      <c r="W3577" s="10">
        <f>(((I3577/60)/60)/24)+DATE(1970,1,1)</f>
        <v>42593.165972222225</v>
      </c>
    </row>
    <row r="3578" spans="1:23"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275"/>
        <v>1</v>
      </c>
      <c r="P3578" s="6">
        <f t="shared" si="276"/>
        <v>20</v>
      </c>
      <c r="Q3578" t="s">
        <v>8319</v>
      </c>
      <c r="R3578" t="str">
        <f t="shared" si="277"/>
        <v>theater</v>
      </c>
      <c r="S3578" t="str">
        <f t="shared" si="278"/>
        <v>plays</v>
      </c>
      <c r="T3578">
        <f>YEAR(V3578)</f>
        <v>2016</v>
      </c>
      <c r="U3578" s="13">
        <f t="shared" si="279"/>
        <v>60</v>
      </c>
      <c r="V3578" s="10">
        <f>(((J3578/60)/60)/24)+DATE(1970,1,1)</f>
        <v>42649.54923611111</v>
      </c>
      <c r="W3578" s="10">
        <f>(((I3578/60)/60)/24)+DATE(1970,1,1)</f>
        <v>42709.590902777782</v>
      </c>
    </row>
    <row r="3579" spans="1:23"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275"/>
        <v>1.3</v>
      </c>
      <c r="P3579" s="6">
        <f t="shared" si="276"/>
        <v>28.888888888888889</v>
      </c>
      <c r="Q3579" t="s">
        <v>8319</v>
      </c>
      <c r="R3579" t="str">
        <f t="shared" si="277"/>
        <v>theater</v>
      </c>
      <c r="S3579" t="str">
        <f t="shared" si="278"/>
        <v>plays</v>
      </c>
      <c r="T3579">
        <f>YEAR(V3579)</f>
        <v>2015</v>
      </c>
      <c r="U3579" s="13">
        <f t="shared" si="279"/>
        <v>26</v>
      </c>
      <c r="V3579" s="10">
        <f>(((J3579/60)/60)/24)+DATE(1970,1,1)</f>
        <v>42093.786840277782</v>
      </c>
      <c r="W3579" s="10">
        <f>(((I3579/60)/60)/24)+DATE(1970,1,1)</f>
        <v>42120.26944444445</v>
      </c>
    </row>
    <row r="3580" spans="1:23"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275"/>
        <v>1.0001333333333333</v>
      </c>
      <c r="P3580" s="6">
        <f t="shared" si="276"/>
        <v>40.545945945945945</v>
      </c>
      <c r="Q3580" t="s">
        <v>8319</v>
      </c>
      <c r="R3580" t="str">
        <f t="shared" si="277"/>
        <v>theater</v>
      </c>
      <c r="S3580" t="str">
        <f t="shared" si="278"/>
        <v>plays</v>
      </c>
      <c r="T3580">
        <f>YEAR(V3580)</f>
        <v>2016</v>
      </c>
      <c r="U3580" s="13">
        <f t="shared" si="279"/>
        <v>30</v>
      </c>
      <c r="V3580" s="10">
        <f>(((J3580/60)/60)/24)+DATE(1970,1,1)</f>
        <v>42460.733530092592</v>
      </c>
      <c r="W3580" s="10">
        <f>(((I3580/60)/60)/24)+DATE(1970,1,1)</f>
        <v>42490.733530092592</v>
      </c>
    </row>
    <row r="3581" spans="1:23"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275"/>
        <v>1</v>
      </c>
      <c r="P3581" s="6">
        <f t="shared" si="276"/>
        <v>35.714285714285715</v>
      </c>
      <c r="Q3581" t="s">
        <v>8319</v>
      </c>
      <c r="R3581" t="str">
        <f t="shared" si="277"/>
        <v>theater</v>
      </c>
      <c r="S3581" t="str">
        <f t="shared" si="278"/>
        <v>plays</v>
      </c>
      <c r="T3581">
        <f>YEAR(V3581)</f>
        <v>2016</v>
      </c>
      <c r="U3581" s="13">
        <f t="shared" si="279"/>
        <v>30</v>
      </c>
      <c r="V3581" s="10">
        <f>(((J3581/60)/60)/24)+DATE(1970,1,1)</f>
        <v>42430.762222222227</v>
      </c>
      <c r="W3581" s="10">
        <f>(((I3581/60)/60)/24)+DATE(1970,1,1)</f>
        <v>42460.720555555556</v>
      </c>
    </row>
    <row r="3582" spans="1:23"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275"/>
        <v>1.1388888888888888</v>
      </c>
      <c r="P3582" s="6">
        <f t="shared" si="276"/>
        <v>37.962962962962962</v>
      </c>
      <c r="Q3582" t="s">
        <v>8319</v>
      </c>
      <c r="R3582" t="str">
        <f t="shared" si="277"/>
        <v>theater</v>
      </c>
      <c r="S3582" t="str">
        <f t="shared" si="278"/>
        <v>plays</v>
      </c>
      <c r="T3582">
        <f>YEAR(V3582)</f>
        <v>2015</v>
      </c>
      <c r="U3582" s="13">
        <f t="shared" si="279"/>
        <v>38</v>
      </c>
      <c r="V3582" s="10">
        <f>(((J3582/60)/60)/24)+DATE(1970,1,1)</f>
        <v>42026.176180555558</v>
      </c>
      <c r="W3582" s="10">
        <f>(((I3582/60)/60)/24)+DATE(1970,1,1)</f>
        <v>42064.207638888889</v>
      </c>
    </row>
    <row r="3583" spans="1:23"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275"/>
        <v>1</v>
      </c>
      <c r="P3583" s="6">
        <f t="shared" si="276"/>
        <v>33.333333333333336</v>
      </c>
      <c r="Q3583" t="s">
        <v>8319</v>
      </c>
      <c r="R3583" t="str">
        <f t="shared" si="277"/>
        <v>theater</v>
      </c>
      <c r="S3583" t="str">
        <f t="shared" si="278"/>
        <v>plays</v>
      </c>
      <c r="T3583">
        <f>YEAR(V3583)</f>
        <v>2014</v>
      </c>
      <c r="U3583" s="13">
        <f t="shared" si="279"/>
        <v>14</v>
      </c>
      <c r="V3583" s="10">
        <f>(((J3583/60)/60)/24)+DATE(1970,1,1)</f>
        <v>41836.471180555556</v>
      </c>
      <c r="W3583" s="10">
        <f>(((I3583/60)/60)/24)+DATE(1970,1,1)</f>
        <v>41850.471180555556</v>
      </c>
    </row>
    <row r="3584" spans="1:23"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275"/>
        <v>2.87</v>
      </c>
      <c r="P3584" s="6">
        <f t="shared" si="276"/>
        <v>58.571428571428569</v>
      </c>
      <c r="Q3584" t="s">
        <v>8319</v>
      </c>
      <c r="R3584" t="str">
        <f t="shared" si="277"/>
        <v>theater</v>
      </c>
      <c r="S3584" t="str">
        <f t="shared" si="278"/>
        <v>plays</v>
      </c>
      <c r="T3584">
        <f>YEAR(V3584)</f>
        <v>2016</v>
      </c>
      <c r="U3584" s="13">
        <f t="shared" si="279"/>
        <v>14</v>
      </c>
      <c r="V3584" s="10">
        <f>(((J3584/60)/60)/24)+DATE(1970,1,1)</f>
        <v>42451.095856481479</v>
      </c>
      <c r="W3584" s="10">
        <f>(((I3584/60)/60)/24)+DATE(1970,1,1)</f>
        <v>42465.095856481479</v>
      </c>
    </row>
    <row r="3585" spans="1:23"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275"/>
        <v>1.085</v>
      </c>
      <c r="P3585" s="6">
        <f t="shared" si="276"/>
        <v>135.625</v>
      </c>
      <c r="Q3585" t="s">
        <v>8319</v>
      </c>
      <c r="R3585" t="str">
        <f t="shared" si="277"/>
        <v>theater</v>
      </c>
      <c r="S3585" t="str">
        <f t="shared" si="278"/>
        <v>plays</v>
      </c>
      <c r="T3585">
        <f>YEAR(V3585)</f>
        <v>2016</v>
      </c>
      <c r="U3585" s="13">
        <f t="shared" si="279"/>
        <v>60</v>
      </c>
      <c r="V3585" s="10">
        <f>(((J3585/60)/60)/24)+DATE(1970,1,1)</f>
        <v>42418.425983796296</v>
      </c>
      <c r="W3585" s="10">
        <f>(((I3585/60)/60)/24)+DATE(1970,1,1)</f>
        <v>42478.384317129632</v>
      </c>
    </row>
    <row r="3586" spans="1:23"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275"/>
        <v>1.155</v>
      </c>
      <c r="P3586" s="6">
        <f t="shared" si="276"/>
        <v>30.9375</v>
      </c>
      <c r="Q3586" t="s">
        <v>8319</v>
      </c>
      <c r="R3586" t="str">
        <f t="shared" si="277"/>
        <v>theater</v>
      </c>
      <c r="S3586" t="str">
        <f t="shared" si="278"/>
        <v>plays</v>
      </c>
      <c r="T3586">
        <f>YEAR(V3586)</f>
        <v>2015</v>
      </c>
      <c r="U3586" s="13">
        <f t="shared" si="279"/>
        <v>30</v>
      </c>
      <c r="V3586" s="10">
        <f>(((J3586/60)/60)/24)+DATE(1970,1,1)</f>
        <v>42168.316481481481</v>
      </c>
      <c r="W3586" s="10">
        <f>(((I3586/60)/60)/24)+DATE(1970,1,1)</f>
        <v>42198.316481481481</v>
      </c>
    </row>
    <row r="3587" spans="1:23"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280">E3587/D3587</f>
        <v>1.1911764705882353</v>
      </c>
      <c r="P3587" s="6">
        <f t="shared" ref="P3587:P3650" si="281">E3587/L3587</f>
        <v>176.08695652173913</v>
      </c>
      <c r="Q3587" t="s">
        <v>8319</v>
      </c>
      <c r="R3587" t="str">
        <f t="shared" ref="R3587:R3650" si="282">LEFT(N3587,SEARCH("/",N3587,1)-1)</f>
        <v>theater</v>
      </c>
      <c r="S3587" t="str">
        <f t="shared" ref="S3587:S3650" si="283">RIGHT(N3587,LEN(N3587)-FIND("/",N3587,1))</f>
        <v>plays</v>
      </c>
      <c r="T3587">
        <f>YEAR(V3587)</f>
        <v>2014</v>
      </c>
      <c r="U3587" s="13">
        <f t="shared" ref="U3587:U3650" si="284">ROUND(W3587-V3587,0)</f>
        <v>30</v>
      </c>
      <c r="V3587" s="10">
        <f>(((J3587/60)/60)/24)+DATE(1970,1,1)</f>
        <v>41964.716319444444</v>
      </c>
      <c r="W3587" s="10">
        <f>(((I3587/60)/60)/24)+DATE(1970,1,1)</f>
        <v>41994.716319444444</v>
      </c>
    </row>
    <row r="3588" spans="1:23"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280"/>
        <v>1.0942666666666667</v>
      </c>
      <c r="P3588" s="6">
        <f t="shared" si="281"/>
        <v>151.9814814814815</v>
      </c>
      <c r="Q3588" t="s">
        <v>8319</v>
      </c>
      <c r="R3588" t="str">
        <f t="shared" si="282"/>
        <v>theater</v>
      </c>
      <c r="S3588" t="str">
        <f t="shared" si="283"/>
        <v>plays</v>
      </c>
      <c r="T3588">
        <f>YEAR(V3588)</f>
        <v>2016</v>
      </c>
      <c r="U3588" s="13">
        <f t="shared" si="284"/>
        <v>60</v>
      </c>
      <c r="V3588" s="10">
        <f>(((J3588/60)/60)/24)+DATE(1970,1,1)</f>
        <v>42576.697569444441</v>
      </c>
      <c r="W3588" s="10">
        <f>(((I3588/60)/60)/24)+DATE(1970,1,1)</f>
        <v>42636.697569444441</v>
      </c>
    </row>
    <row r="3589" spans="1:23"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280"/>
        <v>1.266</v>
      </c>
      <c r="P3589" s="6">
        <f t="shared" si="281"/>
        <v>22.607142857142858</v>
      </c>
      <c r="Q3589" t="s">
        <v>8319</v>
      </c>
      <c r="R3589" t="str">
        <f t="shared" si="282"/>
        <v>theater</v>
      </c>
      <c r="S3589" t="str">
        <f t="shared" si="283"/>
        <v>plays</v>
      </c>
      <c r="T3589">
        <f>YEAR(V3589)</f>
        <v>2016</v>
      </c>
      <c r="U3589" s="13">
        <f t="shared" si="284"/>
        <v>45</v>
      </c>
      <c r="V3589" s="10">
        <f>(((J3589/60)/60)/24)+DATE(1970,1,1)</f>
        <v>42503.539976851855</v>
      </c>
      <c r="W3589" s="10">
        <f>(((I3589/60)/60)/24)+DATE(1970,1,1)</f>
        <v>42548.791666666672</v>
      </c>
    </row>
    <row r="3590" spans="1:23"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280"/>
        <v>1.0049999999999999</v>
      </c>
      <c r="P3590" s="6">
        <f t="shared" si="281"/>
        <v>18.272727272727273</v>
      </c>
      <c r="Q3590" t="s">
        <v>8319</v>
      </c>
      <c r="R3590" t="str">
        <f t="shared" si="282"/>
        <v>theater</v>
      </c>
      <c r="S3590" t="str">
        <f t="shared" si="283"/>
        <v>plays</v>
      </c>
      <c r="T3590">
        <f>YEAR(V3590)</f>
        <v>2015</v>
      </c>
      <c r="U3590" s="13">
        <f t="shared" si="284"/>
        <v>22</v>
      </c>
      <c r="V3590" s="10">
        <f>(((J3590/60)/60)/24)+DATE(1970,1,1)</f>
        <v>42101.828819444447</v>
      </c>
      <c r="W3590" s="10">
        <f>(((I3590/60)/60)/24)+DATE(1970,1,1)</f>
        <v>42123.958333333328</v>
      </c>
    </row>
    <row r="3591" spans="1:23"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280"/>
        <v>1.2749999999999999</v>
      </c>
      <c r="P3591" s="6">
        <f t="shared" si="281"/>
        <v>82.258064516129039</v>
      </c>
      <c r="Q3591" t="s">
        <v>8319</v>
      </c>
      <c r="R3591" t="str">
        <f t="shared" si="282"/>
        <v>theater</v>
      </c>
      <c r="S3591" t="str">
        <f t="shared" si="283"/>
        <v>plays</v>
      </c>
      <c r="T3591">
        <f>YEAR(V3591)</f>
        <v>2015</v>
      </c>
      <c r="U3591" s="13">
        <f t="shared" si="284"/>
        <v>25</v>
      </c>
      <c r="V3591" s="10">
        <f>(((J3591/60)/60)/24)+DATE(1970,1,1)</f>
        <v>42125.647534722222</v>
      </c>
      <c r="W3591" s="10">
        <f>(((I3591/60)/60)/24)+DATE(1970,1,1)</f>
        <v>42150.647534722222</v>
      </c>
    </row>
    <row r="3592" spans="1:23"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280"/>
        <v>1.0005999999999999</v>
      </c>
      <c r="P3592" s="6">
        <f t="shared" si="281"/>
        <v>68.534246575342465</v>
      </c>
      <c r="Q3592" t="s">
        <v>8319</v>
      </c>
      <c r="R3592" t="str">
        <f t="shared" si="282"/>
        <v>theater</v>
      </c>
      <c r="S3592" t="str">
        <f t="shared" si="283"/>
        <v>plays</v>
      </c>
      <c r="T3592">
        <f>YEAR(V3592)</f>
        <v>2014</v>
      </c>
      <c r="U3592" s="13">
        <f t="shared" si="284"/>
        <v>30</v>
      </c>
      <c r="V3592" s="10">
        <f>(((J3592/60)/60)/24)+DATE(1970,1,1)</f>
        <v>41902.333726851852</v>
      </c>
      <c r="W3592" s="10">
        <f>(((I3592/60)/60)/24)+DATE(1970,1,1)</f>
        <v>41932.333726851852</v>
      </c>
    </row>
    <row r="3593" spans="1:23"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280"/>
        <v>1.75</v>
      </c>
      <c r="P3593" s="6">
        <f t="shared" si="281"/>
        <v>68.055555555555557</v>
      </c>
      <c r="Q3593" t="s">
        <v>8319</v>
      </c>
      <c r="R3593" t="str">
        <f t="shared" si="282"/>
        <v>theater</v>
      </c>
      <c r="S3593" t="str">
        <f t="shared" si="283"/>
        <v>plays</v>
      </c>
      <c r="T3593">
        <f>YEAR(V3593)</f>
        <v>2014</v>
      </c>
      <c r="U3593" s="13">
        <f t="shared" si="284"/>
        <v>24</v>
      </c>
      <c r="V3593" s="10">
        <f>(((J3593/60)/60)/24)+DATE(1970,1,1)</f>
        <v>42003.948425925926</v>
      </c>
      <c r="W3593" s="10">
        <f>(((I3593/60)/60)/24)+DATE(1970,1,1)</f>
        <v>42028.207638888889</v>
      </c>
    </row>
    <row r="3594" spans="1:23"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280"/>
        <v>1.2725</v>
      </c>
      <c r="P3594" s="6">
        <f t="shared" si="281"/>
        <v>72.714285714285708</v>
      </c>
      <c r="Q3594" t="s">
        <v>8319</v>
      </c>
      <c r="R3594" t="str">
        <f t="shared" si="282"/>
        <v>theater</v>
      </c>
      <c r="S3594" t="str">
        <f t="shared" si="283"/>
        <v>plays</v>
      </c>
      <c r="T3594">
        <f>YEAR(V3594)</f>
        <v>2014</v>
      </c>
      <c r="U3594" s="13">
        <f t="shared" si="284"/>
        <v>57</v>
      </c>
      <c r="V3594" s="10">
        <f>(((J3594/60)/60)/24)+DATE(1970,1,1)</f>
        <v>41988.829942129625</v>
      </c>
      <c r="W3594" s="10">
        <f>(((I3594/60)/60)/24)+DATE(1970,1,1)</f>
        <v>42046.207638888889</v>
      </c>
    </row>
    <row r="3595" spans="1:23"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280"/>
        <v>1.1063333333333334</v>
      </c>
      <c r="P3595" s="6">
        <f t="shared" si="281"/>
        <v>77.186046511627907</v>
      </c>
      <c r="Q3595" t="s">
        <v>8319</v>
      </c>
      <c r="R3595" t="str">
        <f t="shared" si="282"/>
        <v>theater</v>
      </c>
      <c r="S3595" t="str">
        <f t="shared" si="283"/>
        <v>plays</v>
      </c>
      <c r="T3595">
        <f>YEAR(V3595)</f>
        <v>2014</v>
      </c>
      <c r="U3595" s="13">
        <f t="shared" si="284"/>
        <v>35</v>
      </c>
      <c r="V3595" s="10">
        <f>(((J3595/60)/60)/24)+DATE(1970,1,1)</f>
        <v>41974.898599537039</v>
      </c>
      <c r="W3595" s="10">
        <f>(((I3595/60)/60)/24)+DATE(1970,1,1)</f>
        <v>42009.851388888885</v>
      </c>
    </row>
    <row r="3596" spans="1:23"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280"/>
        <v>1.2593749999999999</v>
      </c>
      <c r="P3596" s="6">
        <f t="shared" si="281"/>
        <v>55.972222222222221</v>
      </c>
      <c r="Q3596" t="s">
        <v>8319</v>
      </c>
      <c r="R3596" t="str">
        <f t="shared" si="282"/>
        <v>theater</v>
      </c>
      <c r="S3596" t="str">
        <f t="shared" si="283"/>
        <v>plays</v>
      </c>
      <c r="T3596">
        <f>YEAR(V3596)</f>
        <v>2016</v>
      </c>
      <c r="U3596" s="13">
        <f t="shared" si="284"/>
        <v>25</v>
      </c>
      <c r="V3596" s="10">
        <f>(((J3596/60)/60)/24)+DATE(1970,1,1)</f>
        <v>42592.066921296297</v>
      </c>
      <c r="W3596" s="10">
        <f>(((I3596/60)/60)/24)+DATE(1970,1,1)</f>
        <v>42617.066921296297</v>
      </c>
    </row>
    <row r="3597" spans="1:23"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280"/>
        <v>1.1850000000000001</v>
      </c>
      <c r="P3597" s="6">
        <f t="shared" si="281"/>
        <v>49.693548387096776</v>
      </c>
      <c r="Q3597" t="s">
        <v>8319</v>
      </c>
      <c r="R3597" t="str">
        <f t="shared" si="282"/>
        <v>theater</v>
      </c>
      <c r="S3597" t="str">
        <f t="shared" si="283"/>
        <v>plays</v>
      </c>
      <c r="T3597">
        <f>YEAR(V3597)</f>
        <v>2015</v>
      </c>
      <c r="U3597" s="13">
        <f t="shared" si="284"/>
        <v>26</v>
      </c>
      <c r="V3597" s="10">
        <f>(((J3597/60)/60)/24)+DATE(1970,1,1)</f>
        <v>42050.008368055554</v>
      </c>
      <c r="W3597" s="10">
        <f>(((I3597/60)/60)/24)+DATE(1970,1,1)</f>
        <v>42076.290972222225</v>
      </c>
    </row>
    <row r="3598" spans="1:23"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280"/>
        <v>1.0772727272727274</v>
      </c>
      <c r="P3598" s="6">
        <f t="shared" si="281"/>
        <v>79</v>
      </c>
      <c r="Q3598" t="s">
        <v>8319</v>
      </c>
      <c r="R3598" t="str">
        <f t="shared" si="282"/>
        <v>theater</v>
      </c>
      <c r="S3598" t="str">
        <f t="shared" si="283"/>
        <v>plays</v>
      </c>
      <c r="T3598">
        <f>YEAR(V3598)</f>
        <v>2014</v>
      </c>
      <c r="U3598" s="13">
        <f t="shared" si="284"/>
        <v>21</v>
      </c>
      <c r="V3598" s="10">
        <f>(((J3598/60)/60)/24)+DATE(1970,1,1)</f>
        <v>41856.715069444443</v>
      </c>
      <c r="W3598" s="10">
        <f>(((I3598/60)/60)/24)+DATE(1970,1,1)</f>
        <v>41877.715069444443</v>
      </c>
    </row>
    <row r="3599" spans="1:23"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280"/>
        <v>1.026</v>
      </c>
      <c r="P3599" s="6">
        <f t="shared" si="281"/>
        <v>77.727272727272734</v>
      </c>
      <c r="Q3599" t="s">
        <v>8319</v>
      </c>
      <c r="R3599" t="str">
        <f t="shared" si="282"/>
        <v>theater</v>
      </c>
      <c r="S3599" t="str">
        <f t="shared" si="283"/>
        <v>plays</v>
      </c>
      <c r="T3599">
        <f>YEAR(V3599)</f>
        <v>2016</v>
      </c>
      <c r="U3599" s="13">
        <f t="shared" si="284"/>
        <v>15</v>
      </c>
      <c r="V3599" s="10">
        <f>(((J3599/60)/60)/24)+DATE(1970,1,1)</f>
        <v>42417.585532407407</v>
      </c>
      <c r="W3599" s="10">
        <f>(((I3599/60)/60)/24)+DATE(1970,1,1)</f>
        <v>42432.249305555553</v>
      </c>
    </row>
    <row r="3600" spans="1:23"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280"/>
        <v>1.101</v>
      </c>
      <c r="P3600" s="6">
        <f t="shared" si="281"/>
        <v>40.777777777777779</v>
      </c>
      <c r="Q3600" t="s">
        <v>8319</v>
      </c>
      <c r="R3600" t="str">
        <f t="shared" si="282"/>
        <v>theater</v>
      </c>
      <c r="S3600" t="str">
        <f t="shared" si="283"/>
        <v>plays</v>
      </c>
      <c r="T3600">
        <f>YEAR(V3600)</f>
        <v>2014</v>
      </c>
      <c r="U3600" s="13">
        <f t="shared" si="284"/>
        <v>18</v>
      </c>
      <c r="V3600" s="10">
        <f>(((J3600/60)/60)/24)+DATE(1970,1,1)</f>
        <v>41866.79886574074</v>
      </c>
      <c r="W3600" s="10">
        <f>(((I3600/60)/60)/24)+DATE(1970,1,1)</f>
        <v>41885.207638888889</v>
      </c>
    </row>
    <row r="3601" spans="1:23"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280"/>
        <v>2.02</v>
      </c>
      <c r="P3601" s="6">
        <f t="shared" si="281"/>
        <v>59.411764705882355</v>
      </c>
      <c r="Q3601" t="s">
        <v>8319</v>
      </c>
      <c r="R3601" t="str">
        <f t="shared" si="282"/>
        <v>theater</v>
      </c>
      <c r="S3601" t="str">
        <f t="shared" si="283"/>
        <v>plays</v>
      </c>
      <c r="T3601">
        <f>YEAR(V3601)</f>
        <v>2015</v>
      </c>
      <c r="U3601" s="13">
        <f t="shared" si="284"/>
        <v>25</v>
      </c>
      <c r="V3601" s="10">
        <f>(((J3601/60)/60)/24)+DATE(1970,1,1)</f>
        <v>42220.79487268519</v>
      </c>
      <c r="W3601" s="10">
        <f>(((I3601/60)/60)/24)+DATE(1970,1,1)</f>
        <v>42246</v>
      </c>
    </row>
    <row r="3602" spans="1:23"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280"/>
        <v>1.3</v>
      </c>
      <c r="P3602" s="6">
        <f t="shared" si="281"/>
        <v>3.25</v>
      </c>
      <c r="Q3602" t="s">
        <v>8319</v>
      </c>
      <c r="R3602" t="str">
        <f t="shared" si="282"/>
        <v>theater</v>
      </c>
      <c r="S3602" t="str">
        <f t="shared" si="283"/>
        <v>plays</v>
      </c>
      <c r="T3602">
        <f>YEAR(V3602)</f>
        <v>2016</v>
      </c>
      <c r="U3602" s="13">
        <f t="shared" si="284"/>
        <v>28</v>
      </c>
      <c r="V3602" s="10">
        <f>(((J3602/60)/60)/24)+DATE(1970,1,1)</f>
        <v>42628.849120370374</v>
      </c>
      <c r="W3602" s="10">
        <f>(((I3602/60)/60)/24)+DATE(1970,1,1)</f>
        <v>42656.849120370374</v>
      </c>
    </row>
    <row r="3603" spans="1:23"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280"/>
        <v>1.0435000000000001</v>
      </c>
      <c r="P3603" s="6">
        <f t="shared" si="281"/>
        <v>39.377358490566039</v>
      </c>
      <c r="Q3603" t="s">
        <v>8319</v>
      </c>
      <c r="R3603" t="str">
        <f t="shared" si="282"/>
        <v>theater</v>
      </c>
      <c r="S3603" t="str">
        <f t="shared" si="283"/>
        <v>plays</v>
      </c>
      <c r="T3603">
        <f>YEAR(V3603)</f>
        <v>2014</v>
      </c>
      <c r="U3603" s="13">
        <f t="shared" si="284"/>
        <v>30</v>
      </c>
      <c r="V3603" s="10">
        <f>(((J3603/60)/60)/24)+DATE(1970,1,1)</f>
        <v>41990.99863425926</v>
      </c>
      <c r="W3603" s="10">
        <f>(((I3603/60)/60)/24)+DATE(1970,1,1)</f>
        <v>42020.99863425926</v>
      </c>
    </row>
    <row r="3604" spans="1:23"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280"/>
        <v>1.0004999999999999</v>
      </c>
      <c r="P3604" s="6">
        <f t="shared" si="281"/>
        <v>81.673469387755105</v>
      </c>
      <c r="Q3604" t="s">
        <v>8319</v>
      </c>
      <c r="R3604" t="str">
        <f t="shared" si="282"/>
        <v>theater</v>
      </c>
      <c r="S3604" t="str">
        <f t="shared" si="283"/>
        <v>plays</v>
      </c>
      <c r="T3604">
        <f>YEAR(V3604)</f>
        <v>2016</v>
      </c>
      <c r="U3604" s="13">
        <f t="shared" si="284"/>
        <v>60</v>
      </c>
      <c r="V3604" s="10">
        <f>(((J3604/60)/60)/24)+DATE(1970,1,1)</f>
        <v>42447.894432870366</v>
      </c>
      <c r="W3604" s="10">
        <f>(((I3604/60)/60)/24)+DATE(1970,1,1)</f>
        <v>42507.894432870366</v>
      </c>
    </row>
    <row r="3605" spans="1:23"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280"/>
        <v>1.7066666666666668</v>
      </c>
      <c r="P3605" s="6">
        <f t="shared" si="281"/>
        <v>44.912280701754383</v>
      </c>
      <c r="Q3605" t="s">
        <v>8319</v>
      </c>
      <c r="R3605" t="str">
        <f t="shared" si="282"/>
        <v>theater</v>
      </c>
      <c r="S3605" t="str">
        <f t="shared" si="283"/>
        <v>plays</v>
      </c>
      <c r="T3605">
        <f>YEAR(V3605)</f>
        <v>2015</v>
      </c>
      <c r="U3605" s="13">
        <f t="shared" si="284"/>
        <v>30</v>
      </c>
      <c r="V3605" s="10">
        <f>(((J3605/60)/60)/24)+DATE(1970,1,1)</f>
        <v>42283.864351851851</v>
      </c>
      <c r="W3605" s="10">
        <f>(((I3605/60)/60)/24)+DATE(1970,1,1)</f>
        <v>42313.906018518523</v>
      </c>
    </row>
    <row r="3606" spans="1:23"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280"/>
        <v>1.1283333333333334</v>
      </c>
      <c r="P3606" s="6">
        <f t="shared" si="281"/>
        <v>49.05797101449275</v>
      </c>
      <c r="Q3606" t="s">
        <v>8319</v>
      </c>
      <c r="R3606" t="str">
        <f t="shared" si="282"/>
        <v>theater</v>
      </c>
      <c r="S3606" t="str">
        <f t="shared" si="283"/>
        <v>plays</v>
      </c>
      <c r="T3606">
        <f>YEAR(V3606)</f>
        <v>2016</v>
      </c>
      <c r="U3606" s="13">
        <f t="shared" si="284"/>
        <v>6</v>
      </c>
      <c r="V3606" s="10">
        <f>(((J3606/60)/60)/24)+DATE(1970,1,1)</f>
        <v>42483.015694444446</v>
      </c>
      <c r="W3606" s="10">
        <f>(((I3606/60)/60)/24)+DATE(1970,1,1)</f>
        <v>42489.290972222225</v>
      </c>
    </row>
    <row r="3607" spans="1:23"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280"/>
        <v>1.84</v>
      </c>
      <c r="P3607" s="6">
        <f t="shared" si="281"/>
        <v>30.666666666666668</v>
      </c>
      <c r="Q3607" t="s">
        <v>8319</v>
      </c>
      <c r="R3607" t="str">
        <f t="shared" si="282"/>
        <v>theater</v>
      </c>
      <c r="S3607" t="str">
        <f t="shared" si="283"/>
        <v>plays</v>
      </c>
      <c r="T3607">
        <f>YEAR(V3607)</f>
        <v>2016</v>
      </c>
      <c r="U3607" s="13">
        <f t="shared" si="284"/>
        <v>30</v>
      </c>
      <c r="V3607" s="10">
        <f>(((J3607/60)/60)/24)+DATE(1970,1,1)</f>
        <v>42383.793124999997</v>
      </c>
      <c r="W3607" s="10">
        <f>(((I3607/60)/60)/24)+DATE(1970,1,1)</f>
        <v>42413.793124999997</v>
      </c>
    </row>
    <row r="3608" spans="1:23"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280"/>
        <v>1.3026666666666666</v>
      </c>
      <c r="P3608" s="6">
        <f t="shared" si="281"/>
        <v>61.0625</v>
      </c>
      <c r="Q3608" t="s">
        <v>8319</v>
      </c>
      <c r="R3608" t="str">
        <f t="shared" si="282"/>
        <v>theater</v>
      </c>
      <c r="S3608" t="str">
        <f t="shared" si="283"/>
        <v>plays</v>
      </c>
      <c r="T3608">
        <f>YEAR(V3608)</f>
        <v>2016</v>
      </c>
      <c r="U3608" s="13">
        <f t="shared" si="284"/>
        <v>30</v>
      </c>
      <c r="V3608" s="10">
        <f>(((J3608/60)/60)/24)+DATE(1970,1,1)</f>
        <v>42566.604826388888</v>
      </c>
      <c r="W3608" s="10">
        <f>(((I3608/60)/60)/24)+DATE(1970,1,1)</f>
        <v>42596.604826388888</v>
      </c>
    </row>
    <row r="3609" spans="1:23"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280"/>
        <v>1.0545454545454545</v>
      </c>
      <c r="P3609" s="6">
        <f t="shared" si="281"/>
        <v>29</v>
      </c>
      <c r="Q3609" t="s">
        <v>8319</v>
      </c>
      <c r="R3609" t="str">
        <f t="shared" si="282"/>
        <v>theater</v>
      </c>
      <c r="S3609" t="str">
        <f t="shared" si="283"/>
        <v>plays</v>
      </c>
      <c r="T3609">
        <f>YEAR(V3609)</f>
        <v>2015</v>
      </c>
      <c r="U3609" s="13">
        <f t="shared" si="284"/>
        <v>14</v>
      </c>
      <c r="V3609" s="10">
        <f>(((J3609/60)/60)/24)+DATE(1970,1,1)</f>
        <v>42338.963912037041</v>
      </c>
      <c r="W3609" s="10">
        <f>(((I3609/60)/60)/24)+DATE(1970,1,1)</f>
        <v>42353</v>
      </c>
    </row>
    <row r="3610" spans="1:23"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280"/>
        <v>1</v>
      </c>
      <c r="P3610" s="6">
        <f t="shared" si="281"/>
        <v>29.62962962962963</v>
      </c>
      <c r="Q3610" t="s">
        <v>8319</v>
      </c>
      <c r="R3610" t="str">
        <f t="shared" si="282"/>
        <v>theater</v>
      </c>
      <c r="S3610" t="str">
        <f t="shared" si="283"/>
        <v>plays</v>
      </c>
      <c r="T3610">
        <f>YEAR(V3610)</f>
        <v>2016</v>
      </c>
      <c r="U3610" s="13">
        <f t="shared" si="284"/>
        <v>32</v>
      </c>
      <c r="V3610" s="10">
        <f>(((J3610/60)/60)/24)+DATE(1970,1,1)</f>
        <v>42506.709375000006</v>
      </c>
      <c r="W3610" s="10">
        <f>(((I3610/60)/60)/24)+DATE(1970,1,1)</f>
        <v>42538.583333333328</v>
      </c>
    </row>
    <row r="3611" spans="1:23"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280"/>
        <v>1.5331632653061225</v>
      </c>
      <c r="P3611" s="6">
        <f t="shared" si="281"/>
        <v>143.0952380952381</v>
      </c>
      <c r="Q3611" t="s">
        <v>8319</v>
      </c>
      <c r="R3611" t="str">
        <f t="shared" si="282"/>
        <v>theater</v>
      </c>
      <c r="S3611" t="str">
        <f t="shared" si="283"/>
        <v>plays</v>
      </c>
      <c r="T3611">
        <f>YEAR(V3611)</f>
        <v>2016</v>
      </c>
      <c r="U3611" s="13">
        <f t="shared" si="284"/>
        <v>30</v>
      </c>
      <c r="V3611" s="10">
        <f>(((J3611/60)/60)/24)+DATE(1970,1,1)</f>
        <v>42429.991724537031</v>
      </c>
      <c r="W3611" s="10">
        <f>(((I3611/60)/60)/24)+DATE(1970,1,1)</f>
        <v>42459.950057870374</v>
      </c>
    </row>
    <row r="3612" spans="1:23"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280"/>
        <v>1.623</v>
      </c>
      <c r="P3612" s="6">
        <f t="shared" si="281"/>
        <v>52.354838709677416</v>
      </c>
      <c r="Q3612" t="s">
        <v>8319</v>
      </c>
      <c r="R3612" t="str">
        <f t="shared" si="282"/>
        <v>theater</v>
      </c>
      <c r="S3612" t="str">
        <f t="shared" si="283"/>
        <v>plays</v>
      </c>
      <c r="T3612">
        <f>YEAR(V3612)</f>
        <v>2015</v>
      </c>
      <c r="U3612" s="13">
        <f t="shared" si="284"/>
        <v>30</v>
      </c>
      <c r="V3612" s="10">
        <f>(((J3612/60)/60)/24)+DATE(1970,1,1)</f>
        <v>42203.432129629626</v>
      </c>
      <c r="W3612" s="10">
        <f>(((I3612/60)/60)/24)+DATE(1970,1,1)</f>
        <v>42233.432129629626</v>
      </c>
    </row>
    <row r="3613" spans="1:23"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280"/>
        <v>1.36</v>
      </c>
      <c r="P3613" s="6">
        <f t="shared" si="281"/>
        <v>66.666666666666671</v>
      </c>
      <c r="Q3613" t="s">
        <v>8319</v>
      </c>
      <c r="R3613" t="str">
        <f t="shared" si="282"/>
        <v>theater</v>
      </c>
      <c r="S3613" t="str">
        <f t="shared" si="283"/>
        <v>plays</v>
      </c>
      <c r="T3613">
        <f>YEAR(V3613)</f>
        <v>2015</v>
      </c>
      <c r="U3613" s="13">
        <f t="shared" si="284"/>
        <v>30</v>
      </c>
      <c r="V3613" s="10">
        <f>(((J3613/60)/60)/24)+DATE(1970,1,1)</f>
        <v>42072.370381944449</v>
      </c>
      <c r="W3613" s="10">
        <f>(((I3613/60)/60)/24)+DATE(1970,1,1)</f>
        <v>42102.370381944449</v>
      </c>
    </row>
    <row r="3614" spans="1:23"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280"/>
        <v>1.444</v>
      </c>
      <c r="P3614" s="6">
        <f t="shared" si="281"/>
        <v>126.66666666666667</v>
      </c>
      <c r="Q3614" t="s">
        <v>8319</v>
      </c>
      <c r="R3614" t="str">
        <f t="shared" si="282"/>
        <v>theater</v>
      </c>
      <c r="S3614" t="str">
        <f t="shared" si="283"/>
        <v>plays</v>
      </c>
      <c r="T3614">
        <f>YEAR(V3614)</f>
        <v>2014</v>
      </c>
      <c r="U3614" s="13">
        <f t="shared" si="284"/>
        <v>10</v>
      </c>
      <c r="V3614" s="10">
        <f>(((J3614/60)/60)/24)+DATE(1970,1,1)</f>
        <v>41789.726979166669</v>
      </c>
      <c r="W3614" s="10">
        <f>(((I3614/60)/60)/24)+DATE(1970,1,1)</f>
        <v>41799.726979166669</v>
      </c>
    </row>
    <row r="3615" spans="1:23"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280"/>
        <v>1</v>
      </c>
      <c r="P3615" s="6">
        <f t="shared" si="281"/>
        <v>62.5</v>
      </c>
      <c r="Q3615" t="s">
        <v>8319</v>
      </c>
      <c r="R3615" t="str">
        <f t="shared" si="282"/>
        <v>theater</v>
      </c>
      <c r="S3615" t="str">
        <f t="shared" si="283"/>
        <v>plays</v>
      </c>
      <c r="T3615">
        <f>YEAR(V3615)</f>
        <v>2014</v>
      </c>
      <c r="U3615" s="13">
        <f t="shared" si="284"/>
        <v>30</v>
      </c>
      <c r="V3615" s="10">
        <f>(((J3615/60)/60)/24)+DATE(1970,1,1)</f>
        <v>41788.58997685185</v>
      </c>
      <c r="W3615" s="10">
        <f>(((I3615/60)/60)/24)+DATE(1970,1,1)</f>
        <v>41818.58997685185</v>
      </c>
    </row>
    <row r="3616" spans="1:23"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280"/>
        <v>1.008</v>
      </c>
      <c r="P3616" s="6">
        <f t="shared" si="281"/>
        <v>35.492957746478872</v>
      </c>
      <c r="Q3616" t="s">
        <v>8319</v>
      </c>
      <c r="R3616" t="str">
        <f t="shared" si="282"/>
        <v>theater</v>
      </c>
      <c r="S3616" t="str">
        <f t="shared" si="283"/>
        <v>plays</v>
      </c>
      <c r="T3616">
        <f>YEAR(V3616)</f>
        <v>2015</v>
      </c>
      <c r="U3616" s="13">
        <f t="shared" si="284"/>
        <v>30</v>
      </c>
      <c r="V3616" s="10">
        <f>(((J3616/60)/60)/24)+DATE(1970,1,1)</f>
        <v>42144.041851851856</v>
      </c>
      <c r="W3616" s="10">
        <f>(((I3616/60)/60)/24)+DATE(1970,1,1)</f>
        <v>42174.041851851856</v>
      </c>
    </row>
    <row r="3617" spans="1:23"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280"/>
        <v>1.0680000000000001</v>
      </c>
      <c r="P3617" s="6">
        <f t="shared" si="281"/>
        <v>37.083333333333336</v>
      </c>
      <c r="Q3617" t="s">
        <v>8319</v>
      </c>
      <c r="R3617" t="str">
        <f t="shared" si="282"/>
        <v>theater</v>
      </c>
      <c r="S3617" t="str">
        <f t="shared" si="283"/>
        <v>plays</v>
      </c>
      <c r="T3617">
        <f>YEAR(V3617)</f>
        <v>2015</v>
      </c>
      <c r="U3617" s="13">
        <f t="shared" si="284"/>
        <v>30</v>
      </c>
      <c r="V3617" s="10">
        <f>(((J3617/60)/60)/24)+DATE(1970,1,1)</f>
        <v>42318.593703703707</v>
      </c>
      <c r="W3617" s="10">
        <f>(((I3617/60)/60)/24)+DATE(1970,1,1)</f>
        <v>42348.593703703707</v>
      </c>
    </row>
    <row r="3618" spans="1:23"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280"/>
        <v>1.248</v>
      </c>
      <c r="P3618" s="6">
        <f t="shared" si="281"/>
        <v>69.333333333333329</v>
      </c>
      <c r="Q3618" t="s">
        <v>8319</v>
      </c>
      <c r="R3618" t="str">
        <f t="shared" si="282"/>
        <v>theater</v>
      </c>
      <c r="S3618" t="str">
        <f t="shared" si="283"/>
        <v>plays</v>
      </c>
      <c r="T3618">
        <f>YEAR(V3618)</f>
        <v>2015</v>
      </c>
      <c r="U3618" s="13">
        <f t="shared" si="284"/>
        <v>30</v>
      </c>
      <c r="V3618" s="10">
        <f>(((J3618/60)/60)/24)+DATE(1970,1,1)</f>
        <v>42052.949814814812</v>
      </c>
      <c r="W3618" s="10">
        <f>(((I3618/60)/60)/24)+DATE(1970,1,1)</f>
        <v>42082.908148148148</v>
      </c>
    </row>
    <row r="3619" spans="1:23"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280"/>
        <v>1.1891891891891893</v>
      </c>
      <c r="P3619" s="6">
        <f t="shared" si="281"/>
        <v>17.254901960784313</v>
      </c>
      <c r="Q3619" t="s">
        <v>8319</v>
      </c>
      <c r="R3619" t="str">
        <f t="shared" si="282"/>
        <v>theater</v>
      </c>
      <c r="S3619" t="str">
        <f t="shared" si="283"/>
        <v>plays</v>
      </c>
      <c r="T3619">
        <f>YEAR(V3619)</f>
        <v>2017</v>
      </c>
      <c r="U3619" s="13">
        <f t="shared" si="284"/>
        <v>14</v>
      </c>
      <c r="V3619" s="10">
        <f>(((J3619/60)/60)/24)+DATE(1970,1,1)</f>
        <v>42779.610289351855</v>
      </c>
      <c r="W3619" s="10">
        <f>(((I3619/60)/60)/24)+DATE(1970,1,1)</f>
        <v>42794</v>
      </c>
    </row>
    <row r="3620" spans="1:23"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280"/>
        <v>1.01</v>
      </c>
      <c r="P3620" s="6">
        <f t="shared" si="281"/>
        <v>36.071428571428569</v>
      </c>
      <c r="Q3620" t="s">
        <v>8319</v>
      </c>
      <c r="R3620" t="str">
        <f t="shared" si="282"/>
        <v>theater</v>
      </c>
      <c r="S3620" t="str">
        <f t="shared" si="283"/>
        <v>plays</v>
      </c>
      <c r="T3620">
        <f>YEAR(V3620)</f>
        <v>2015</v>
      </c>
      <c r="U3620" s="13">
        <f t="shared" si="284"/>
        <v>30</v>
      </c>
      <c r="V3620" s="10">
        <f>(((J3620/60)/60)/24)+DATE(1970,1,1)</f>
        <v>42128.627893518518</v>
      </c>
      <c r="W3620" s="10">
        <f>(((I3620/60)/60)/24)+DATE(1970,1,1)</f>
        <v>42158.627893518518</v>
      </c>
    </row>
    <row r="3621" spans="1:23"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280"/>
        <v>1.1299999999999999</v>
      </c>
      <c r="P3621" s="6">
        <f t="shared" si="281"/>
        <v>66.470588235294116</v>
      </c>
      <c r="Q3621" t="s">
        <v>8319</v>
      </c>
      <c r="R3621" t="str">
        <f t="shared" si="282"/>
        <v>theater</v>
      </c>
      <c r="S3621" t="str">
        <f t="shared" si="283"/>
        <v>plays</v>
      </c>
      <c r="T3621">
        <f>YEAR(V3621)</f>
        <v>2016</v>
      </c>
      <c r="U3621" s="13">
        <f t="shared" si="284"/>
        <v>33</v>
      </c>
      <c r="V3621" s="10">
        <f>(((J3621/60)/60)/24)+DATE(1970,1,1)</f>
        <v>42661.132245370376</v>
      </c>
      <c r="W3621" s="10">
        <f>(((I3621/60)/60)/24)+DATE(1970,1,1)</f>
        <v>42693.916666666672</v>
      </c>
    </row>
    <row r="3622" spans="1:23"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280"/>
        <v>1.0519047619047619</v>
      </c>
      <c r="P3622" s="6">
        <f t="shared" si="281"/>
        <v>56.065989847715734</v>
      </c>
      <c r="Q3622" t="s">
        <v>8319</v>
      </c>
      <c r="R3622" t="str">
        <f t="shared" si="282"/>
        <v>theater</v>
      </c>
      <c r="S3622" t="str">
        <f t="shared" si="283"/>
        <v>plays</v>
      </c>
      <c r="T3622">
        <f>YEAR(V3622)</f>
        <v>2015</v>
      </c>
      <c r="U3622" s="13">
        <f t="shared" si="284"/>
        <v>30</v>
      </c>
      <c r="V3622" s="10">
        <f>(((J3622/60)/60)/24)+DATE(1970,1,1)</f>
        <v>42037.938206018516</v>
      </c>
      <c r="W3622" s="10">
        <f>(((I3622/60)/60)/24)+DATE(1970,1,1)</f>
        <v>42068.166666666672</v>
      </c>
    </row>
    <row r="3623" spans="1:23"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280"/>
        <v>1.0973333333333333</v>
      </c>
      <c r="P3623" s="6">
        <f t="shared" si="281"/>
        <v>47.028571428571432</v>
      </c>
      <c r="Q3623" t="s">
        <v>8319</v>
      </c>
      <c r="R3623" t="str">
        <f t="shared" si="282"/>
        <v>theater</v>
      </c>
      <c r="S3623" t="str">
        <f t="shared" si="283"/>
        <v>plays</v>
      </c>
      <c r="T3623">
        <f>YEAR(V3623)</f>
        <v>2016</v>
      </c>
      <c r="U3623" s="13">
        <f t="shared" si="284"/>
        <v>24</v>
      </c>
      <c r="V3623" s="10">
        <f>(((J3623/60)/60)/24)+DATE(1970,1,1)</f>
        <v>42619.935694444444</v>
      </c>
      <c r="W3623" s="10">
        <f>(((I3623/60)/60)/24)+DATE(1970,1,1)</f>
        <v>42643.875</v>
      </c>
    </row>
    <row r="3624" spans="1:23"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280"/>
        <v>1.00099</v>
      </c>
      <c r="P3624" s="6">
        <f t="shared" si="281"/>
        <v>47.666190476190479</v>
      </c>
      <c r="Q3624" t="s">
        <v>8319</v>
      </c>
      <c r="R3624" t="str">
        <f t="shared" si="282"/>
        <v>theater</v>
      </c>
      <c r="S3624" t="str">
        <f t="shared" si="283"/>
        <v>plays</v>
      </c>
      <c r="T3624">
        <f>YEAR(V3624)</f>
        <v>2014</v>
      </c>
      <c r="U3624" s="13">
        <f t="shared" si="284"/>
        <v>33</v>
      </c>
      <c r="V3624" s="10">
        <f>(((J3624/60)/60)/24)+DATE(1970,1,1)</f>
        <v>41877.221886574072</v>
      </c>
      <c r="W3624" s="10">
        <f>(((I3624/60)/60)/24)+DATE(1970,1,1)</f>
        <v>41910.140972222223</v>
      </c>
    </row>
    <row r="3625" spans="1:23"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280"/>
        <v>1.2</v>
      </c>
      <c r="P3625" s="6">
        <f t="shared" si="281"/>
        <v>88.235294117647058</v>
      </c>
      <c r="Q3625" t="s">
        <v>8319</v>
      </c>
      <c r="R3625" t="str">
        <f t="shared" si="282"/>
        <v>theater</v>
      </c>
      <c r="S3625" t="str">
        <f t="shared" si="283"/>
        <v>plays</v>
      </c>
      <c r="T3625">
        <f>YEAR(V3625)</f>
        <v>2014</v>
      </c>
      <c r="U3625" s="13">
        <f t="shared" si="284"/>
        <v>18</v>
      </c>
      <c r="V3625" s="10">
        <f>(((J3625/60)/60)/24)+DATE(1970,1,1)</f>
        <v>41828.736921296295</v>
      </c>
      <c r="W3625" s="10">
        <f>(((I3625/60)/60)/24)+DATE(1970,1,1)</f>
        <v>41846.291666666664</v>
      </c>
    </row>
    <row r="3626" spans="1:23"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280"/>
        <v>1.0493333333333332</v>
      </c>
      <c r="P3626" s="6">
        <f t="shared" si="281"/>
        <v>80.717948717948715</v>
      </c>
      <c r="Q3626" t="s">
        <v>8319</v>
      </c>
      <c r="R3626" t="str">
        <f t="shared" si="282"/>
        <v>theater</v>
      </c>
      <c r="S3626" t="str">
        <f t="shared" si="283"/>
        <v>plays</v>
      </c>
      <c r="T3626">
        <f>YEAR(V3626)</f>
        <v>2016</v>
      </c>
      <c r="U3626" s="13">
        <f t="shared" si="284"/>
        <v>60</v>
      </c>
      <c r="V3626" s="10">
        <f>(((J3626/60)/60)/24)+DATE(1970,1,1)</f>
        <v>42545.774189814809</v>
      </c>
      <c r="W3626" s="10">
        <f>(((I3626/60)/60)/24)+DATE(1970,1,1)</f>
        <v>42605.774189814809</v>
      </c>
    </row>
    <row r="3627" spans="1:23"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280"/>
        <v>1.0266666666666666</v>
      </c>
      <c r="P3627" s="6">
        <f t="shared" si="281"/>
        <v>39.487179487179489</v>
      </c>
      <c r="Q3627" t="s">
        <v>8319</v>
      </c>
      <c r="R3627" t="str">
        <f t="shared" si="282"/>
        <v>theater</v>
      </c>
      <c r="S3627" t="str">
        <f t="shared" si="283"/>
        <v>plays</v>
      </c>
      <c r="T3627">
        <f>YEAR(V3627)</f>
        <v>2015</v>
      </c>
      <c r="U3627" s="13">
        <f t="shared" si="284"/>
        <v>30</v>
      </c>
      <c r="V3627" s="10">
        <f>(((J3627/60)/60)/24)+DATE(1970,1,1)</f>
        <v>42157.652511574073</v>
      </c>
      <c r="W3627" s="10">
        <f>(((I3627/60)/60)/24)+DATE(1970,1,1)</f>
        <v>42187.652511574073</v>
      </c>
    </row>
    <row r="3628" spans="1:23"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280"/>
        <v>1.0182500000000001</v>
      </c>
      <c r="P3628" s="6">
        <f t="shared" si="281"/>
        <v>84.854166666666671</v>
      </c>
      <c r="Q3628" t="s">
        <v>8319</v>
      </c>
      <c r="R3628" t="str">
        <f t="shared" si="282"/>
        <v>theater</v>
      </c>
      <c r="S3628" t="str">
        <f t="shared" si="283"/>
        <v>plays</v>
      </c>
      <c r="T3628">
        <f>YEAR(V3628)</f>
        <v>2014</v>
      </c>
      <c r="U3628" s="13">
        <f t="shared" si="284"/>
        <v>21</v>
      </c>
      <c r="V3628" s="10">
        <f>(((J3628/60)/60)/24)+DATE(1970,1,1)</f>
        <v>41846.667326388888</v>
      </c>
      <c r="W3628" s="10">
        <f>(((I3628/60)/60)/24)+DATE(1970,1,1)</f>
        <v>41867.667326388888</v>
      </c>
    </row>
    <row r="3629" spans="1:23"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280"/>
        <v>1</v>
      </c>
      <c r="P3629" s="6">
        <f t="shared" si="281"/>
        <v>68.965517241379317</v>
      </c>
      <c r="Q3629" t="s">
        <v>8319</v>
      </c>
      <c r="R3629" t="str">
        <f t="shared" si="282"/>
        <v>theater</v>
      </c>
      <c r="S3629" t="str">
        <f t="shared" si="283"/>
        <v>plays</v>
      </c>
      <c r="T3629">
        <f>YEAR(V3629)</f>
        <v>2016</v>
      </c>
      <c r="U3629" s="13">
        <f t="shared" si="284"/>
        <v>50</v>
      </c>
      <c r="V3629" s="10">
        <f>(((J3629/60)/60)/24)+DATE(1970,1,1)</f>
        <v>42460.741747685184</v>
      </c>
      <c r="W3629" s="10">
        <f>(((I3629/60)/60)/24)+DATE(1970,1,1)</f>
        <v>42511.165972222225</v>
      </c>
    </row>
    <row r="3630" spans="1:23"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280"/>
        <v>0</v>
      </c>
      <c r="P3630" s="6" t="e">
        <f t="shared" si="281"/>
        <v>#DIV/0!</v>
      </c>
      <c r="Q3630" t="s">
        <v>8319</v>
      </c>
      <c r="R3630" t="str">
        <f t="shared" si="282"/>
        <v>theater</v>
      </c>
      <c r="S3630" t="str">
        <f t="shared" si="283"/>
        <v>musical</v>
      </c>
      <c r="T3630">
        <f>YEAR(V3630)</f>
        <v>2015</v>
      </c>
      <c r="U3630" s="13">
        <f t="shared" si="284"/>
        <v>60</v>
      </c>
      <c r="V3630" s="10">
        <f>(((J3630/60)/60)/24)+DATE(1970,1,1)</f>
        <v>42291.833287037036</v>
      </c>
      <c r="W3630" s="10">
        <f>(((I3630/60)/60)/24)+DATE(1970,1,1)</f>
        <v>42351.874953703707</v>
      </c>
    </row>
    <row r="3631" spans="1:23"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280"/>
        <v>1.9999999999999999E-6</v>
      </c>
      <c r="P3631" s="6">
        <f t="shared" si="281"/>
        <v>1</v>
      </c>
      <c r="Q3631" t="s">
        <v>8319</v>
      </c>
      <c r="R3631" t="str">
        <f t="shared" si="282"/>
        <v>theater</v>
      </c>
      <c r="S3631" t="str">
        <f t="shared" si="283"/>
        <v>musical</v>
      </c>
      <c r="T3631">
        <f>YEAR(V3631)</f>
        <v>2016</v>
      </c>
      <c r="U3631" s="13">
        <f t="shared" si="284"/>
        <v>59</v>
      </c>
      <c r="V3631" s="10">
        <f>(((J3631/60)/60)/24)+DATE(1970,1,1)</f>
        <v>42437.094490740739</v>
      </c>
      <c r="W3631" s="10">
        <f>(((I3631/60)/60)/24)+DATE(1970,1,1)</f>
        <v>42495.708333333328</v>
      </c>
    </row>
    <row r="3632" spans="1:23"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280"/>
        <v>3.3333333333333332E-4</v>
      </c>
      <c r="P3632" s="6">
        <f t="shared" si="281"/>
        <v>1</v>
      </c>
      <c r="Q3632" t="s">
        <v>8319</v>
      </c>
      <c r="R3632" t="str">
        <f t="shared" si="282"/>
        <v>theater</v>
      </c>
      <c r="S3632" t="str">
        <f t="shared" si="283"/>
        <v>musical</v>
      </c>
      <c r="T3632">
        <f>YEAR(V3632)</f>
        <v>2014</v>
      </c>
      <c r="U3632" s="13">
        <f t="shared" si="284"/>
        <v>30</v>
      </c>
      <c r="V3632" s="10">
        <f>(((J3632/60)/60)/24)+DATE(1970,1,1)</f>
        <v>41942.84710648148</v>
      </c>
      <c r="W3632" s="10">
        <f>(((I3632/60)/60)/24)+DATE(1970,1,1)</f>
        <v>41972.888773148152</v>
      </c>
    </row>
    <row r="3633" spans="1:23"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280"/>
        <v>0.51023391812865493</v>
      </c>
      <c r="P3633" s="6">
        <f t="shared" si="281"/>
        <v>147.88135593220338</v>
      </c>
      <c r="Q3633" t="s">
        <v>8319</v>
      </c>
      <c r="R3633" t="str">
        <f t="shared" si="282"/>
        <v>theater</v>
      </c>
      <c r="S3633" t="str">
        <f t="shared" si="283"/>
        <v>musical</v>
      </c>
      <c r="T3633">
        <f>YEAR(V3633)</f>
        <v>2014</v>
      </c>
      <c r="U3633" s="13">
        <f t="shared" si="284"/>
        <v>24</v>
      </c>
      <c r="V3633" s="10">
        <f>(((J3633/60)/60)/24)+DATE(1970,1,1)</f>
        <v>41880.753437499996</v>
      </c>
      <c r="W3633" s="10">
        <f>(((I3633/60)/60)/24)+DATE(1970,1,1)</f>
        <v>41905.165972222225</v>
      </c>
    </row>
    <row r="3634" spans="1:23"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280"/>
        <v>0.2</v>
      </c>
      <c r="P3634" s="6">
        <f t="shared" si="281"/>
        <v>100</v>
      </c>
      <c r="Q3634" t="s">
        <v>8319</v>
      </c>
      <c r="R3634" t="str">
        <f t="shared" si="282"/>
        <v>theater</v>
      </c>
      <c r="S3634" t="str">
        <f t="shared" si="283"/>
        <v>musical</v>
      </c>
      <c r="T3634">
        <f>YEAR(V3634)</f>
        <v>2014</v>
      </c>
      <c r="U3634" s="13">
        <f t="shared" si="284"/>
        <v>20</v>
      </c>
      <c r="V3634" s="10">
        <f>(((J3634/60)/60)/24)+DATE(1970,1,1)</f>
        <v>41946.936909722222</v>
      </c>
      <c r="W3634" s="10">
        <f>(((I3634/60)/60)/24)+DATE(1970,1,1)</f>
        <v>41966.936909722222</v>
      </c>
    </row>
    <row r="3635" spans="1:23"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280"/>
        <v>0.35239999999999999</v>
      </c>
      <c r="P3635" s="6">
        <f t="shared" si="281"/>
        <v>56.838709677419352</v>
      </c>
      <c r="Q3635" t="s">
        <v>8319</v>
      </c>
      <c r="R3635" t="str">
        <f t="shared" si="282"/>
        <v>theater</v>
      </c>
      <c r="S3635" t="str">
        <f t="shared" si="283"/>
        <v>musical</v>
      </c>
      <c r="T3635">
        <f>YEAR(V3635)</f>
        <v>2016</v>
      </c>
      <c r="U3635" s="13">
        <f t="shared" si="284"/>
        <v>43</v>
      </c>
      <c r="V3635" s="10">
        <f>(((J3635/60)/60)/24)+DATE(1970,1,1)</f>
        <v>42649.623460648145</v>
      </c>
      <c r="W3635" s="10">
        <f>(((I3635/60)/60)/24)+DATE(1970,1,1)</f>
        <v>42693.041666666672</v>
      </c>
    </row>
    <row r="3636" spans="1:23"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280"/>
        <v>4.2466666666666666E-2</v>
      </c>
      <c r="P3636" s="6">
        <f t="shared" si="281"/>
        <v>176.94444444444446</v>
      </c>
      <c r="Q3636" t="s">
        <v>8319</v>
      </c>
      <c r="R3636" t="str">
        <f t="shared" si="282"/>
        <v>theater</v>
      </c>
      <c r="S3636" t="str">
        <f t="shared" si="283"/>
        <v>musical</v>
      </c>
      <c r="T3636">
        <f>YEAR(V3636)</f>
        <v>2016</v>
      </c>
      <c r="U3636" s="13">
        <f t="shared" si="284"/>
        <v>48</v>
      </c>
      <c r="V3636" s="10">
        <f>(((J3636/60)/60)/24)+DATE(1970,1,1)</f>
        <v>42701.166365740741</v>
      </c>
      <c r="W3636" s="10">
        <f>(((I3636/60)/60)/24)+DATE(1970,1,1)</f>
        <v>42749.165972222225</v>
      </c>
    </row>
    <row r="3637" spans="1:23"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280"/>
        <v>0.36457142857142855</v>
      </c>
      <c r="P3637" s="6">
        <f t="shared" si="281"/>
        <v>127.6</v>
      </c>
      <c r="Q3637" t="s">
        <v>8319</v>
      </c>
      <c r="R3637" t="str">
        <f t="shared" si="282"/>
        <v>theater</v>
      </c>
      <c r="S3637" t="str">
        <f t="shared" si="283"/>
        <v>musical</v>
      </c>
      <c r="T3637">
        <f>YEAR(V3637)</f>
        <v>2016</v>
      </c>
      <c r="U3637" s="13">
        <f t="shared" si="284"/>
        <v>30</v>
      </c>
      <c r="V3637" s="10">
        <f>(((J3637/60)/60)/24)+DATE(1970,1,1)</f>
        <v>42450.88282407407</v>
      </c>
      <c r="W3637" s="10">
        <f>(((I3637/60)/60)/24)+DATE(1970,1,1)</f>
        <v>42480.88282407407</v>
      </c>
    </row>
    <row r="3638" spans="1:23"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280"/>
        <v>0</v>
      </c>
      <c r="P3638" s="6" t="e">
        <f t="shared" si="281"/>
        <v>#DIV/0!</v>
      </c>
      <c r="Q3638" t="s">
        <v>8319</v>
      </c>
      <c r="R3638" t="str">
        <f t="shared" si="282"/>
        <v>theater</v>
      </c>
      <c r="S3638" t="str">
        <f t="shared" si="283"/>
        <v>musical</v>
      </c>
      <c r="T3638">
        <f>YEAR(V3638)</f>
        <v>2015</v>
      </c>
      <c r="U3638" s="13">
        <f t="shared" si="284"/>
        <v>35</v>
      </c>
      <c r="V3638" s="10">
        <f>(((J3638/60)/60)/24)+DATE(1970,1,1)</f>
        <v>42226.694780092599</v>
      </c>
      <c r="W3638" s="10">
        <f>(((I3638/60)/60)/24)+DATE(1970,1,1)</f>
        <v>42261.694780092599</v>
      </c>
    </row>
    <row r="3639" spans="1:23"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280"/>
        <v>0.30866666666666664</v>
      </c>
      <c r="P3639" s="6">
        <f t="shared" si="281"/>
        <v>66.142857142857139</v>
      </c>
      <c r="Q3639" t="s">
        <v>8319</v>
      </c>
      <c r="R3639" t="str">
        <f t="shared" si="282"/>
        <v>theater</v>
      </c>
      <c r="S3639" t="str">
        <f t="shared" si="283"/>
        <v>musical</v>
      </c>
      <c r="T3639">
        <f>YEAR(V3639)</f>
        <v>2014</v>
      </c>
      <c r="U3639" s="13">
        <f t="shared" si="284"/>
        <v>30</v>
      </c>
      <c r="V3639" s="10">
        <f>(((J3639/60)/60)/24)+DATE(1970,1,1)</f>
        <v>41975.700636574074</v>
      </c>
      <c r="W3639" s="10">
        <f>(((I3639/60)/60)/24)+DATE(1970,1,1)</f>
        <v>42005.700636574074</v>
      </c>
    </row>
    <row r="3640" spans="1:23"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280"/>
        <v>6.545454545454546E-2</v>
      </c>
      <c r="P3640" s="6">
        <f t="shared" si="281"/>
        <v>108</v>
      </c>
      <c r="Q3640" t="s">
        <v>8319</v>
      </c>
      <c r="R3640" t="str">
        <f t="shared" si="282"/>
        <v>theater</v>
      </c>
      <c r="S3640" t="str">
        <f t="shared" si="283"/>
        <v>musical</v>
      </c>
      <c r="T3640">
        <f>YEAR(V3640)</f>
        <v>2015</v>
      </c>
      <c r="U3640" s="13">
        <f t="shared" si="284"/>
        <v>60</v>
      </c>
      <c r="V3640" s="10">
        <f>(((J3640/60)/60)/24)+DATE(1970,1,1)</f>
        <v>42053.672824074078</v>
      </c>
      <c r="W3640" s="10">
        <f>(((I3640/60)/60)/24)+DATE(1970,1,1)</f>
        <v>42113.631157407406</v>
      </c>
    </row>
    <row r="3641" spans="1:23"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280"/>
        <v>4.0000000000000003E-5</v>
      </c>
      <c r="P3641" s="6">
        <f t="shared" si="281"/>
        <v>1</v>
      </c>
      <c r="Q3641" t="s">
        <v>8319</v>
      </c>
      <c r="R3641" t="str">
        <f t="shared" si="282"/>
        <v>theater</v>
      </c>
      <c r="S3641" t="str">
        <f t="shared" si="283"/>
        <v>musical</v>
      </c>
      <c r="T3641">
        <f>YEAR(V3641)</f>
        <v>2016</v>
      </c>
      <c r="U3641" s="13">
        <f t="shared" si="284"/>
        <v>60</v>
      </c>
      <c r="V3641" s="10">
        <f>(((J3641/60)/60)/24)+DATE(1970,1,1)</f>
        <v>42590.677152777775</v>
      </c>
      <c r="W3641" s="10">
        <f>(((I3641/60)/60)/24)+DATE(1970,1,1)</f>
        <v>42650.632638888885</v>
      </c>
    </row>
    <row r="3642" spans="1:23"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280"/>
        <v>5.5E-2</v>
      </c>
      <c r="P3642" s="6">
        <f t="shared" si="281"/>
        <v>18.333333333333332</v>
      </c>
      <c r="Q3642" t="s">
        <v>8319</v>
      </c>
      <c r="R3642" t="str">
        <f t="shared" si="282"/>
        <v>theater</v>
      </c>
      <c r="S3642" t="str">
        <f t="shared" si="283"/>
        <v>musical</v>
      </c>
      <c r="T3642">
        <f>YEAR(V3642)</f>
        <v>2015</v>
      </c>
      <c r="U3642" s="13">
        <f t="shared" si="284"/>
        <v>30</v>
      </c>
      <c r="V3642" s="10">
        <f>(((J3642/60)/60)/24)+DATE(1970,1,1)</f>
        <v>42104.781597222223</v>
      </c>
      <c r="W3642" s="10">
        <f>(((I3642/60)/60)/24)+DATE(1970,1,1)</f>
        <v>42134.781597222223</v>
      </c>
    </row>
    <row r="3643" spans="1:23"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280"/>
        <v>0</v>
      </c>
      <c r="P3643" s="6" t="e">
        <f t="shared" si="281"/>
        <v>#DIV/0!</v>
      </c>
      <c r="Q3643" t="s">
        <v>8319</v>
      </c>
      <c r="R3643" t="str">
        <f t="shared" si="282"/>
        <v>theater</v>
      </c>
      <c r="S3643" t="str">
        <f t="shared" si="283"/>
        <v>musical</v>
      </c>
      <c r="T3643">
        <f>YEAR(V3643)</f>
        <v>2014</v>
      </c>
      <c r="U3643" s="13">
        <f t="shared" si="284"/>
        <v>18</v>
      </c>
      <c r="V3643" s="10">
        <f>(((J3643/60)/60)/24)+DATE(1970,1,1)</f>
        <v>41899.627071759263</v>
      </c>
      <c r="W3643" s="10">
        <f>(((I3643/60)/60)/24)+DATE(1970,1,1)</f>
        <v>41917.208333333336</v>
      </c>
    </row>
    <row r="3644" spans="1:23"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280"/>
        <v>2.1428571428571429E-2</v>
      </c>
      <c r="P3644" s="6">
        <f t="shared" si="281"/>
        <v>7.5</v>
      </c>
      <c r="Q3644" t="s">
        <v>8319</v>
      </c>
      <c r="R3644" t="str">
        <f t="shared" si="282"/>
        <v>theater</v>
      </c>
      <c r="S3644" t="str">
        <f t="shared" si="283"/>
        <v>musical</v>
      </c>
      <c r="T3644">
        <f>YEAR(V3644)</f>
        <v>2015</v>
      </c>
      <c r="U3644" s="13">
        <f t="shared" si="284"/>
        <v>41</v>
      </c>
      <c r="V3644" s="10">
        <f>(((J3644/60)/60)/24)+DATE(1970,1,1)</f>
        <v>42297.816284722227</v>
      </c>
      <c r="W3644" s="10">
        <f>(((I3644/60)/60)/24)+DATE(1970,1,1)</f>
        <v>42338.708333333328</v>
      </c>
    </row>
    <row r="3645" spans="1:23"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280"/>
        <v>0</v>
      </c>
      <c r="P3645" s="6" t="e">
        <f t="shared" si="281"/>
        <v>#DIV/0!</v>
      </c>
      <c r="Q3645" t="s">
        <v>8319</v>
      </c>
      <c r="R3645" t="str">
        <f t="shared" si="282"/>
        <v>theater</v>
      </c>
      <c r="S3645" t="str">
        <f t="shared" si="283"/>
        <v>musical</v>
      </c>
      <c r="T3645">
        <f>YEAR(V3645)</f>
        <v>2015</v>
      </c>
      <c r="U3645" s="13">
        <f t="shared" si="284"/>
        <v>40</v>
      </c>
      <c r="V3645" s="10">
        <f>(((J3645/60)/60)/24)+DATE(1970,1,1)</f>
        <v>42285.143969907411</v>
      </c>
      <c r="W3645" s="10">
        <f>(((I3645/60)/60)/24)+DATE(1970,1,1)</f>
        <v>42325.185636574075</v>
      </c>
    </row>
    <row r="3646" spans="1:23"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280"/>
        <v>0.16420000000000001</v>
      </c>
      <c r="P3646" s="6">
        <f t="shared" si="281"/>
        <v>68.416666666666671</v>
      </c>
      <c r="Q3646" t="s">
        <v>8319</v>
      </c>
      <c r="R3646" t="str">
        <f t="shared" si="282"/>
        <v>theater</v>
      </c>
      <c r="S3646" t="str">
        <f t="shared" si="283"/>
        <v>musical</v>
      </c>
      <c r="T3646">
        <f>YEAR(V3646)</f>
        <v>2016</v>
      </c>
      <c r="U3646" s="13">
        <f t="shared" si="284"/>
        <v>28</v>
      </c>
      <c r="V3646" s="10">
        <f>(((J3646/60)/60)/24)+DATE(1970,1,1)</f>
        <v>42409.241747685184</v>
      </c>
      <c r="W3646" s="10">
        <f>(((I3646/60)/60)/24)+DATE(1970,1,1)</f>
        <v>42437.207638888889</v>
      </c>
    </row>
    <row r="3647" spans="1:23"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280"/>
        <v>1E-3</v>
      </c>
      <c r="P3647" s="6">
        <f t="shared" si="281"/>
        <v>1</v>
      </c>
      <c r="Q3647" t="s">
        <v>8319</v>
      </c>
      <c r="R3647" t="str">
        <f t="shared" si="282"/>
        <v>theater</v>
      </c>
      <c r="S3647" t="str">
        <f t="shared" si="283"/>
        <v>musical</v>
      </c>
      <c r="T3647">
        <f>YEAR(V3647)</f>
        <v>2016</v>
      </c>
      <c r="U3647" s="13">
        <f t="shared" si="284"/>
        <v>30</v>
      </c>
      <c r="V3647" s="10">
        <f>(((J3647/60)/60)/24)+DATE(1970,1,1)</f>
        <v>42665.970347222217</v>
      </c>
      <c r="W3647" s="10">
        <f>(((I3647/60)/60)/24)+DATE(1970,1,1)</f>
        <v>42696.012013888889</v>
      </c>
    </row>
    <row r="3648" spans="1:23"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280"/>
        <v>4.8099999999999997E-2</v>
      </c>
      <c r="P3648" s="6">
        <f t="shared" si="281"/>
        <v>60.125</v>
      </c>
      <c r="Q3648" t="s">
        <v>8319</v>
      </c>
      <c r="R3648" t="str">
        <f t="shared" si="282"/>
        <v>theater</v>
      </c>
      <c r="S3648" t="str">
        <f t="shared" si="283"/>
        <v>musical</v>
      </c>
      <c r="T3648">
        <f>YEAR(V3648)</f>
        <v>2015</v>
      </c>
      <c r="U3648" s="13">
        <f t="shared" si="284"/>
        <v>32</v>
      </c>
      <c r="V3648" s="10">
        <f>(((J3648/60)/60)/24)+DATE(1970,1,1)</f>
        <v>42140.421319444446</v>
      </c>
      <c r="W3648" s="10">
        <f>(((I3648/60)/60)/24)+DATE(1970,1,1)</f>
        <v>42171.979166666672</v>
      </c>
    </row>
    <row r="3649" spans="1:23"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280"/>
        <v>0.06</v>
      </c>
      <c r="P3649" s="6">
        <f t="shared" si="281"/>
        <v>15</v>
      </c>
      <c r="Q3649" t="s">
        <v>8319</v>
      </c>
      <c r="R3649" t="str">
        <f t="shared" si="282"/>
        <v>theater</v>
      </c>
      <c r="S3649" t="str">
        <f t="shared" si="283"/>
        <v>musical</v>
      </c>
      <c r="T3649">
        <f>YEAR(V3649)</f>
        <v>2016</v>
      </c>
      <c r="U3649" s="13">
        <f t="shared" si="284"/>
        <v>45</v>
      </c>
      <c r="V3649" s="10">
        <f>(((J3649/60)/60)/24)+DATE(1970,1,1)</f>
        <v>42598.749155092592</v>
      </c>
      <c r="W3649" s="10">
        <f>(((I3649/60)/60)/24)+DATE(1970,1,1)</f>
        <v>42643.749155092592</v>
      </c>
    </row>
    <row r="3650" spans="1:23"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280"/>
        <v>1.003825</v>
      </c>
      <c r="P3650" s="6">
        <f t="shared" si="281"/>
        <v>550.04109589041093</v>
      </c>
      <c r="Q3650" t="s">
        <v>8319</v>
      </c>
      <c r="R3650" t="str">
        <f t="shared" si="282"/>
        <v>theater</v>
      </c>
      <c r="S3650" t="str">
        <f t="shared" si="283"/>
        <v>plays</v>
      </c>
      <c r="T3650">
        <f>YEAR(V3650)</f>
        <v>2014</v>
      </c>
      <c r="U3650" s="13">
        <f t="shared" si="284"/>
        <v>30</v>
      </c>
      <c r="V3650" s="10">
        <f>(((J3650/60)/60)/24)+DATE(1970,1,1)</f>
        <v>41887.292187500003</v>
      </c>
      <c r="W3650" s="10">
        <f>(((I3650/60)/60)/24)+DATE(1970,1,1)</f>
        <v>41917.292187500003</v>
      </c>
    </row>
    <row r="3651" spans="1:23"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285">E3651/D3651</f>
        <v>1.04</v>
      </c>
      <c r="P3651" s="6">
        <f t="shared" ref="P3651:P3714" si="286">E3651/L3651</f>
        <v>97.5</v>
      </c>
      <c r="Q3651" t="s">
        <v>8319</v>
      </c>
      <c r="R3651" t="str">
        <f t="shared" ref="R3651:R3714" si="287">LEFT(N3651,SEARCH("/",N3651,1)-1)</f>
        <v>theater</v>
      </c>
      <c r="S3651" t="str">
        <f t="shared" ref="S3651:S3714" si="288">RIGHT(N3651,LEN(N3651)-FIND("/",N3651,1))</f>
        <v>plays</v>
      </c>
      <c r="T3651">
        <f>YEAR(V3651)</f>
        <v>2014</v>
      </c>
      <c r="U3651" s="13">
        <f t="shared" ref="U3651:U3714" si="289">ROUND(W3651-V3651,0)</f>
        <v>26</v>
      </c>
      <c r="V3651" s="10">
        <f>(((J3651/60)/60)/24)+DATE(1970,1,1)</f>
        <v>41780.712893518517</v>
      </c>
      <c r="W3651" s="10">
        <f>(((I3651/60)/60)/24)+DATE(1970,1,1)</f>
        <v>41806.712893518517</v>
      </c>
    </row>
    <row r="3652" spans="1:23"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285"/>
        <v>1</v>
      </c>
      <c r="P3652" s="6">
        <f t="shared" si="286"/>
        <v>29.411764705882351</v>
      </c>
      <c r="Q3652" t="s">
        <v>8319</v>
      </c>
      <c r="R3652" t="str">
        <f t="shared" si="287"/>
        <v>theater</v>
      </c>
      <c r="S3652" t="str">
        <f t="shared" si="288"/>
        <v>plays</v>
      </c>
      <c r="T3652">
        <f>YEAR(V3652)</f>
        <v>2016</v>
      </c>
      <c r="U3652" s="13">
        <f t="shared" si="289"/>
        <v>21</v>
      </c>
      <c r="V3652" s="10">
        <f>(((J3652/60)/60)/24)+DATE(1970,1,1)</f>
        <v>42381.478981481487</v>
      </c>
      <c r="W3652" s="10">
        <f>(((I3652/60)/60)/24)+DATE(1970,1,1)</f>
        <v>42402.478981481487</v>
      </c>
    </row>
    <row r="3653" spans="1:23"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285"/>
        <v>1.04</v>
      </c>
      <c r="P3653" s="6">
        <f t="shared" si="286"/>
        <v>57.777777777777779</v>
      </c>
      <c r="Q3653" t="s">
        <v>8319</v>
      </c>
      <c r="R3653" t="str">
        <f t="shared" si="287"/>
        <v>theater</v>
      </c>
      <c r="S3653" t="str">
        <f t="shared" si="288"/>
        <v>plays</v>
      </c>
      <c r="T3653">
        <f>YEAR(V3653)</f>
        <v>2014</v>
      </c>
      <c r="U3653" s="13">
        <f t="shared" si="289"/>
        <v>33</v>
      </c>
      <c r="V3653" s="10">
        <f>(((J3653/60)/60)/24)+DATE(1970,1,1)</f>
        <v>41828.646319444444</v>
      </c>
      <c r="W3653" s="10">
        <f>(((I3653/60)/60)/24)+DATE(1970,1,1)</f>
        <v>41861.665972222225</v>
      </c>
    </row>
    <row r="3654" spans="1:23"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285"/>
        <v>2.5066666666666668</v>
      </c>
      <c r="P3654" s="6">
        <f t="shared" si="286"/>
        <v>44.235294117647058</v>
      </c>
      <c r="Q3654" t="s">
        <v>8319</v>
      </c>
      <c r="R3654" t="str">
        <f t="shared" si="287"/>
        <v>theater</v>
      </c>
      <c r="S3654" t="str">
        <f t="shared" si="288"/>
        <v>plays</v>
      </c>
      <c r="T3654">
        <f>YEAR(V3654)</f>
        <v>2016</v>
      </c>
      <c r="U3654" s="13">
        <f t="shared" si="289"/>
        <v>11</v>
      </c>
      <c r="V3654" s="10">
        <f>(((J3654/60)/60)/24)+DATE(1970,1,1)</f>
        <v>42596.644699074073</v>
      </c>
      <c r="W3654" s="10">
        <f>(((I3654/60)/60)/24)+DATE(1970,1,1)</f>
        <v>42607.165972222225</v>
      </c>
    </row>
    <row r="3655" spans="1:23"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285"/>
        <v>1.0049999999999999</v>
      </c>
      <c r="P3655" s="6">
        <f t="shared" si="286"/>
        <v>60.909090909090907</v>
      </c>
      <c r="Q3655" t="s">
        <v>8319</v>
      </c>
      <c r="R3655" t="str">
        <f t="shared" si="287"/>
        <v>theater</v>
      </c>
      <c r="S3655" t="str">
        <f t="shared" si="288"/>
        <v>plays</v>
      </c>
      <c r="T3655">
        <f>YEAR(V3655)</f>
        <v>2015</v>
      </c>
      <c r="U3655" s="13">
        <f t="shared" si="289"/>
        <v>30</v>
      </c>
      <c r="V3655" s="10">
        <f>(((J3655/60)/60)/24)+DATE(1970,1,1)</f>
        <v>42191.363506944443</v>
      </c>
      <c r="W3655" s="10">
        <f>(((I3655/60)/60)/24)+DATE(1970,1,1)</f>
        <v>42221.363506944443</v>
      </c>
    </row>
    <row r="3656" spans="1:23"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285"/>
        <v>1.744</v>
      </c>
      <c r="P3656" s="6">
        <f t="shared" si="286"/>
        <v>68.84210526315789</v>
      </c>
      <c r="Q3656" t="s">
        <v>8319</v>
      </c>
      <c r="R3656" t="str">
        <f t="shared" si="287"/>
        <v>theater</v>
      </c>
      <c r="S3656" t="str">
        <f t="shared" si="288"/>
        <v>plays</v>
      </c>
      <c r="T3656">
        <f>YEAR(V3656)</f>
        <v>2016</v>
      </c>
      <c r="U3656" s="13">
        <f t="shared" si="289"/>
        <v>23</v>
      </c>
      <c r="V3656" s="10">
        <f>(((J3656/60)/60)/24)+DATE(1970,1,1)</f>
        <v>42440.416504629626</v>
      </c>
      <c r="W3656" s="10">
        <f>(((I3656/60)/60)/24)+DATE(1970,1,1)</f>
        <v>42463.708333333328</v>
      </c>
    </row>
    <row r="3657" spans="1:23"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285"/>
        <v>1.1626000000000001</v>
      </c>
      <c r="P3657" s="6">
        <f t="shared" si="286"/>
        <v>73.582278481012665</v>
      </c>
      <c r="Q3657" t="s">
        <v>8319</v>
      </c>
      <c r="R3657" t="str">
        <f t="shared" si="287"/>
        <v>theater</v>
      </c>
      <c r="S3657" t="str">
        <f t="shared" si="288"/>
        <v>plays</v>
      </c>
      <c r="T3657">
        <f>YEAR(V3657)</f>
        <v>2015</v>
      </c>
      <c r="U3657" s="13">
        <f t="shared" si="289"/>
        <v>29</v>
      </c>
      <c r="V3657" s="10">
        <f>(((J3657/60)/60)/24)+DATE(1970,1,1)</f>
        <v>42173.803217592591</v>
      </c>
      <c r="W3657" s="10">
        <f>(((I3657/60)/60)/24)+DATE(1970,1,1)</f>
        <v>42203.290972222225</v>
      </c>
    </row>
    <row r="3658" spans="1:23"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285"/>
        <v>1.0582</v>
      </c>
      <c r="P3658" s="6">
        <f t="shared" si="286"/>
        <v>115.02173913043478</v>
      </c>
      <c r="Q3658" t="s">
        <v>8319</v>
      </c>
      <c r="R3658" t="str">
        <f t="shared" si="287"/>
        <v>theater</v>
      </c>
      <c r="S3658" t="str">
        <f t="shared" si="288"/>
        <v>plays</v>
      </c>
      <c r="T3658">
        <f>YEAR(V3658)</f>
        <v>2017</v>
      </c>
      <c r="U3658" s="13">
        <f t="shared" si="289"/>
        <v>30</v>
      </c>
      <c r="V3658" s="10">
        <f>(((J3658/60)/60)/24)+DATE(1970,1,1)</f>
        <v>42737.910138888896</v>
      </c>
      <c r="W3658" s="10">
        <f>(((I3658/60)/60)/24)+DATE(1970,1,1)</f>
        <v>42767.957638888889</v>
      </c>
    </row>
    <row r="3659" spans="1:23"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285"/>
        <v>1.1074999999999999</v>
      </c>
      <c r="P3659" s="6">
        <f t="shared" si="286"/>
        <v>110.75</v>
      </c>
      <c r="Q3659" t="s">
        <v>8319</v>
      </c>
      <c r="R3659" t="str">
        <f t="shared" si="287"/>
        <v>theater</v>
      </c>
      <c r="S3659" t="str">
        <f t="shared" si="288"/>
        <v>plays</v>
      </c>
      <c r="T3659">
        <f>YEAR(V3659)</f>
        <v>2016</v>
      </c>
      <c r="U3659" s="13">
        <f t="shared" si="289"/>
        <v>23</v>
      </c>
      <c r="V3659" s="10">
        <f>(((J3659/60)/60)/24)+DATE(1970,1,1)</f>
        <v>42499.629849537043</v>
      </c>
      <c r="W3659" s="10">
        <f>(((I3659/60)/60)/24)+DATE(1970,1,1)</f>
        <v>42522.904166666667</v>
      </c>
    </row>
    <row r="3660" spans="1:23"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285"/>
        <v>1.0066666666666666</v>
      </c>
      <c r="P3660" s="6">
        <f t="shared" si="286"/>
        <v>75.5</v>
      </c>
      <c r="Q3660" t="s">
        <v>8319</v>
      </c>
      <c r="R3660" t="str">
        <f t="shared" si="287"/>
        <v>theater</v>
      </c>
      <c r="S3660" t="str">
        <f t="shared" si="288"/>
        <v>plays</v>
      </c>
      <c r="T3660">
        <f>YEAR(V3660)</f>
        <v>2014</v>
      </c>
      <c r="U3660" s="13">
        <f t="shared" si="289"/>
        <v>46</v>
      </c>
      <c r="V3660" s="10">
        <f>(((J3660/60)/60)/24)+DATE(1970,1,1)</f>
        <v>41775.858564814815</v>
      </c>
      <c r="W3660" s="10">
        <f>(((I3660/60)/60)/24)+DATE(1970,1,1)</f>
        <v>41822.165972222225</v>
      </c>
    </row>
    <row r="3661" spans="1:23"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285"/>
        <v>1.0203333333333333</v>
      </c>
      <c r="P3661" s="6">
        <f t="shared" si="286"/>
        <v>235.46153846153845</v>
      </c>
      <c r="Q3661" t="s">
        <v>8319</v>
      </c>
      <c r="R3661" t="str">
        <f t="shared" si="287"/>
        <v>theater</v>
      </c>
      <c r="S3661" t="str">
        <f t="shared" si="288"/>
        <v>plays</v>
      </c>
      <c r="T3661">
        <f>YEAR(V3661)</f>
        <v>2015</v>
      </c>
      <c r="U3661" s="13">
        <f t="shared" si="289"/>
        <v>27</v>
      </c>
      <c r="V3661" s="10">
        <f>(((J3661/60)/60)/24)+DATE(1970,1,1)</f>
        <v>42055.277199074073</v>
      </c>
      <c r="W3661" s="10">
        <f>(((I3661/60)/60)/24)+DATE(1970,1,1)</f>
        <v>42082.610416666663</v>
      </c>
    </row>
    <row r="3662" spans="1:23"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285"/>
        <v>1</v>
      </c>
      <c r="P3662" s="6">
        <f t="shared" si="286"/>
        <v>11.363636363636363</v>
      </c>
      <c r="Q3662" t="s">
        <v>8319</v>
      </c>
      <c r="R3662" t="str">
        <f t="shared" si="287"/>
        <v>theater</v>
      </c>
      <c r="S3662" t="str">
        <f t="shared" si="288"/>
        <v>plays</v>
      </c>
      <c r="T3662">
        <f>YEAR(V3662)</f>
        <v>2014</v>
      </c>
      <c r="U3662" s="13">
        <f t="shared" si="289"/>
        <v>25</v>
      </c>
      <c r="V3662" s="10">
        <f>(((J3662/60)/60)/24)+DATE(1970,1,1)</f>
        <v>41971.881076388891</v>
      </c>
      <c r="W3662" s="10">
        <f>(((I3662/60)/60)/24)+DATE(1970,1,1)</f>
        <v>41996.881076388891</v>
      </c>
    </row>
    <row r="3663" spans="1:23"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285"/>
        <v>1.1100000000000001</v>
      </c>
      <c r="P3663" s="6">
        <f t="shared" si="286"/>
        <v>92.5</v>
      </c>
      <c r="Q3663" t="s">
        <v>8319</v>
      </c>
      <c r="R3663" t="str">
        <f t="shared" si="287"/>
        <v>theater</v>
      </c>
      <c r="S3663" t="str">
        <f t="shared" si="288"/>
        <v>plays</v>
      </c>
      <c r="T3663">
        <f>YEAR(V3663)</f>
        <v>2016</v>
      </c>
      <c r="U3663" s="13">
        <f t="shared" si="289"/>
        <v>22</v>
      </c>
      <c r="V3663" s="10">
        <f>(((J3663/60)/60)/24)+DATE(1970,1,1)</f>
        <v>42447.896666666667</v>
      </c>
      <c r="W3663" s="10">
        <f>(((I3663/60)/60)/24)+DATE(1970,1,1)</f>
        <v>42470.166666666672</v>
      </c>
    </row>
    <row r="3664" spans="1:23"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285"/>
        <v>1.0142500000000001</v>
      </c>
      <c r="P3664" s="6">
        <f t="shared" si="286"/>
        <v>202.85</v>
      </c>
      <c r="Q3664" t="s">
        <v>8319</v>
      </c>
      <c r="R3664" t="str">
        <f t="shared" si="287"/>
        <v>theater</v>
      </c>
      <c r="S3664" t="str">
        <f t="shared" si="288"/>
        <v>plays</v>
      </c>
      <c r="T3664">
        <f>YEAR(V3664)</f>
        <v>2015</v>
      </c>
      <c r="U3664" s="13">
        <f t="shared" si="289"/>
        <v>30</v>
      </c>
      <c r="V3664" s="10">
        <f>(((J3664/60)/60)/24)+DATE(1970,1,1)</f>
        <v>42064.220069444447</v>
      </c>
      <c r="W3664" s="10">
        <f>(((I3664/60)/60)/24)+DATE(1970,1,1)</f>
        <v>42094.178402777776</v>
      </c>
    </row>
    <row r="3665" spans="1:23"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285"/>
        <v>1.04</v>
      </c>
      <c r="P3665" s="6">
        <f t="shared" si="286"/>
        <v>26</v>
      </c>
      <c r="Q3665" t="s">
        <v>8319</v>
      </c>
      <c r="R3665" t="str">
        <f t="shared" si="287"/>
        <v>theater</v>
      </c>
      <c r="S3665" t="str">
        <f t="shared" si="288"/>
        <v>plays</v>
      </c>
      <c r="T3665">
        <f>YEAR(V3665)</f>
        <v>2016</v>
      </c>
      <c r="U3665" s="13">
        <f t="shared" si="289"/>
        <v>60</v>
      </c>
      <c r="V3665" s="10">
        <f>(((J3665/60)/60)/24)+DATE(1970,1,1)</f>
        <v>42665.451736111107</v>
      </c>
      <c r="W3665" s="10">
        <f>(((I3665/60)/60)/24)+DATE(1970,1,1)</f>
        <v>42725.493402777778</v>
      </c>
    </row>
    <row r="3666" spans="1:23"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285"/>
        <v>1.09375</v>
      </c>
      <c r="P3666" s="6">
        <f t="shared" si="286"/>
        <v>46.05263157894737</v>
      </c>
      <c r="Q3666" t="s">
        <v>8319</v>
      </c>
      <c r="R3666" t="str">
        <f t="shared" si="287"/>
        <v>theater</v>
      </c>
      <c r="S3666" t="str">
        <f t="shared" si="288"/>
        <v>plays</v>
      </c>
      <c r="T3666">
        <f>YEAR(V3666)</f>
        <v>2016</v>
      </c>
      <c r="U3666" s="13">
        <f t="shared" si="289"/>
        <v>14</v>
      </c>
      <c r="V3666" s="10">
        <f>(((J3666/60)/60)/24)+DATE(1970,1,1)</f>
        <v>42523.248715277776</v>
      </c>
      <c r="W3666" s="10">
        <f>(((I3666/60)/60)/24)+DATE(1970,1,1)</f>
        <v>42537.248715277776</v>
      </c>
    </row>
    <row r="3667" spans="1:23"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285"/>
        <v>1.1516129032258065</v>
      </c>
      <c r="P3667" s="6">
        <f t="shared" si="286"/>
        <v>51</v>
      </c>
      <c r="Q3667" t="s">
        <v>8319</v>
      </c>
      <c r="R3667" t="str">
        <f t="shared" si="287"/>
        <v>theater</v>
      </c>
      <c r="S3667" t="str">
        <f t="shared" si="288"/>
        <v>plays</v>
      </c>
      <c r="T3667">
        <f>YEAR(V3667)</f>
        <v>2015</v>
      </c>
      <c r="U3667" s="13">
        <f t="shared" si="289"/>
        <v>11</v>
      </c>
      <c r="V3667" s="10">
        <f>(((J3667/60)/60)/24)+DATE(1970,1,1)</f>
        <v>42294.808124999996</v>
      </c>
      <c r="W3667" s="10">
        <f>(((I3667/60)/60)/24)+DATE(1970,1,1)</f>
        <v>42305.829166666663</v>
      </c>
    </row>
    <row r="3668" spans="1:23"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285"/>
        <v>1</v>
      </c>
      <c r="P3668" s="6">
        <f t="shared" si="286"/>
        <v>31.578947368421051</v>
      </c>
      <c r="Q3668" t="s">
        <v>8319</v>
      </c>
      <c r="R3668" t="str">
        <f t="shared" si="287"/>
        <v>theater</v>
      </c>
      <c r="S3668" t="str">
        <f t="shared" si="288"/>
        <v>plays</v>
      </c>
      <c r="T3668">
        <f>YEAR(V3668)</f>
        <v>2014</v>
      </c>
      <c r="U3668" s="13">
        <f t="shared" si="289"/>
        <v>21</v>
      </c>
      <c r="V3668" s="10">
        <f>(((J3668/60)/60)/24)+DATE(1970,1,1)</f>
        <v>41822.90488425926</v>
      </c>
      <c r="W3668" s="10">
        <f>(((I3668/60)/60)/24)+DATE(1970,1,1)</f>
        <v>41844.291666666664</v>
      </c>
    </row>
    <row r="3669" spans="1:23"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285"/>
        <v>1.0317033333333334</v>
      </c>
      <c r="P3669" s="6">
        <f t="shared" si="286"/>
        <v>53.363965517241382</v>
      </c>
      <c r="Q3669" t="s">
        <v>8319</v>
      </c>
      <c r="R3669" t="str">
        <f t="shared" si="287"/>
        <v>theater</v>
      </c>
      <c r="S3669" t="str">
        <f t="shared" si="288"/>
        <v>plays</v>
      </c>
      <c r="T3669">
        <f>YEAR(V3669)</f>
        <v>2015</v>
      </c>
      <c r="U3669" s="13">
        <f t="shared" si="289"/>
        <v>30</v>
      </c>
      <c r="V3669" s="10">
        <f>(((J3669/60)/60)/24)+DATE(1970,1,1)</f>
        <v>42173.970127314817</v>
      </c>
      <c r="W3669" s="10">
        <f>(((I3669/60)/60)/24)+DATE(1970,1,1)</f>
        <v>42203.970127314817</v>
      </c>
    </row>
    <row r="3670" spans="1:23"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285"/>
        <v>1.0349999999999999</v>
      </c>
      <c r="P3670" s="6">
        <f t="shared" si="286"/>
        <v>36.964285714285715</v>
      </c>
      <c r="Q3670" t="s">
        <v>8319</v>
      </c>
      <c r="R3670" t="str">
        <f t="shared" si="287"/>
        <v>theater</v>
      </c>
      <c r="S3670" t="str">
        <f t="shared" si="288"/>
        <v>plays</v>
      </c>
      <c r="T3670">
        <f>YEAR(V3670)</f>
        <v>2015</v>
      </c>
      <c r="U3670" s="13">
        <f t="shared" si="289"/>
        <v>23</v>
      </c>
      <c r="V3670" s="10">
        <f>(((J3670/60)/60)/24)+DATE(1970,1,1)</f>
        <v>42185.556157407409</v>
      </c>
      <c r="W3670" s="10">
        <f>(((I3670/60)/60)/24)+DATE(1970,1,1)</f>
        <v>42208.772916666669</v>
      </c>
    </row>
    <row r="3671" spans="1:23"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285"/>
        <v>1.3819999999999999</v>
      </c>
      <c r="P3671" s="6">
        <f t="shared" si="286"/>
        <v>81.294117647058826</v>
      </c>
      <c r="Q3671" t="s">
        <v>8319</v>
      </c>
      <c r="R3671" t="str">
        <f t="shared" si="287"/>
        <v>theater</v>
      </c>
      <c r="S3671" t="str">
        <f t="shared" si="288"/>
        <v>plays</v>
      </c>
      <c r="T3671">
        <f>YEAR(V3671)</f>
        <v>2015</v>
      </c>
      <c r="U3671" s="13">
        <f t="shared" si="289"/>
        <v>30</v>
      </c>
      <c r="V3671" s="10">
        <f>(((J3671/60)/60)/24)+DATE(1970,1,1)</f>
        <v>42136.675196759257</v>
      </c>
      <c r="W3671" s="10">
        <f>(((I3671/60)/60)/24)+DATE(1970,1,1)</f>
        <v>42166.675196759257</v>
      </c>
    </row>
    <row r="3672" spans="1:23"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285"/>
        <v>1.0954545454545455</v>
      </c>
      <c r="P3672" s="6">
        <f t="shared" si="286"/>
        <v>20.083333333333332</v>
      </c>
      <c r="Q3672" t="s">
        <v>8319</v>
      </c>
      <c r="R3672" t="str">
        <f t="shared" si="287"/>
        <v>theater</v>
      </c>
      <c r="S3672" t="str">
        <f t="shared" si="288"/>
        <v>plays</v>
      </c>
      <c r="T3672">
        <f>YEAR(V3672)</f>
        <v>2015</v>
      </c>
      <c r="U3672" s="13">
        <f t="shared" si="289"/>
        <v>13</v>
      </c>
      <c r="V3672" s="10">
        <f>(((J3672/60)/60)/24)+DATE(1970,1,1)</f>
        <v>42142.514016203699</v>
      </c>
      <c r="W3672" s="10">
        <f>(((I3672/60)/60)/24)+DATE(1970,1,1)</f>
        <v>42155.958333333328</v>
      </c>
    </row>
    <row r="3673" spans="1:23"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285"/>
        <v>1.0085714285714287</v>
      </c>
      <c r="P3673" s="6">
        <f t="shared" si="286"/>
        <v>88.25</v>
      </c>
      <c r="Q3673" t="s">
        <v>8319</v>
      </c>
      <c r="R3673" t="str">
        <f t="shared" si="287"/>
        <v>theater</v>
      </c>
      <c r="S3673" t="str">
        <f t="shared" si="288"/>
        <v>plays</v>
      </c>
      <c r="T3673">
        <f>YEAR(V3673)</f>
        <v>2014</v>
      </c>
      <c r="U3673" s="13">
        <f t="shared" si="289"/>
        <v>21</v>
      </c>
      <c r="V3673" s="10">
        <f>(((J3673/60)/60)/24)+DATE(1970,1,1)</f>
        <v>41820.62809027778</v>
      </c>
      <c r="W3673" s="10">
        <f>(((I3673/60)/60)/24)+DATE(1970,1,1)</f>
        <v>41841.165972222225</v>
      </c>
    </row>
    <row r="3674" spans="1:23"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285"/>
        <v>1.0153333333333334</v>
      </c>
      <c r="P3674" s="6">
        <f t="shared" si="286"/>
        <v>53.438596491228068</v>
      </c>
      <c r="Q3674" t="s">
        <v>8319</v>
      </c>
      <c r="R3674" t="str">
        <f t="shared" si="287"/>
        <v>theater</v>
      </c>
      <c r="S3674" t="str">
        <f t="shared" si="288"/>
        <v>plays</v>
      </c>
      <c r="T3674">
        <f>YEAR(V3674)</f>
        <v>2014</v>
      </c>
      <c r="U3674" s="13">
        <f t="shared" si="289"/>
        <v>30</v>
      </c>
      <c r="V3674" s="10">
        <f>(((J3674/60)/60)/24)+DATE(1970,1,1)</f>
        <v>41878.946574074071</v>
      </c>
      <c r="W3674" s="10">
        <f>(((I3674/60)/60)/24)+DATE(1970,1,1)</f>
        <v>41908.946574074071</v>
      </c>
    </row>
    <row r="3675" spans="1:23"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285"/>
        <v>1.13625</v>
      </c>
      <c r="P3675" s="6">
        <f t="shared" si="286"/>
        <v>39.868421052631582</v>
      </c>
      <c r="Q3675" t="s">
        <v>8319</v>
      </c>
      <c r="R3675" t="str">
        <f t="shared" si="287"/>
        <v>theater</v>
      </c>
      <c r="S3675" t="str">
        <f t="shared" si="288"/>
        <v>plays</v>
      </c>
      <c r="T3675">
        <f>YEAR(V3675)</f>
        <v>2014</v>
      </c>
      <c r="U3675" s="13">
        <f t="shared" si="289"/>
        <v>34</v>
      </c>
      <c r="V3675" s="10">
        <f>(((J3675/60)/60)/24)+DATE(1970,1,1)</f>
        <v>41914.295104166667</v>
      </c>
      <c r="W3675" s="10">
        <f>(((I3675/60)/60)/24)+DATE(1970,1,1)</f>
        <v>41948.536111111112</v>
      </c>
    </row>
    <row r="3676" spans="1:23"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285"/>
        <v>1</v>
      </c>
      <c r="P3676" s="6">
        <f t="shared" si="286"/>
        <v>145.16129032258064</v>
      </c>
      <c r="Q3676" t="s">
        <v>8319</v>
      </c>
      <c r="R3676" t="str">
        <f t="shared" si="287"/>
        <v>theater</v>
      </c>
      <c r="S3676" t="str">
        <f t="shared" si="288"/>
        <v>plays</v>
      </c>
      <c r="T3676">
        <f>YEAR(V3676)</f>
        <v>2016</v>
      </c>
      <c r="U3676" s="13">
        <f t="shared" si="289"/>
        <v>60</v>
      </c>
      <c r="V3676" s="10">
        <f>(((J3676/60)/60)/24)+DATE(1970,1,1)</f>
        <v>42556.873020833329</v>
      </c>
      <c r="W3676" s="10">
        <f>(((I3676/60)/60)/24)+DATE(1970,1,1)</f>
        <v>42616.873020833329</v>
      </c>
    </row>
    <row r="3677" spans="1:23"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285"/>
        <v>1.4</v>
      </c>
      <c r="P3677" s="6">
        <f t="shared" si="286"/>
        <v>23.333333333333332</v>
      </c>
      <c r="Q3677" t="s">
        <v>8319</v>
      </c>
      <c r="R3677" t="str">
        <f t="shared" si="287"/>
        <v>theater</v>
      </c>
      <c r="S3677" t="str">
        <f t="shared" si="288"/>
        <v>plays</v>
      </c>
      <c r="T3677">
        <f>YEAR(V3677)</f>
        <v>2016</v>
      </c>
      <c r="U3677" s="13">
        <f t="shared" si="289"/>
        <v>12</v>
      </c>
      <c r="V3677" s="10">
        <f>(((J3677/60)/60)/24)+DATE(1970,1,1)</f>
        <v>42493.597013888888</v>
      </c>
      <c r="W3677" s="10">
        <f>(((I3677/60)/60)/24)+DATE(1970,1,1)</f>
        <v>42505.958333333328</v>
      </c>
    </row>
    <row r="3678" spans="1:23"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285"/>
        <v>1.2875000000000001</v>
      </c>
      <c r="P3678" s="6">
        <f t="shared" si="286"/>
        <v>64.375</v>
      </c>
      <c r="Q3678" t="s">
        <v>8319</v>
      </c>
      <c r="R3678" t="str">
        <f t="shared" si="287"/>
        <v>theater</v>
      </c>
      <c r="S3678" t="str">
        <f t="shared" si="288"/>
        <v>plays</v>
      </c>
      <c r="T3678">
        <f>YEAR(V3678)</f>
        <v>2014</v>
      </c>
      <c r="U3678" s="13">
        <f t="shared" si="289"/>
        <v>18</v>
      </c>
      <c r="V3678" s="10">
        <f>(((J3678/60)/60)/24)+DATE(1970,1,1)</f>
        <v>41876.815787037034</v>
      </c>
      <c r="W3678" s="10">
        <f>(((I3678/60)/60)/24)+DATE(1970,1,1)</f>
        <v>41894.815787037034</v>
      </c>
    </row>
    <row r="3679" spans="1:23"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285"/>
        <v>1.0290416666666666</v>
      </c>
      <c r="P3679" s="6">
        <f t="shared" si="286"/>
        <v>62.052763819095475</v>
      </c>
      <c r="Q3679" t="s">
        <v>8319</v>
      </c>
      <c r="R3679" t="str">
        <f t="shared" si="287"/>
        <v>theater</v>
      </c>
      <c r="S3679" t="str">
        <f t="shared" si="288"/>
        <v>plays</v>
      </c>
      <c r="T3679">
        <f>YEAR(V3679)</f>
        <v>2014</v>
      </c>
      <c r="U3679" s="13">
        <f t="shared" si="289"/>
        <v>21</v>
      </c>
      <c r="V3679" s="10">
        <f>(((J3679/60)/60)/24)+DATE(1970,1,1)</f>
        <v>41802.574282407404</v>
      </c>
      <c r="W3679" s="10">
        <f>(((I3679/60)/60)/24)+DATE(1970,1,1)</f>
        <v>41823.165972222225</v>
      </c>
    </row>
    <row r="3680" spans="1:23"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285"/>
        <v>1.0249999999999999</v>
      </c>
      <c r="P3680" s="6">
        <f t="shared" si="286"/>
        <v>66.129032258064512</v>
      </c>
      <c r="Q3680" t="s">
        <v>8319</v>
      </c>
      <c r="R3680" t="str">
        <f t="shared" si="287"/>
        <v>theater</v>
      </c>
      <c r="S3680" t="str">
        <f t="shared" si="288"/>
        <v>plays</v>
      </c>
      <c r="T3680">
        <f>YEAR(V3680)</f>
        <v>2015</v>
      </c>
      <c r="U3680" s="13">
        <f t="shared" si="289"/>
        <v>35</v>
      </c>
      <c r="V3680" s="10">
        <f>(((J3680/60)/60)/24)+DATE(1970,1,1)</f>
        <v>42120.531226851846</v>
      </c>
      <c r="W3680" s="10">
        <f>(((I3680/60)/60)/24)+DATE(1970,1,1)</f>
        <v>42155.531226851846</v>
      </c>
    </row>
    <row r="3681" spans="1:23"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285"/>
        <v>1.101</v>
      </c>
      <c r="P3681" s="6">
        <f t="shared" si="286"/>
        <v>73.400000000000006</v>
      </c>
      <c r="Q3681" t="s">
        <v>8319</v>
      </c>
      <c r="R3681" t="str">
        <f t="shared" si="287"/>
        <v>theater</v>
      </c>
      <c r="S3681" t="str">
        <f t="shared" si="288"/>
        <v>plays</v>
      </c>
      <c r="T3681">
        <f>YEAR(V3681)</f>
        <v>2014</v>
      </c>
      <c r="U3681" s="13">
        <f t="shared" si="289"/>
        <v>34</v>
      </c>
      <c r="V3681" s="10">
        <f>(((J3681/60)/60)/24)+DATE(1970,1,1)</f>
        <v>41786.761354166665</v>
      </c>
      <c r="W3681" s="10">
        <f>(((I3681/60)/60)/24)+DATE(1970,1,1)</f>
        <v>41821.207638888889</v>
      </c>
    </row>
    <row r="3682" spans="1:23"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285"/>
        <v>1.1276666666666666</v>
      </c>
      <c r="P3682" s="6">
        <f t="shared" si="286"/>
        <v>99.5</v>
      </c>
      <c r="Q3682" t="s">
        <v>8319</v>
      </c>
      <c r="R3682" t="str">
        <f t="shared" si="287"/>
        <v>theater</v>
      </c>
      <c r="S3682" t="str">
        <f t="shared" si="288"/>
        <v>plays</v>
      </c>
      <c r="T3682">
        <f>YEAR(V3682)</f>
        <v>2016</v>
      </c>
      <c r="U3682" s="13">
        <f t="shared" si="289"/>
        <v>21</v>
      </c>
      <c r="V3682" s="10">
        <f>(((J3682/60)/60)/24)+DATE(1970,1,1)</f>
        <v>42627.454097222217</v>
      </c>
      <c r="W3682" s="10">
        <f>(((I3682/60)/60)/24)+DATE(1970,1,1)</f>
        <v>42648.454097222217</v>
      </c>
    </row>
    <row r="3683" spans="1:23"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285"/>
        <v>1.119</v>
      </c>
      <c r="P3683" s="6">
        <f t="shared" si="286"/>
        <v>62.166666666666664</v>
      </c>
      <c r="Q3683" t="s">
        <v>8319</v>
      </c>
      <c r="R3683" t="str">
        <f t="shared" si="287"/>
        <v>theater</v>
      </c>
      <c r="S3683" t="str">
        <f t="shared" si="288"/>
        <v>plays</v>
      </c>
      <c r="T3683">
        <f>YEAR(V3683)</f>
        <v>2016</v>
      </c>
      <c r="U3683" s="13">
        <f t="shared" si="289"/>
        <v>10</v>
      </c>
      <c r="V3683" s="10">
        <f>(((J3683/60)/60)/24)+DATE(1970,1,1)</f>
        <v>42374.651504629626</v>
      </c>
      <c r="W3683" s="10">
        <f>(((I3683/60)/60)/24)+DATE(1970,1,1)</f>
        <v>42384.651504629626</v>
      </c>
    </row>
    <row r="3684" spans="1:23"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285"/>
        <v>1.3919999999999999</v>
      </c>
      <c r="P3684" s="6">
        <f t="shared" si="286"/>
        <v>62.328358208955223</v>
      </c>
      <c r="Q3684" t="s">
        <v>8319</v>
      </c>
      <c r="R3684" t="str">
        <f t="shared" si="287"/>
        <v>theater</v>
      </c>
      <c r="S3684" t="str">
        <f t="shared" si="288"/>
        <v>plays</v>
      </c>
      <c r="T3684">
        <f>YEAR(V3684)</f>
        <v>2014</v>
      </c>
      <c r="U3684" s="13">
        <f t="shared" si="289"/>
        <v>34</v>
      </c>
      <c r="V3684" s="10">
        <f>(((J3684/60)/60)/24)+DATE(1970,1,1)</f>
        <v>41772.685393518521</v>
      </c>
      <c r="W3684" s="10">
        <f>(((I3684/60)/60)/24)+DATE(1970,1,1)</f>
        <v>41806.290972222225</v>
      </c>
    </row>
    <row r="3685" spans="1:23"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285"/>
        <v>1.1085714285714285</v>
      </c>
      <c r="P3685" s="6">
        <f t="shared" si="286"/>
        <v>58.787878787878789</v>
      </c>
      <c r="Q3685" t="s">
        <v>8319</v>
      </c>
      <c r="R3685" t="str">
        <f t="shared" si="287"/>
        <v>theater</v>
      </c>
      <c r="S3685" t="str">
        <f t="shared" si="288"/>
        <v>plays</v>
      </c>
      <c r="T3685">
        <f>YEAR(V3685)</f>
        <v>2016</v>
      </c>
      <c r="U3685" s="13">
        <f t="shared" si="289"/>
        <v>30</v>
      </c>
      <c r="V3685" s="10">
        <f>(((J3685/60)/60)/24)+DATE(1970,1,1)</f>
        <v>42633.116851851853</v>
      </c>
      <c r="W3685" s="10">
        <f>(((I3685/60)/60)/24)+DATE(1970,1,1)</f>
        <v>42663.116851851853</v>
      </c>
    </row>
    <row r="3686" spans="1:23"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285"/>
        <v>1.3906666666666667</v>
      </c>
      <c r="P3686" s="6">
        <f t="shared" si="286"/>
        <v>45.347826086956523</v>
      </c>
      <c r="Q3686" t="s">
        <v>8319</v>
      </c>
      <c r="R3686" t="str">
        <f t="shared" si="287"/>
        <v>theater</v>
      </c>
      <c r="S3686" t="str">
        <f t="shared" si="288"/>
        <v>plays</v>
      </c>
      <c r="T3686">
        <f>YEAR(V3686)</f>
        <v>2015</v>
      </c>
      <c r="U3686" s="13">
        <f t="shared" si="289"/>
        <v>30</v>
      </c>
      <c r="V3686" s="10">
        <f>(((J3686/60)/60)/24)+DATE(1970,1,1)</f>
        <v>42219.180393518516</v>
      </c>
      <c r="W3686" s="10">
        <f>(((I3686/60)/60)/24)+DATE(1970,1,1)</f>
        <v>42249.180393518516</v>
      </c>
    </row>
    <row r="3687" spans="1:23"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285"/>
        <v>1.0569999999999999</v>
      </c>
      <c r="P3687" s="6">
        <f t="shared" si="286"/>
        <v>41.944444444444443</v>
      </c>
      <c r="Q3687" t="s">
        <v>8319</v>
      </c>
      <c r="R3687" t="str">
        <f t="shared" si="287"/>
        <v>theater</v>
      </c>
      <c r="S3687" t="str">
        <f t="shared" si="288"/>
        <v>plays</v>
      </c>
      <c r="T3687">
        <f>YEAR(V3687)</f>
        <v>2014</v>
      </c>
      <c r="U3687" s="13">
        <f t="shared" si="289"/>
        <v>25</v>
      </c>
      <c r="V3687" s="10">
        <f>(((J3687/60)/60)/24)+DATE(1970,1,1)</f>
        <v>41753.593275462961</v>
      </c>
      <c r="W3687" s="10">
        <f>(((I3687/60)/60)/24)+DATE(1970,1,1)</f>
        <v>41778.875</v>
      </c>
    </row>
    <row r="3688" spans="1:23"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285"/>
        <v>1.0142857142857142</v>
      </c>
      <c r="P3688" s="6">
        <f t="shared" si="286"/>
        <v>59.166666666666664</v>
      </c>
      <c r="Q3688" t="s">
        <v>8319</v>
      </c>
      <c r="R3688" t="str">
        <f t="shared" si="287"/>
        <v>theater</v>
      </c>
      <c r="S3688" t="str">
        <f t="shared" si="288"/>
        <v>plays</v>
      </c>
      <c r="T3688">
        <f>YEAR(V3688)</f>
        <v>2015</v>
      </c>
      <c r="U3688" s="13">
        <f t="shared" si="289"/>
        <v>15</v>
      </c>
      <c r="V3688" s="10">
        <f>(((J3688/60)/60)/24)+DATE(1970,1,1)</f>
        <v>42230.662731481483</v>
      </c>
      <c r="W3688" s="10">
        <f>(((I3688/60)/60)/24)+DATE(1970,1,1)</f>
        <v>42245.165972222225</v>
      </c>
    </row>
    <row r="3689" spans="1:23"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285"/>
        <v>1.0024500000000001</v>
      </c>
      <c r="P3689" s="6">
        <f t="shared" si="286"/>
        <v>200.49</v>
      </c>
      <c r="Q3689" t="s">
        <v>8319</v>
      </c>
      <c r="R3689" t="str">
        <f t="shared" si="287"/>
        <v>theater</v>
      </c>
      <c r="S3689" t="str">
        <f t="shared" si="288"/>
        <v>plays</v>
      </c>
      <c r="T3689">
        <f>YEAR(V3689)</f>
        <v>2014</v>
      </c>
      <c r="U3689" s="13">
        <f t="shared" si="289"/>
        <v>30</v>
      </c>
      <c r="V3689" s="10">
        <f>(((J3689/60)/60)/24)+DATE(1970,1,1)</f>
        <v>41787.218229166669</v>
      </c>
      <c r="W3689" s="10">
        <f>(((I3689/60)/60)/24)+DATE(1970,1,1)</f>
        <v>41817.218229166669</v>
      </c>
    </row>
    <row r="3690" spans="1:23"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285"/>
        <v>1.0916666666666666</v>
      </c>
      <c r="P3690" s="6">
        <f t="shared" si="286"/>
        <v>83.974358974358978</v>
      </c>
      <c r="Q3690" t="s">
        <v>8319</v>
      </c>
      <c r="R3690" t="str">
        <f t="shared" si="287"/>
        <v>theater</v>
      </c>
      <c r="S3690" t="str">
        <f t="shared" si="288"/>
        <v>plays</v>
      </c>
      <c r="T3690">
        <f>YEAR(V3690)</f>
        <v>2014</v>
      </c>
      <c r="U3690" s="13">
        <f t="shared" si="289"/>
        <v>30</v>
      </c>
      <c r="V3690" s="10">
        <f>(((J3690/60)/60)/24)+DATE(1970,1,1)</f>
        <v>41829.787083333329</v>
      </c>
      <c r="W3690" s="10">
        <f>(((I3690/60)/60)/24)+DATE(1970,1,1)</f>
        <v>41859.787083333329</v>
      </c>
    </row>
    <row r="3691" spans="1:23"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285"/>
        <v>1.1833333333333333</v>
      </c>
      <c r="P3691" s="6">
        <f t="shared" si="286"/>
        <v>57.258064516129032</v>
      </c>
      <c r="Q3691" t="s">
        <v>8319</v>
      </c>
      <c r="R3691" t="str">
        <f t="shared" si="287"/>
        <v>theater</v>
      </c>
      <c r="S3691" t="str">
        <f t="shared" si="288"/>
        <v>plays</v>
      </c>
      <c r="T3691">
        <f>YEAR(V3691)</f>
        <v>2015</v>
      </c>
      <c r="U3691" s="13">
        <f t="shared" si="289"/>
        <v>29</v>
      </c>
      <c r="V3691" s="10">
        <f>(((J3691/60)/60)/24)+DATE(1970,1,1)</f>
        <v>42147.826840277776</v>
      </c>
      <c r="W3691" s="10">
        <f>(((I3691/60)/60)/24)+DATE(1970,1,1)</f>
        <v>42176.934027777781</v>
      </c>
    </row>
    <row r="3692" spans="1:23"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285"/>
        <v>1.2</v>
      </c>
      <c r="P3692" s="6">
        <f t="shared" si="286"/>
        <v>58.064516129032256</v>
      </c>
      <c r="Q3692" t="s">
        <v>8319</v>
      </c>
      <c r="R3692" t="str">
        <f t="shared" si="287"/>
        <v>theater</v>
      </c>
      <c r="S3692" t="str">
        <f t="shared" si="288"/>
        <v>plays</v>
      </c>
      <c r="T3692">
        <f>YEAR(V3692)</f>
        <v>2014</v>
      </c>
      <c r="U3692" s="13">
        <f t="shared" si="289"/>
        <v>30</v>
      </c>
      <c r="V3692" s="10">
        <f>(((J3692/60)/60)/24)+DATE(1970,1,1)</f>
        <v>41940.598182870373</v>
      </c>
      <c r="W3692" s="10">
        <f>(((I3692/60)/60)/24)+DATE(1970,1,1)</f>
        <v>41970.639849537038</v>
      </c>
    </row>
    <row r="3693" spans="1:23"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285"/>
        <v>1.2796000000000001</v>
      </c>
      <c r="P3693" s="6">
        <f t="shared" si="286"/>
        <v>186.80291970802921</v>
      </c>
      <c r="Q3693" t="s">
        <v>8319</v>
      </c>
      <c r="R3693" t="str">
        <f t="shared" si="287"/>
        <v>theater</v>
      </c>
      <c r="S3693" t="str">
        <f t="shared" si="288"/>
        <v>plays</v>
      </c>
      <c r="T3693">
        <f>YEAR(V3693)</f>
        <v>2015</v>
      </c>
      <c r="U3693" s="13">
        <f t="shared" si="289"/>
        <v>45</v>
      </c>
      <c r="V3693" s="10">
        <f>(((J3693/60)/60)/24)+DATE(1970,1,1)</f>
        <v>42020.700567129628</v>
      </c>
      <c r="W3693" s="10">
        <f>(((I3693/60)/60)/24)+DATE(1970,1,1)</f>
        <v>42065.207638888889</v>
      </c>
    </row>
    <row r="3694" spans="1:23"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285"/>
        <v>1.26</v>
      </c>
      <c r="P3694" s="6">
        <f t="shared" si="286"/>
        <v>74.117647058823536</v>
      </c>
      <c r="Q3694" t="s">
        <v>8319</v>
      </c>
      <c r="R3694" t="str">
        <f t="shared" si="287"/>
        <v>theater</v>
      </c>
      <c r="S3694" t="str">
        <f t="shared" si="288"/>
        <v>plays</v>
      </c>
      <c r="T3694">
        <f>YEAR(V3694)</f>
        <v>2014</v>
      </c>
      <c r="U3694" s="13">
        <f t="shared" si="289"/>
        <v>9</v>
      </c>
      <c r="V3694" s="10">
        <f>(((J3694/60)/60)/24)+DATE(1970,1,1)</f>
        <v>41891.96503472222</v>
      </c>
      <c r="W3694" s="10">
        <f>(((I3694/60)/60)/24)+DATE(1970,1,1)</f>
        <v>41901</v>
      </c>
    </row>
    <row r="3695" spans="1:23"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285"/>
        <v>1.2912912912912913</v>
      </c>
      <c r="P3695" s="6">
        <f t="shared" si="286"/>
        <v>30.714285714285715</v>
      </c>
      <c r="Q3695" t="s">
        <v>8319</v>
      </c>
      <c r="R3695" t="str">
        <f t="shared" si="287"/>
        <v>theater</v>
      </c>
      <c r="S3695" t="str">
        <f t="shared" si="288"/>
        <v>plays</v>
      </c>
      <c r="T3695">
        <f>YEAR(V3695)</f>
        <v>2015</v>
      </c>
      <c r="U3695" s="13">
        <f t="shared" si="289"/>
        <v>30</v>
      </c>
      <c r="V3695" s="10">
        <f>(((J3695/60)/60)/24)+DATE(1970,1,1)</f>
        <v>42309.191307870366</v>
      </c>
      <c r="W3695" s="10">
        <f>(((I3695/60)/60)/24)+DATE(1970,1,1)</f>
        <v>42338.9375</v>
      </c>
    </row>
    <row r="3696" spans="1:23"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285"/>
        <v>1.0742857142857143</v>
      </c>
      <c r="P3696" s="6">
        <f t="shared" si="286"/>
        <v>62.666666666666664</v>
      </c>
      <c r="Q3696" t="s">
        <v>8319</v>
      </c>
      <c r="R3696" t="str">
        <f t="shared" si="287"/>
        <v>theater</v>
      </c>
      <c r="S3696" t="str">
        <f t="shared" si="288"/>
        <v>plays</v>
      </c>
      <c r="T3696">
        <f>YEAR(V3696)</f>
        <v>2016</v>
      </c>
      <c r="U3696" s="13">
        <f t="shared" si="289"/>
        <v>37</v>
      </c>
      <c r="V3696" s="10">
        <f>(((J3696/60)/60)/24)+DATE(1970,1,1)</f>
        <v>42490.133877314816</v>
      </c>
      <c r="W3696" s="10">
        <f>(((I3696/60)/60)/24)+DATE(1970,1,1)</f>
        <v>42527.083333333328</v>
      </c>
    </row>
    <row r="3697" spans="1:23"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285"/>
        <v>1.00125</v>
      </c>
      <c r="P3697" s="6">
        <f t="shared" si="286"/>
        <v>121.36363636363636</v>
      </c>
      <c r="Q3697" t="s">
        <v>8319</v>
      </c>
      <c r="R3697" t="str">
        <f t="shared" si="287"/>
        <v>theater</v>
      </c>
      <c r="S3697" t="str">
        <f t="shared" si="288"/>
        <v>plays</v>
      </c>
      <c r="T3697">
        <f>YEAR(V3697)</f>
        <v>2014</v>
      </c>
      <c r="U3697" s="13">
        <f t="shared" si="289"/>
        <v>20</v>
      </c>
      <c r="V3697" s="10">
        <f>(((J3697/60)/60)/24)+DATE(1970,1,1)</f>
        <v>41995.870486111111</v>
      </c>
      <c r="W3697" s="10">
        <f>(((I3697/60)/60)/24)+DATE(1970,1,1)</f>
        <v>42015.870486111111</v>
      </c>
    </row>
    <row r="3698" spans="1:23"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285"/>
        <v>1.55</v>
      </c>
      <c r="P3698" s="6">
        <f t="shared" si="286"/>
        <v>39.743589743589745</v>
      </c>
      <c r="Q3698" t="s">
        <v>8319</v>
      </c>
      <c r="R3698" t="str">
        <f t="shared" si="287"/>
        <v>theater</v>
      </c>
      <c r="S3698" t="str">
        <f t="shared" si="288"/>
        <v>plays</v>
      </c>
      <c r="T3698">
        <f>YEAR(V3698)</f>
        <v>2014</v>
      </c>
      <c r="U3698" s="13">
        <f t="shared" si="289"/>
        <v>60</v>
      </c>
      <c r="V3698" s="10">
        <f>(((J3698/60)/60)/24)+DATE(1970,1,1)</f>
        <v>41988.617083333331</v>
      </c>
      <c r="W3698" s="10">
        <f>(((I3698/60)/60)/24)+DATE(1970,1,1)</f>
        <v>42048.617083333331</v>
      </c>
    </row>
    <row r="3699" spans="1:23"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285"/>
        <v>1.08</v>
      </c>
      <c r="P3699" s="6">
        <f t="shared" si="286"/>
        <v>72</v>
      </c>
      <c r="Q3699" t="s">
        <v>8319</v>
      </c>
      <c r="R3699" t="str">
        <f t="shared" si="287"/>
        <v>theater</v>
      </c>
      <c r="S3699" t="str">
        <f t="shared" si="288"/>
        <v>plays</v>
      </c>
      <c r="T3699">
        <f>YEAR(V3699)</f>
        <v>2016</v>
      </c>
      <c r="U3699" s="13">
        <f t="shared" si="289"/>
        <v>21</v>
      </c>
      <c r="V3699" s="10">
        <f>(((J3699/60)/60)/24)+DATE(1970,1,1)</f>
        <v>42479.465833333335</v>
      </c>
      <c r="W3699" s="10">
        <f>(((I3699/60)/60)/24)+DATE(1970,1,1)</f>
        <v>42500.465833333335</v>
      </c>
    </row>
    <row r="3700" spans="1:23"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285"/>
        <v>1.1052</v>
      </c>
      <c r="P3700" s="6">
        <f t="shared" si="286"/>
        <v>40.632352941176471</v>
      </c>
      <c r="Q3700" t="s">
        <v>8319</v>
      </c>
      <c r="R3700" t="str">
        <f t="shared" si="287"/>
        <v>theater</v>
      </c>
      <c r="S3700" t="str">
        <f t="shared" si="288"/>
        <v>plays</v>
      </c>
      <c r="T3700">
        <f>YEAR(V3700)</f>
        <v>2016</v>
      </c>
      <c r="U3700" s="13">
        <f t="shared" si="289"/>
        <v>30</v>
      </c>
      <c r="V3700" s="10">
        <f>(((J3700/60)/60)/24)+DATE(1970,1,1)</f>
        <v>42401.806562500002</v>
      </c>
      <c r="W3700" s="10">
        <f>(((I3700/60)/60)/24)+DATE(1970,1,1)</f>
        <v>42431.806562500002</v>
      </c>
    </row>
    <row r="3701" spans="1:23"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285"/>
        <v>1.008</v>
      </c>
      <c r="P3701" s="6">
        <f t="shared" si="286"/>
        <v>63</v>
      </c>
      <c r="Q3701" t="s">
        <v>8319</v>
      </c>
      <c r="R3701" t="str">
        <f t="shared" si="287"/>
        <v>theater</v>
      </c>
      <c r="S3701" t="str">
        <f t="shared" si="288"/>
        <v>plays</v>
      </c>
      <c r="T3701">
        <f>YEAR(V3701)</f>
        <v>2014</v>
      </c>
      <c r="U3701" s="13">
        <f t="shared" si="289"/>
        <v>30</v>
      </c>
      <c r="V3701" s="10">
        <f>(((J3701/60)/60)/24)+DATE(1970,1,1)</f>
        <v>41897.602037037039</v>
      </c>
      <c r="W3701" s="10">
        <f>(((I3701/60)/60)/24)+DATE(1970,1,1)</f>
        <v>41927.602037037039</v>
      </c>
    </row>
    <row r="3702" spans="1:23"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285"/>
        <v>1.212</v>
      </c>
      <c r="P3702" s="6">
        <f t="shared" si="286"/>
        <v>33.666666666666664</v>
      </c>
      <c r="Q3702" t="s">
        <v>8319</v>
      </c>
      <c r="R3702" t="str">
        <f t="shared" si="287"/>
        <v>theater</v>
      </c>
      <c r="S3702" t="str">
        <f t="shared" si="288"/>
        <v>plays</v>
      </c>
      <c r="T3702">
        <f>YEAR(V3702)</f>
        <v>2014</v>
      </c>
      <c r="U3702" s="13">
        <f t="shared" si="289"/>
        <v>30</v>
      </c>
      <c r="V3702" s="10">
        <f>(((J3702/60)/60)/24)+DATE(1970,1,1)</f>
        <v>41882.585648148146</v>
      </c>
      <c r="W3702" s="10">
        <f>(((I3702/60)/60)/24)+DATE(1970,1,1)</f>
        <v>41912.666666666664</v>
      </c>
    </row>
    <row r="3703" spans="1:23"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285"/>
        <v>1.0033333333333334</v>
      </c>
      <c r="P3703" s="6">
        <f t="shared" si="286"/>
        <v>38.589743589743591</v>
      </c>
      <c r="Q3703" t="s">
        <v>8319</v>
      </c>
      <c r="R3703" t="str">
        <f t="shared" si="287"/>
        <v>theater</v>
      </c>
      <c r="S3703" t="str">
        <f t="shared" si="288"/>
        <v>plays</v>
      </c>
      <c r="T3703">
        <f>YEAR(V3703)</f>
        <v>2015</v>
      </c>
      <c r="U3703" s="13">
        <f t="shared" si="289"/>
        <v>30</v>
      </c>
      <c r="V3703" s="10">
        <f>(((J3703/60)/60)/24)+DATE(1970,1,1)</f>
        <v>42129.541585648149</v>
      </c>
      <c r="W3703" s="10">
        <f>(((I3703/60)/60)/24)+DATE(1970,1,1)</f>
        <v>42159.541585648149</v>
      </c>
    </row>
    <row r="3704" spans="1:23"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285"/>
        <v>1.0916666666666666</v>
      </c>
      <c r="P3704" s="6">
        <f t="shared" si="286"/>
        <v>155.95238095238096</v>
      </c>
      <c r="Q3704" t="s">
        <v>8319</v>
      </c>
      <c r="R3704" t="str">
        <f t="shared" si="287"/>
        <v>theater</v>
      </c>
      <c r="S3704" t="str">
        <f t="shared" si="288"/>
        <v>plays</v>
      </c>
      <c r="T3704">
        <f>YEAR(V3704)</f>
        <v>2016</v>
      </c>
      <c r="U3704" s="13">
        <f t="shared" si="289"/>
        <v>37</v>
      </c>
      <c r="V3704" s="10">
        <f>(((J3704/60)/60)/24)+DATE(1970,1,1)</f>
        <v>42524.53800925926</v>
      </c>
      <c r="W3704" s="10">
        <f>(((I3704/60)/60)/24)+DATE(1970,1,1)</f>
        <v>42561.957638888889</v>
      </c>
    </row>
    <row r="3705" spans="1:23"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285"/>
        <v>1.2342857142857142</v>
      </c>
      <c r="P3705" s="6">
        <f t="shared" si="286"/>
        <v>43.2</v>
      </c>
      <c r="Q3705" t="s">
        <v>8319</v>
      </c>
      <c r="R3705" t="str">
        <f t="shared" si="287"/>
        <v>theater</v>
      </c>
      <c r="S3705" t="str">
        <f t="shared" si="288"/>
        <v>plays</v>
      </c>
      <c r="T3705">
        <f>YEAR(V3705)</f>
        <v>2016</v>
      </c>
      <c r="U3705" s="13">
        <f t="shared" si="289"/>
        <v>39</v>
      </c>
      <c r="V3705" s="10">
        <f>(((J3705/60)/60)/24)+DATE(1970,1,1)</f>
        <v>42556.504490740743</v>
      </c>
      <c r="W3705" s="10">
        <f>(((I3705/60)/60)/24)+DATE(1970,1,1)</f>
        <v>42595.290972222225</v>
      </c>
    </row>
    <row r="3706" spans="1:23"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285"/>
        <v>1.3633666666666666</v>
      </c>
      <c r="P3706" s="6">
        <f t="shared" si="286"/>
        <v>15.148518518518518</v>
      </c>
      <c r="Q3706" t="s">
        <v>8319</v>
      </c>
      <c r="R3706" t="str">
        <f t="shared" si="287"/>
        <v>theater</v>
      </c>
      <c r="S3706" t="str">
        <f t="shared" si="288"/>
        <v>plays</v>
      </c>
      <c r="T3706">
        <f>YEAR(V3706)</f>
        <v>2016</v>
      </c>
      <c r="U3706" s="13">
        <f t="shared" si="289"/>
        <v>60</v>
      </c>
      <c r="V3706" s="10">
        <f>(((J3706/60)/60)/24)+DATE(1970,1,1)</f>
        <v>42461.689745370371</v>
      </c>
      <c r="W3706" s="10">
        <f>(((I3706/60)/60)/24)+DATE(1970,1,1)</f>
        <v>42521.689745370371</v>
      </c>
    </row>
    <row r="3707" spans="1:23"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285"/>
        <v>1.0346657233816767</v>
      </c>
      <c r="P3707" s="6">
        <f t="shared" si="286"/>
        <v>83.571428571428569</v>
      </c>
      <c r="Q3707" t="s">
        <v>8319</v>
      </c>
      <c r="R3707" t="str">
        <f t="shared" si="287"/>
        <v>theater</v>
      </c>
      <c r="S3707" t="str">
        <f t="shared" si="288"/>
        <v>plays</v>
      </c>
      <c r="T3707">
        <f>YEAR(V3707)</f>
        <v>2014</v>
      </c>
      <c r="U3707" s="13">
        <f t="shared" si="289"/>
        <v>21</v>
      </c>
      <c r="V3707" s="10">
        <f>(((J3707/60)/60)/24)+DATE(1970,1,1)</f>
        <v>41792.542986111112</v>
      </c>
      <c r="W3707" s="10">
        <f>(((I3707/60)/60)/24)+DATE(1970,1,1)</f>
        <v>41813.75</v>
      </c>
    </row>
    <row r="3708" spans="1:23"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285"/>
        <v>1.2133333333333334</v>
      </c>
      <c r="P3708" s="6">
        <f t="shared" si="286"/>
        <v>140</v>
      </c>
      <c r="Q3708" t="s">
        <v>8319</v>
      </c>
      <c r="R3708" t="str">
        <f t="shared" si="287"/>
        <v>theater</v>
      </c>
      <c r="S3708" t="str">
        <f t="shared" si="288"/>
        <v>plays</v>
      </c>
      <c r="T3708">
        <f>YEAR(V3708)</f>
        <v>2014</v>
      </c>
      <c r="U3708" s="13">
        <f t="shared" si="289"/>
        <v>15</v>
      </c>
      <c r="V3708" s="10">
        <f>(((J3708/60)/60)/24)+DATE(1970,1,1)</f>
        <v>41879.913761574076</v>
      </c>
      <c r="W3708" s="10">
        <f>(((I3708/60)/60)/24)+DATE(1970,1,1)</f>
        <v>41894.913761574076</v>
      </c>
    </row>
    <row r="3709" spans="1:23"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285"/>
        <v>1.86</v>
      </c>
      <c r="P3709" s="6">
        <f t="shared" si="286"/>
        <v>80.869565217391298</v>
      </c>
      <c r="Q3709" t="s">
        <v>8319</v>
      </c>
      <c r="R3709" t="str">
        <f t="shared" si="287"/>
        <v>theater</v>
      </c>
      <c r="S3709" t="str">
        <f t="shared" si="288"/>
        <v>plays</v>
      </c>
      <c r="T3709">
        <f>YEAR(V3709)</f>
        <v>2016</v>
      </c>
      <c r="U3709" s="13">
        <f t="shared" si="289"/>
        <v>21</v>
      </c>
      <c r="V3709" s="10">
        <f>(((J3709/60)/60)/24)+DATE(1970,1,1)</f>
        <v>42552.048356481479</v>
      </c>
      <c r="W3709" s="10">
        <f>(((I3709/60)/60)/24)+DATE(1970,1,1)</f>
        <v>42573.226388888885</v>
      </c>
    </row>
    <row r="3710" spans="1:23"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285"/>
        <v>3</v>
      </c>
      <c r="P3710" s="6">
        <f t="shared" si="286"/>
        <v>53.846153846153847</v>
      </c>
      <c r="Q3710" t="s">
        <v>8319</v>
      </c>
      <c r="R3710" t="str">
        <f t="shared" si="287"/>
        <v>theater</v>
      </c>
      <c r="S3710" t="str">
        <f t="shared" si="288"/>
        <v>plays</v>
      </c>
      <c r="T3710">
        <f>YEAR(V3710)</f>
        <v>2014</v>
      </c>
      <c r="U3710" s="13">
        <f t="shared" si="289"/>
        <v>14</v>
      </c>
      <c r="V3710" s="10">
        <f>(((J3710/60)/60)/24)+DATE(1970,1,1)</f>
        <v>41810.142199074071</v>
      </c>
      <c r="W3710" s="10">
        <f>(((I3710/60)/60)/24)+DATE(1970,1,1)</f>
        <v>41824.142199074071</v>
      </c>
    </row>
    <row r="3711" spans="1:23"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285"/>
        <v>1.0825</v>
      </c>
      <c r="P3711" s="6">
        <f t="shared" si="286"/>
        <v>30.928571428571427</v>
      </c>
      <c r="Q3711" t="s">
        <v>8319</v>
      </c>
      <c r="R3711" t="str">
        <f t="shared" si="287"/>
        <v>theater</v>
      </c>
      <c r="S3711" t="str">
        <f t="shared" si="288"/>
        <v>plays</v>
      </c>
      <c r="T3711">
        <f>YEAR(V3711)</f>
        <v>2014</v>
      </c>
      <c r="U3711" s="13">
        <f t="shared" si="289"/>
        <v>30</v>
      </c>
      <c r="V3711" s="10">
        <f>(((J3711/60)/60)/24)+DATE(1970,1,1)</f>
        <v>41785.707708333335</v>
      </c>
      <c r="W3711" s="10">
        <f>(((I3711/60)/60)/24)+DATE(1970,1,1)</f>
        <v>41815.707708333335</v>
      </c>
    </row>
    <row r="3712" spans="1:23"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285"/>
        <v>1.4115384615384616</v>
      </c>
      <c r="P3712" s="6">
        <f t="shared" si="286"/>
        <v>67.962962962962962</v>
      </c>
      <c r="Q3712" t="s">
        <v>8319</v>
      </c>
      <c r="R3712" t="str">
        <f t="shared" si="287"/>
        <v>theater</v>
      </c>
      <c r="S3712" t="str">
        <f t="shared" si="288"/>
        <v>plays</v>
      </c>
      <c r="T3712">
        <f>YEAR(V3712)</f>
        <v>2015</v>
      </c>
      <c r="U3712" s="13">
        <f t="shared" si="289"/>
        <v>25</v>
      </c>
      <c r="V3712" s="10">
        <f>(((J3712/60)/60)/24)+DATE(1970,1,1)</f>
        <v>42072.576249999998</v>
      </c>
      <c r="W3712" s="10">
        <f>(((I3712/60)/60)/24)+DATE(1970,1,1)</f>
        <v>42097.576249999998</v>
      </c>
    </row>
    <row r="3713" spans="1:23"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285"/>
        <v>1.1399999999999999</v>
      </c>
      <c r="P3713" s="6">
        <f t="shared" si="286"/>
        <v>27.142857142857142</v>
      </c>
      <c r="Q3713" t="s">
        <v>8319</v>
      </c>
      <c r="R3713" t="str">
        <f t="shared" si="287"/>
        <v>theater</v>
      </c>
      <c r="S3713" t="str">
        <f t="shared" si="288"/>
        <v>plays</v>
      </c>
      <c r="T3713">
        <f>YEAR(V3713)</f>
        <v>2014</v>
      </c>
      <c r="U3713" s="13">
        <f t="shared" si="289"/>
        <v>26</v>
      </c>
      <c r="V3713" s="10">
        <f>(((J3713/60)/60)/24)+DATE(1970,1,1)</f>
        <v>41779.724224537036</v>
      </c>
      <c r="W3713" s="10">
        <f>(((I3713/60)/60)/24)+DATE(1970,1,1)</f>
        <v>41805.666666666664</v>
      </c>
    </row>
    <row r="3714" spans="1:23"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285"/>
        <v>1.5373333333333334</v>
      </c>
      <c r="P3714" s="6">
        <f t="shared" si="286"/>
        <v>110.86538461538461</v>
      </c>
      <c r="Q3714" t="s">
        <v>8319</v>
      </c>
      <c r="R3714" t="str">
        <f t="shared" si="287"/>
        <v>theater</v>
      </c>
      <c r="S3714" t="str">
        <f t="shared" si="288"/>
        <v>plays</v>
      </c>
      <c r="T3714">
        <f>YEAR(V3714)</f>
        <v>2015</v>
      </c>
      <c r="U3714" s="13">
        <f t="shared" si="289"/>
        <v>21</v>
      </c>
      <c r="V3714" s="10">
        <f>(((J3714/60)/60)/24)+DATE(1970,1,1)</f>
        <v>42134.172071759262</v>
      </c>
      <c r="W3714" s="10">
        <f>(((I3714/60)/60)/24)+DATE(1970,1,1)</f>
        <v>42155.290972222225</v>
      </c>
    </row>
    <row r="3715" spans="1:23"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290">E3715/D3715</f>
        <v>1.0149999999999999</v>
      </c>
      <c r="P3715" s="6">
        <f t="shared" ref="P3715:P3778" si="291">E3715/L3715</f>
        <v>106.84210526315789</v>
      </c>
      <c r="Q3715" t="s">
        <v>8319</v>
      </c>
      <c r="R3715" t="str">
        <f t="shared" ref="R3715:R3778" si="292">LEFT(N3715,SEARCH("/",N3715,1)-1)</f>
        <v>theater</v>
      </c>
      <c r="S3715" t="str">
        <f t="shared" ref="S3715:S3778" si="293">RIGHT(N3715,LEN(N3715)-FIND("/",N3715,1))</f>
        <v>plays</v>
      </c>
      <c r="T3715">
        <f>YEAR(V3715)</f>
        <v>2016</v>
      </c>
      <c r="U3715" s="13">
        <f t="shared" ref="U3715:U3778" si="294">ROUND(W3715-V3715,0)</f>
        <v>20</v>
      </c>
      <c r="V3715" s="10">
        <f>(((J3715/60)/60)/24)+DATE(1970,1,1)</f>
        <v>42505.738032407404</v>
      </c>
      <c r="W3715" s="10">
        <f>(((I3715/60)/60)/24)+DATE(1970,1,1)</f>
        <v>42525.738032407404</v>
      </c>
    </row>
    <row r="3716" spans="1:23"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290"/>
        <v>1.0235000000000001</v>
      </c>
      <c r="P3716" s="6">
        <f t="shared" si="291"/>
        <v>105.51546391752578</v>
      </c>
      <c r="Q3716" t="s">
        <v>8319</v>
      </c>
      <c r="R3716" t="str">
        <f t="shared" si="292"/>
        <v>theater</v>
      </c>
      <c r="S3716" t="str">
        <f t="shared" si="293"/>
        <v>plays</v>
      </c>
      <c r="T3716">
        <f>YEAR(V3716)</f>
        <v>2015</v>
      </c>
      <c r="U3716" s="13">
        <f t="shared" si="294"/>
        <v>32</v>
      </c>
      <c r="V3716" s="10">
        <f>(((J3716/60)/60)/24)+DATE(1970,1,1)</f>
        <v>42118.556331018524</v>
      </c>
      <c r="W3716" s="10">
        <f>(((I3716/60)/60)/24)+DATE(1970,1,1)</f>
        <v>42150.165972222225</v>
      </c>
    </row>
    <row r="3717" spans="1:23"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290"/>
        <v>1.0257142857142858</v>
      </c>
      <c r="P3717" s="6">
        <f t="shared" si="291"/>
        <v>132.96296296296296</v>
      </c>
      <c r="Q3717" t="s">
        <v>8319</v>
      </c>
      <c r="R3717" t="str">
        <f t="shared" si="292"/>
        <v>theater</v>
      </c>
      <c r="S3717" t="str">
        <f t="shared" si="293"/>
        <v>plays</v>
      </c>
      <c r="T3717">
        <f>YEAR(V3717)</f>
        <v>2015</v>
      </c>
      <c r="U3717" s="13">
        <f t="shared" si="294"/>
        <v>58</v>
      </c>
      <c r="V3717" s="10">
        <f>(((J3717/60)/60)/24)+DATE(1970,1,1)</f>
        <v>42036.995590277773</v>
      </c>
      <c r="W3717" s="10">
        <f>(((I3717/60)/60)/24)+DATE(1970,1,1)</f>
        <v>42094.536111111112</v>
      </c>
    </row>
    <row r="3718" spans="1:23"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290"/>
        <v>1.5575000000000001</v>
      </c>
      <c r="P3718" s="6">
        <f t="shared" si="291"/>
        <v>51.916666666666664</v>
      </c>
      <c r="Q3718" t="s">
        <v>8319</v>
      </c>
      <c r="R3718" t="str">
        <f t="shared" si="292"/>
        <v>theater</v>
      </c>
      <c r="S3718" t="str">
        <f t="shared" si="293"/>
        <v>plays</v>
      </c>
      <c r="T3718">
        <f>YEAR(V3718)</f>
        <v>2015</v>
      </c>
      <c r="U3718" s="13">
        <f t="shared" si="294"/>
        <v>30</v>
      </c>
      <c r="V3718" s="10">
        <f>(((J3718/60)/60)/24)+DATE(1970,1,1)</f>
        <v>42360.887835648144</v>
      </c>
      <c r="W3718" s="10">
        <f>(((I3718/60)/60)/24)+DATE(1970,1,1)</f>
        <v>42390.887835648144</v>
      </c>
    </row>
    <row r="3719" spans="1:23"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290"/>
        <v>1.0075000000000001</v>
      </c>
      <c r="P3719" s="6">
        <f t="shared" si="291"/>
        <v>310</v>
      </c>
      <c r="Q3719" t="s">
        <v>8319</v>
      </c>
      <c r="R3719" t="str">
        <f t="shared" si="292"/>
        <v>theater</v>
      </c>
      <c r="S3719" t="str">
        <f t="shared" si="293"/>
        <v>plays</v>
      </c>
      <c r="T3719">
        <f>YEAR(V3719)</f>
        <v>2015</v>
      </c>
      <c r="U3719" s="13">
        <f t="shared" si="294"/>
        <v>31</v>
      </c>
      <c r="V3719" s="10">
        <f>(((J3719/60)/60)/24)+DATE(1970,1,1)</f>
        <v>42102.866307870368</v>
      </c>
      <c r="W3719" s="10">
        <f>(((I3719/60)/60)/24)+DATE(1970,1,1)</f>
        <v>42133.866307870368</v>
      </c>
    </row>
    <row r="3720" spans="1:23"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290"/>
        <v>2.3940000000000001</v>
      </c>
      <c r="P3720" s="6">
        <f t="shared" si="291"/>
        <v>26.021739130434781</v>
      </c>
      <c r="Q3720" t="s">
        <v>8319</v>
      </c>
      <c r="R3720" t="str">
        <f t="shared" si="292"/>
        <v>theater</v>
      </c>
      <c r="S3720" t="str">
        <f t="shared" si="293"/>
        <v>plays</v>
      </c>
      <c r="T3720">
        <f>YEAR(V3720)</f>
        <v>2015</v>
      </c>
      <c r="U3720" s="13">
        <f t="shared" si="294"/>
        <v>30</v>
      </c>
      <c r="V3720" s="10">
        <f>(((J3720/60)/60)/24)+DATE(1970,1,1)</f>
        <v>42032.716145833328</v>
      </c>
      <c r="W3720" s="10">
        <f>(((I3720/60)/60)/24)+DATE(1970,1,1)</f>
        <v>42062.716145833328</v>
      </c>
    </row>
    <row r="3721" spans="1:23"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290"/>
        <v>2.1</v>
      </c>
      <c r="P3721" s="6">
        <f t="shared" si="291"/>
        <v>105</v>
      </c>
      <c r="Q3721" t="s">
        <v>8319</v>
      </c>
      <c r="R3721" t="str">
        <f t="shared" si="292"/>
        <v>theater</v>
      </c>
      <c r="S3721" t="str">
        <f t="shared" si="293"/>
        <v>plays</v>
      </c>
      <c r="T3721">
        <f>YEAR(V3721)</f>
        <v>2015</v>
      </c>
      <c r="U3721" s="13">
        <f t="shared" si="294"/>
        <v>30</v>
      </c>
      <c r="V3721" s="10">
        <f>(((J3721/60)/60)/24)+DATE(1970,1,1)</f>
        <v>42147.729930555557</v>
      </c>
      <c r="W3721" s="10">
        <f>(((I3721/60)/60)/24)+DATE(1970,1,1)</f>
        <v>42177.729930555557</v>
      </c>
    </row>
    <row r="3722" spans="1:23"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290"/>
        <v>1.0451515151515152</v>
      </c>
      <c r="P3722" s="6">
        <f t="shared" si="291"/>
        <v>86.224999999999994</v>
      </c>
      <c r="Q3722" t="s">
        <v>8319</v>
      </c>
      <c r="R3722" t="str">
        <f t="shared" si="292"/>
        <v>theater</v>
      </c>
      <c r="S3722" t="str">
        <f t="shared" si="293"/>
        <v>plays</v>
      </c>
      <c r="T3722">
        <f>YEAR(V3722)</f>
        <v>2015</v>
      </c>
      <c r="U3722" s="13">
        <f t="shared" si="294"/>
        <v>22</v>
      </c>
      <c r="V3722" s="10">
        <f>(((J3722/60)/60)/24)+DATE(1970,1,1)</f>
        <v>42165.993125000001</v>
      </c>
      <c r="W3722" s="10">
        <f>(((I3722/60)/60)/24)+DATE(1970,1,1)</f>
        <v>42187.993125000001</v>
      </c>
    </row>
    <row r="3723" spans="1:23"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290"/>
        <v>1.008</v>
      </c>
      <c r="P3723" s="6">
        <f t="shared" si="291"/>
        <v>114.54545454545455</v>
      </c>
      <c r="Q3723" t="s">
        <v>8319</v>
      </c>
      <c r="R3723" t="str">
        <f t="shared" si="292"/>
        <v>theater</v>
      </c>
      <c r="S3723" t="str">
        <f t="shared" si="293"/>
        <v>plays</v>
      </c>
      <c r="T3723">
        <f>YEAR(V3723)</f>
        <v>2014</v>
      </c>
      <c r="U3723" s="13">
        <f t="shared" si="294"/>
        <v>21</v>
      </c>
      <c r="V3723" s="10">
        <f>(((J3723/60)/60)/24)+DATE(1970,1,1)</f>
        <v>41927.936157407406</v>
      </c>
      <c r="W3723" s="10">
        <f>(((I3723/60)/60)/24)+DATE(1970,1,1)</f>
        <v>41948.977824074071</v>
      </c>
    </row>
    <row r="3724" spans="1:23"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290"/>
        <v>1.1120000000000001</v>
      </c>
      <c r="P3724" s="6">
        <f t="shared" si="291"/>
        <v>47.657142857142858</v>
      </c>
      <c r="Q3724" t="s">
        <v>8319</v>
      </c>
      <c r="R3724" t="str">
        <f t="shared" si="292"/>
        <v>theater</v>
      </c>
      <c r="S3724" t="str">
        <f t="shared" si="293"/>
        <v>plays</v>
      </c>
      <c r="T3724">
        <f>YEAR(V3724)</f>
        <v>2016</v>
      </c>
      <c r="U3724" s="13">
        <f t="shared" si="294"/>
        <v>30</v>
      </c>
      <c r="V3724" s="10">
        <f>(((J3724/60)/60)/24)+DATE(1970,1,1)</f>
        <v>42381.671840277777</v>
      </c>
      <c r="W3724" s="10">
        <f>(((I3724/60)/60)/24)+DATE(1970,1,1)</f>
        <v>42411.957638888889</v>
      </c>
    </row>
    <row r="3725" spans="1:23"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290"/>
        <v>1.0204444444444445</v>
      </c>
      <c r="P3725" s="6">
        <f t="shared" si="291"/>
        <v>72.888888888888886</v>
      </c>
      <c r="Q3725" t="s">
        <v>8319</v>
      </c>
      <c r="R3725" t="str">
        <f t="shared" si="292"/>
        <v>theater</v>
      </c>
      <c r="S3725" t="str">
        <f t="shared" si="293"/>
        <v>plays</v>
      </c>
      <c r="T3725">
        <f>YEAR(V3725)</f>
        <v>2014</v>
      </c>
      <c r="U3725" s="13">
        <f t="shared" si="294"/>
        <v>30</v>
      </c>
      <c r="V3725" s="10">
        <f>(((J3725/60)/60)/24)+DATE(1970,1,1)</f>
        <v>41943.753032407411</v>
      </c>
      <c r="W3725" s="10">
        <f>(((I3725/60)/60)/24)+DATE(1970,1,1)</f>
        <v>41973.794699074075</v>
      </c>
    </row>
    <row r="3726" spans="1:23"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290"/>
        <v>1.0254767441860466</v>
      </c>
      <c r="P3726" s="6">
        <f t="shared" si="291"/>
        <v>49.545505617977533</v>
      </c>
      <c r="Q3726" t="s">
        <v>8319</v>
      </c>
      <c r="R3726" t="str">
        <f t="shared" si="292"/>
        <v>theater</v>
      </c>
      <c r="S3726" t="str">
        <f t="shared" si="293"/>
        <v>plays</v>
      </c>
      <c r="T3726">
        <f>YEAR(V3726)</f>
        <v>2016</v>
      </c>
      <c r="U3726" s="13">
        <f t="shared" si="294"/>
        <v>29</v>
      </c>
      <c r="V3726" s="10">
        <f>(((J3726/60)/60)/24)+DATE(1970,1,1)</f>
        <v>42465.491435185191</v>
      </c>
      <c r="W3726" s="10">
        <f>(((I3726/60)/60)/24)+DATE(1970,1,1)</f>
        <v>42494.958333333328</v>
      </c>
    </row>
    <row r="3727" spans="1:23"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290"/>
        <v>1.27</v>
      </c>
      <c r="P3727" s="6">
        <f t="shared" si="291"/>
        <v>25.4</v>
      </c>
      <c r="Q3727" t="s">
        <v>8319</v>
      </c>
      <c r="R3727" t="str">
        <f t="shared" si="292"/>
        <v>theater</v>
      </c>
      <c r="S3727" t="str">
        <f t="shared" si="293"/>
        <v>plays</v>
      </c>
      <c r="T3727">
        <f>YEAR(V3727)</f>
        <v>2016</v>
      </c>
      <c r="U3727" s="13">
        <f t="shared" si="294"/>
        <v>17</v>
      </c>
      <c r="V3727" s="10">
        <f>(((J3727/60)/60)/24)+DATE(1970,1,1)</f>
        <v>42401.945219907408</v>
      </c>
      <c r="W3727" s="10">
        <f>(((I3727/60)/60)/24)+DATE(1970,1,1)</f>
        <v>42418.895833333328</v>
      </c>
    </row>
    <row r="3728" spans="1:23"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290"/>
        <v>3.3870588235294119</v>
      </c>
      <c r="P3728" s="6">
        <f t="shared" si="291"/>
        <v>62.586956521739133</v>
      </c>
      <c r="Q3728" t="s">
        <v>8319</v>
      </c>
      <c r="R3728" t="str">
        <f t="shared" si="292"/>
        <v>theater</v>
      </c>
      <c r="S3728" t="str">
        <f t="shared" si="293"/>
        <v>plays</v>
      </c>
      <c r="T3728">
        <f>YEAR(V3728)</f>
        <v>2016</v>
      </c>
      <c r="U3728" s="13">
        <f t="shared" si="294"/>
        <v>28</v>
      </c>
      <c r="V3728" s="10">
        <f>(((J3728/60)/60)/24)+DATE(1970,1,1)</f>
        <v>42462.140868055561</v>
      </c>
      <c r="W3728" s="10">
        <f>(((I3728/60)/60)/24)+DATE(1970,1,1)</f>
        <v>42489.875</v>
      </c>
    </row>
    <row r="3729" spans="1:23"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290"/>
        <v>1.0075000000000001</v>
      </c>
      <c r="P3729" s="6">
        <f t="shared" si="291"/>
        <v>61.060606060606062</v>
      </c>
      <c r="Q3729" t="s">
        <v>8319</v>
      </c>
      <c r="R3729" t="str">
        <f t="shared" si="292"/>
        <v>theater</v>
      </c>
      <c r="S3729" t="str">
        <f t="shared" si="293"/>
        <v>plays</v>
      </c>
      <c r="T3729">
        <f>YEAR(V3729)</f>
        <v>2016</v>
      </c>
      <c r="U3729" s="13">
        <f t="shared" si="294"/>
        <v>31</v>
      </c>
      <c r="V3729" s="10">
        <f>(((J3729/60)/60)/24)+DATE(1970,1,1)</f>
        <v>42632.348310185189</v>
      </c>
      <c r="W3729" s="10">
        <f>(((I3729/60)/60)/24)+DATE(1970,1,1)</f>
        <v>42663.204861111109</v>
      </c>
    </row>
    <row r="3730" spans="1:23"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290"/>
        <v>9.3100000000000002E-2</v>
      </c>
      <c r="P3730" s="6">
        <f t="shared" si="291"/>
        <v>60.064516129032256</v>
      </c>
      <c r="Q3730" t="s">
        <v>8319</v>
      </c>
      <c r="R3730" t="str">
        <f t="shared" si="292"/>
        <v>theater</v>
      </c>
      <c r="S3730" t="str">
        <f t="shared" si="293"/>
        <v>plays</v>
      </c>
      <c r="T3730">
        <f>YEAR(V3730)</f>
        <v>2015</v>
      </c>
      <c r="U3730" s="13">
        <f t="shared" si="294"/>
        <v>30</v>
      </c>
      <c r="V3730" s="10">
        <f>(((J3730/60)/60)/24)+DATE(1970,1,1)</f>
        <v>42205.171018518522</v>
      </c>
      <c r="W3730" s="10">
        <f>(((I3730/60)/60)/24)+DATE(1970,1,1)</f>
        <v>42235.171018518522</v>
      </c>
    </row>
    <row r="3731" spans="1:23"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290"/>
        <v>7.2400000000000006E-2</v>
      </c>
      <c r="P3731" s="6">
        <f t="shared" si="291"/>
        <v>72.400000000000006</v>
      </c>
      <c r="Q3731" t="s">
        <v>8319</v>
      </c>
      <c r="R3731" t="str">
        <f t="shared" si="292"/>
        <v>theater</v>
      </c>
      <c r="S3731" t="str">
        <f t="shared" si="293"/>
        <v>plays</v>
      </c>
      <c r="T3731">
        <f>YEAR(V3731)</f>
        <v>2015</v>
      </c>
      <c r="U3731" s="13">
        <f t="shared" si="294"/>
        <v>45</v>
      </c>
      <c r="V3731" s="10">
        <f>(((J3731/60)/60)/24)+DATE(1970,1,1)</f>
        <v>42041.205000000002</v>
      </c>
      <c r="W3731" s="10">
        <f>(((I3731/60)/60)/24)+DATE(1970,1,1)</f>
        <v>42086.16333333333</v>
      </c>
    </row>
    <row r="3732" spans="1:23"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290"/>
        <v>0.1</v>
      </c>
      <c r="P3732" s="6">
        <f t="shared" si="291"/>
        <v>100</v>
      </c>
      <c r="Q3732" t="s">
        <v>8319</v>
      </c>
      <c r="R3732" t="str">
        <f t="shared" si="292"/>
        <v>theater</v>
      </c>
      <c r="S3732" t="str">
        <f t="shared" si="293"/>
        <v>plays</v>
      </c>
      <c r="T3732">
        <f>YEAR(V3732)</f>
        <v>2015</v>
      </c>
      <c r="U3732" s="13">
        <f t="shared" si="294"/>
        <v>30</v>
      </c>
      <c r="V3732" s="10">
        <f>(((J3732/60)/60)/24)+DATE(1970,1,1)</f>
        <v>42203.677766203706</v>
      </c>
      <c r="W3732" s="10">
        <f>(((I3732/60)/60)/24)+DATE(1970,1,1)</f>
        <v>42233.677766203706</v>
      </c>
    </row>
    <row r="3733" spans="1:23"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290"/>
        <v>0.11272727272727273</v>
      </c>
      <c r="P3733" s="6">
        <f t="shared" si="291"/>
        <v>51.666666666666664</v>
      </c>
      <c r="Q3733" t="s">
        <v>8319</v>
      </c>
      <c r="R3733" t="str">
        <f t="shared" si="292"/>
        <v>theater</v>
      </c>
      <c r="S3733" t="str">
        <f t="shared" si="293"/>
        <v>plays</v>
      </c>
      <c r="T3733">
        <f>YEAR(V3733)</f>
        <v>2014</v>
      </c>
      <c r="U3733" s="13">
        <f t="shared" si="294"/>
        <v>30</v>
      </c>
      <c r="V3733" s="10">
        <f>(((J3733/60)/60)/24)+DATE(1970,1,1)</f>
        <v>41983.752847222218</v>
      </c>
      <c r="W3733" s="10">
        <f>(((I3733/60)/60)/24)+DATE(1970,1,1)</f>
        <v>42014.140972222223</v>
      </c>
    </row>
    <row r="3734" spans="1:23"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290"/>
        <v>0.15411764705882353</v>
      </c>
      <c r="P3734" s="6">
        <f t="shared" si="291"/>
        <v>32.75</v>
      </c>
      <c r="Q3734" t="s">
        <v>8319</v>
      </c>
      <c r="R3734" t="str">
        <f t="shared" si="292"/>
        <v>theater</v>
      </c>
      <c r="S3734" t="str">
        <f t="shared" si="293"/>
        <v>plays</v>
      </c>
      <c r="T3734">
        <f>YEAR(V3734)</f>
        <v>2014</v>
      </c>
      <c r="U3734" s="13">
        <f t="shared" si="294"/>
        <v>60</v>
      </c>
      <c r="V3734" s="10">
        <f>(((J3734/60)/60)/24)+DATE(1970,1,1)</f>
        <v>41968.677465277782</v>
      </c>
      <c r="W3734" s="10">
        <f>(((I3734/60)/60)/24)+DATE(1970,1,1)</f>
        <v>42028.5</v>
      </c>
    </row>
    <row r="3735" spans="1:23"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290"/>
        <v>0</v>
      </c>
      <c r="P3735" s="6" t="e">
        <f t="shared" si="291"/>
        <v>#DIV/0!</v>
      </c>
      <c r="Q3735" t="s">
        <v>8319</v>
      </c>
      <c r="R3735" t="str">
        <f t="shared" si="292"/>
        <v>theater</v>
      </c>
      <c r="S3735" t="str">
        <f t="shared" si="293"/>
        <v>plays</v>
      </c>
      <c r="T3735">
        <f>YEAR(V3735)</f>
        <v>2015</v>
      </c>
      <c r="U3735" s="13">
        <f t="shared" si="294"/>
        <v>10</v>
      </c>
      <c r="V3735" s="10">
        <f>(((J3735/60)/60)/24)+DATE(1970,1,1)</f>
        <v>42103.024398148147</v>
      </c>
      <c r="W3735" s="10">
        <f>(((I3735/60)/60)/24)+DATE(1970,1,1)</f>
        <v>42112.9375</v>
      </c>
    </row>
    <row r="3736" spans="1:23"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290"/>
        <v>0.28466666666666668</v>
      </c>
      <c r="P3736" s="6">
        <f t="shared" si="291"/>
        <v>61</v>
      </c>
      <c r="Q3736" t="s">
        <v>8319</v>
      </c>
      <c r="R3736" t="str">
        <f t="shared" si="292"/>
        <v>theater</v>
      </c>
      <c r="S3736" t="str">
        <f t="shared" si="293"/>
        <v>plays</v>
      </c>
      <c r="T3736">
        <f>YEAR(V3736)</f>
        <v>2015</v>
      </c>
      <c r="U3736" s="13">
        <f t="shared" si="294"/>
        <v>60</v>
      </c>
      <c r="V3736" s="10">
        <f>(((J3736/60)/60)/24)+DATE(1970,1,1)</f>
        <v>42089.901574074072</v>
      </c>
      <c r="W3736" s="10">
        <f>(((I3736/60)/60)/24)+DATE(1970,1,1)</f>
        <v>42149.901574074072</v>
      </c>
    </row>
    <row r="3737" spans="1:23"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290"/>
        <v>0.13333333333333333</v>
      </c>
      <c r="P3737" s="6">
        <f t="shared" si="291"/>
        <v>10</v>
      </c>
      <c r="Q3737" t="s">
        <v>8319</v>
      </c>
      <c r="R3737" t="str">
        <f t="shared" si="292"/>
        <v>theater</v>
      </c>
      <c r="S3737" t="str">
        <f t="shared" si="293"/>
        <v>plays</v>
      </c>
      <c r="T3737">
        <f>YEAR(V3737)</f>
        <v>2015</v>
      </c>
      <c r="U3737" s="13">
        <f t="shared" si="294"/>
        <v>30</v>
      </c>
      <c r="V3737" s="10">
        <f>(((J3737/60)/60)/24)+DATE(1970,1,1)</f>
        <v>42122.693159722221</v>
      </c>
      <c r="W3737" s="10">
        <f>(((I3737/60)/60)/24)+DATE(1970,1,1)</f>
        <v>42152.693159722221</v>
      </c>
    </row>
    <row r="3738" spans="1:23"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290"/>
        <v>6.6666666666666671E-3</v>
      </c>
      <c r="P3738" s="6">
        <f t="shared" si="291"/>
        <v>10</v>
      </c>
      <c r="Q3738" t="s">
        <v>8319</v>
      </c>
      <c r="R3738" t="str">
        <f t="shared" si="292"/>
        <v>theater</v>
      </c>
      <c r="S3738" t="str">
        <f t="shared" si="293"/>
        <v>plays</v>
      </c>
      <c r="T3738">
        <f>YEAR(V3738)</f>
        <v>2015</v>
      </c>
      <c r="U3738" s="13">
        <f t="shared" si="294"/>
        <v>38</v>
      </c>
      <c r="V3738" s="10">
        <f>(((J3738/60)/60)/24)+DATE(1970,1,1)</f>
        <v>42048.711724537032</v>
      </c>
      <c r="W3738" s="10">
        <f>(((I3738/60)/60)/24)+DATE(1970,1,1)</f>
        <v>42086.75</v>
      </c>
    </row>
    <row r="3739" spans="1:23"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290"/>
        <v>0.21428571428571427</v>
      </c>
      <c r="P3739" s="6">
        <f t="shared" si="291"/>
        <v>37.5</v>
      </c>
      <c r="Q3739" t="s">
        <v>8319</v>
      </c>
      <c r="R3739" t="str">
        <f t="shared" si="292"/>
        <v>theater</v>
      </c>
      <c r="S3739" t="str">
        <f t="shared" si="293"/>
        <v>plays</v>
      </c>
      <c r="T3739">
        <f>YEAR(V3739)</f>
        <v>2015</v>
      </c>
      <c r="U3739" s="13">
        <f t="shared" si="294"/>
        <v>23</v>
      </c>
      <c r="V3739" s="10">
        <f>(((J3739/60)/60)/24)+DATE(1970,1,1)</f>
        <v>42297.691006944442</v>
      </c>
      <c r="W3739" s="10">
        <f>(((I3739/60)/60)/24)+DATE(1970,1,1)</f>
        <v>42320.290972222225</v>
      </c>
    </row>
    <row r="3740" spans="1:23"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290"/>
        <v>0.18</v>
      </c>
      <c r="P3740" s="6">
        <f t="shared" si="291"/>
        <v>45</v>
      </c>
      <c r="Q3740" t="s">
        <v>8319</v>
      </c>
      <c r="R3740" t="str">
        <f t="shared" si="292"/>
        <v>theater</v>
      </c>
      <c r="S3740" t="str">
        <f t="shared" si="293"/>
        <v>plays</v>
      </c>
      <c r="T3740">
        <f>YEAR(V3740)</f>
        <v>2014</v>
      </c>
      <c r="U3740" s="13">
        <f t="shared" si="294"/>
        <v>22</v>
      </c>
      <c r="V3740" s="10">
        <f>(((J3740/60)/60)/24)+DATE(1970,1,1)</f>
        <v>41813.938715277778</v>
      </c>
      <c r="W3740" s="10">
        <f>(((I3740/60)/60)/24)+DATE(1970,1,1)</f>
        <v>41835.916666666664</v>
      </c>
    </row>
    <row r="3741" spans="1:23"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290"/>
        <v>0.20125000000000001</v>
      </c>
      <c r="P3741" s="6">
        <f t="shared" si="291"/>
        <v>100.625</v>
      </c>
      <c r="Q3741" t="s">
        <v>8319</v>
      </c>
      <c r="R3741" t="str">
        <f t="shared" si="292"/>
        <v>theater</v>
      </c>
      <c r="S3741" t="str">
        <f t="shared" si="293"/>
        <v>plays</v>
      </c>
      <c r="T3741">
        <f>YEAR(V3741)</f>
        <v>2016</v>
      </c>
      <c r="U3741" s="13">
        <f t="shared" si="294"/>
        <v>20</v>
      </c>
      <c r="V3741" s="10">
        <f>(((J3741/60)/60)/24)+DATE(1970,1,1)</f>
        <v>42548.449861111112</v>
      </c>
      <c r="W3741" s="10">
        <f>(((I3741/60)/60)/24)+DATE(1970,1,1)</f>
        <v>42568.449861111112</v>
      </c>
    </row>
    <row r="3742" spans="1:23"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290"/>
        <v>0.17899999999999999</v>
      </c>
      <c r="P3742" s="6">
        <f t="shared" si="291"/>
        <v>25.571428571428573</v>
      </c>
      <c r="Q3742" t="s">
        <v>8319</v>
      </c>
      <c r="R3742" t="str">
        <f t="shared" si="292"/>
        <v>theater</v>
      </c>
      <c r="S3742" t="str">
        <f t="shared" si="293"/>
        <v>plays</v>
      </c>
      <c r="T3742">
        <f>YEAR(V3742)</f>
        <v>2014</v>
      </c>
      <c r="U3742" s="13">
        <f t="shared" si="294"/>
        <v>30</v>
      </c>
      <c r="V3742" s="10">
        <f>(((J3742/60)/60)/24)+DATE(1970,1,1)</f>
        <v>41833.089756944442</v>
      </c>
      <c r="W3742" s="10">
        <f>(((I3742/60)/60)/24)+DATE(1970,1,1)</f>
        <v>41863.079143518517</v>
      </c>
    </row>
    <row r="3743" spans="1:23"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290"/>
        <v>0</v>
      </c>
      <c r="P3743" s="6" t="e">
        <f t="shared" si="291"/>
        <v>#DIV/0!</v>
      </c>
      <c r="Q3743" t="s">
        <v>8319</v>
      </c>
      <c r="R3743" t="str">
        <f t="shared" si="292"/>
        <v>theater</v>
      </c>
      <c r="S3743" t="str">
        <f t="shared" si="293"/>
        <v>plays</v>
      </c>
      <c r="T3743">
        <f>YEAR(V3743)</f>
        <v>2015</v>
      </c>
      <c r="U3743" s="13">
        <f t="shared" si="294"/>
        <v>30</v>
      </c>
      <c r="V3743" s="10">
        <f>(((J3743/60)/60)/24)+DATE(1970,1,1)</f>
        <v>42325.920717592591</v>
      </c>
      <c r="W3743" s="10">
        <f>(((I3743/60)/60)/24)+DATE(1970,1,1)</f>
        <v>42355.920717592591</v>
      </c>
    </row>
    <row r="3744" spans="1:23"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290"/>
        <v>0.02</v>
      </c>
      <c r="P3744" s="6">
        <f t="shared" si="291"/>
        <v>25</v>
      </c>
      <c r="Q3744" t="s">
        <v>8319</v>
      </c>
      <c r="R3744" t="str">
        <f t="shared" si="292"/>
        <v>theater</v>
      </c>
      <c r="S3744" t="str">
        <f t="shared" si="293"/>
        <v>plays</v>
      </c>
      <c r="T3744">
        <f>YEAR(V3744)</f>
        <v>2014</v>
      </c>
      <c r="U3744" s="13">
        <f t="shared" si="294"/>
        <v>30</v>
      </c>
      <c r="V3744" s="10">
        <f>(((J3744/60)/60)/24)+DATE(1970,1,1)</f>
        <v>41858.214629629627</v>
      </c>
      <c r="W3744" s="10">
        <f>(((I3744/60)/60)/24)+DATE(1970,1,1)</f>
        <v>41888.214629629627</v>
      </c>
    </row>
    <row r="3745" spans="1:23"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290"/>
        <v>0</v>
      </c>
      <c r="P3745" s="6" t="e">
        <f t="shared" si="291"/>
        <v>#DIV/0!</v>
      </c>
      <c r="Q3745" t="s">
        <v>8319</v>
      </c>
      <c r="R3745" t="str">
        <f t="shared" si="292"/>
        <v>theater</v>
      </c>
      <c r="S3745" t="str">
        <f t="shared" si="293"/>
        <v>plays</v>
      </c>
      <c r="T3745">
        <f>YEAR(V3745)</f>
        <v>2014</v>
      </c>
      <c r="U3745" s="13">
        <f t="shared" si="294"/>
        <v>30</v>
      </c>
      <c r="V3745" s="10">
        <f>(((J3745/60)/60)/24)+DATE(1970,1,1)</f>
        <v>41793.710231481484</v>
      </c>
      <c r="W3745" s="10">
        <f>(((I3745/60)/60)/24)+DATE(1970,1,1)</f>
        <v>41823.710231481484</v>
      </c>
    </row>
    <row r="3746" spans="1:23"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290"/>
        <v>0</v>
      </c>
      <c r="P3746" s="6" t="e">
        <f t="shared" si="291"/>
        <v>#DIV/0!</v>
      </c>
      <c r="Q3746" t="s">
        <v>8319</v>
      </c>
      <c r="R3746" t="str">
        <f t="shared" si="292"/>
        <v>theater</v>
      </c>
      <c r="S3746" t="str">
        <f t="shared" si="293"/>
        <v>plays</v>
      </c>
      <c r="T3746">
        <f>YEAR(V3746)</f>
        <v>2014</v>
      </c>
      <c r="U3746" s="13">
        <f t="shared" si="294"/>
        <v>31</v>
      </c>
      <c r="V3746" s="10">
        <f>(((J3746/60)/60)/24)+DATE(1970,1,1)</f>
        <v>41793.814259259263</v>
      </c>
      <c r="W3746" s="10">
        <f>(((I3746/60)/60)/24)+DATE(1970,1,1)</f>
        <v>41825.165972222225</v>
      </c>
    </row>
    <row r="3747" spans="1:23"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290"/>
        <v>0.1</v>
      </c>
      <c r="P3747" s="6">
        <f t="shared" si="291"/>
        <v>10</v>
      </c>
      <c r="Q3747" t="s">
        <v>8319</v>
      </c>
      <c r="R3747" t="str">
        <f t="shared" si="292"/>
        <v>theater</v>
      </c>
      <c r="S3747" t="str">
        <f t="shared" si="293"/>
        <v>plays</v>
      </c>
      <c r="T3747">
        <f>YEAR(V3747)</f>
        <v>2014</v>
      </c>
      <c r="U3747" s="13">
        <f t="shared" si="294"/>
        <v>30</v>
      </c>
      <c r="V3747" s="10">
        <f>(((J3747/60)/60)/24)+DATE(1970,1,1)</f>
        <v>41831.697939814818</v>
      </c>
      <c r="W3747" s="10">
        <f>(((I3747/60)/60)/24)+DATE(1970,1,1)</f>
        <v>41861.697939814818</v>
      </c>
    </row>
    <row r="3748" spans="1:23"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290"/>
        <v>2.3764705882352941E-2</v>
      </c>
      <c r="P3748" s="6">
        <f t="shared" si="291"/>
        <v>202</v>
      </c>
      <c r="Q3748" t="s">
        <v>8319</v>
      </c>
      <c r="R3748" t="str">
        <f t="shared" si="292"/>
        <v>theater</v>
      </c>
      <c r="S3748" t="str">
        <f t="shared" si="293"/>
        <v>plays</v>
      </c>
      <c r="T3748">
        <f>YEAR(V3748)</f>
        <v>2016</v>
      </c>
      <c r="U3748" s="13">
        <f t="shared" si="294"/>
        <v>30</v>
      </c>
      <c r="V3748" s="10">
        <f>(((J3748/60)/60)/24)+DATE(1970,1,1)</f>
        <v>42621.389340277776</v>
      </c>
      <c r="W3748" s="10">
        <f>(((I3748/60)/60)/24)+DATE(1970,1,1)</f>
        <v>42651.389340277776</v>
      </c>
    </row>
    <row r="3749" spans="1:23"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290"/>
        <v>0.01</v>
      </c>
      <c r="P3749" s="6">
        <f t="shared" si="291"/>
        <v>25</v>
      </c>
      <c r="Q3749" t="s">
        <v>8319</v>
      </c>
      <c r="R3749" t="str">
        <f t="shared" si="292"/>
        <v>theater</v>
      </c>
      <c r="S3749" t="str">
        <f t="shared" si="293"/>
        <v>plays</v>
      </c>
      <c r="T3749">
        <f>YEAR(V3749)</f>
        <v>2015</v>
      </c>
      <c r="U3749" s="13">
        <f t="shared" si="294"/>
        <v>27</v>
      </c>
      <c r="V3749" s="10">
        <f>(((J3749/60)/60)/24)+DATE(1970,1,1)</f>
        <v>42164.299722222218</v>
      </c>
      <c r="W3749" s="10">
        <f>(((I3749/60)/60)/24)+DATE(1970,1,1)</f>
        <v>42190.957638888889</v>
      </c>
    </row>
    <row r="3750" spans="1:23"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290"/>
        <v>1.0351999999999999</v>
      </c>
      <c r="P3750" s="6">
        <f t="shared" si="291"/>
        <v>99.538461538461533</v>
      </c>
      <c r="Q3750" t="s">
        <v>8319</v>
      </c>
      <c r="R3750" t="str">
        <f t="shared" si="292"/>
        <v>theater</v>
      </c>
      <c r="S3750" t="str">
        <f t="shared" si="293"/>
        <v>musical</v>
      </c>
      <c r="T3750">
        <f>YEAR(V3750)</f>
        <v>2016</v>
      </c>
      <c r="U3750" s="13">
        <f t="shared" si="294"/>
        <v>21</v>
      </c>
      <c r="V3750" s="10">
        <f>(((J3750/60)/60)/24)+DATE(1970,1,1)</f>
        <v>42395.706435185188</v>
      </c>
      <c r="W3750" s="10">
        <f>(((I3750/60)/60)/24)+DATE(1970,1,1)</f>
        <v>42416.249305555553</v>
      </c>
    </row>
    <row r="3751" spans="1:23"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290"/>
        <v>1.05</v>
      </c>
      <c r="P3751" s="6">
        <f t="shared" si="291"/>
        <v>75</v>
      </c>
      <c r="Q3751" t="s">
        <v>8319</v>
      </c>
      <c r="R3751" t="str">
        <f t="shared" si="292"/>
        <v>theater</v>
      </c>
      <c r="S3751" t="str">
        <f t="shared" si="293"/>
        <v>musical</v>
      </c>
      <c r="T3751">
        <f>YEAR(V3751)</f>
        <v>2016</v>
      </c>
      <c r="U3751" s="13">
        <f t="shared" si="294"/>
        <v>31</v>
      </c>
      <c r="V3751" s="10">
        <f>(((J3751/60)/60)/24)+DATE(1970,1,1)</f>
        <v>42458.127175925925</v>
      </c>
      <c r="W3751" s="10">
        <f>(((I3751/60)/60)/24)+DATE(1970,1,1)</f>
        <v>42489.165972222225</v>
      </c>
    </row>
    <row r="3752" spans="1:23"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290"/>
        <v>1.0044999999999999</v>
      </c>
      <c r="P3752" s="6">
        <f t="shared" si="291"/>
        <v>215.25</v>
      </c>
      <c r="Q3752" t="s">
        <v>8319</v>
      </c>
      <c r="R3752" t="str">
        <f t="shared" si="292"/>
        <v>theater</v>
      </c>
      <c r="S3752" t="str">
        <f t="shared" si="293"/>
        <v>musical</v>
      </c>
      <c r="T3752">
        <f>YEAR(V3752)</f>
        <v>2015</v>
      </c>
      <c r="U3752" s="13">
        <f t="shared" si="294"/>
        <v>28</v>
      </c>
      <c r="V3752" s="10">
        <f>(((J3752/60)/60)/24)+DATE(1970,1,1)</f>
        <v>42016.981574074074</v>
      </c>
      <c r="W3752" s="10">
        <f>(((I3752/60)/60)/24)+DATE(1970,1,1)</f>
        <v>42045.332638888889</v>
      </c>
    </row>
    <row r="3753" spans="1:23"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290"/>
        <v>1.3260000000000001</v>
      </c>
      <c r="P3753" s="6">
        <f t="shared" si="291"/>
        <v>120.54545454545455</v>
      </c>
      <c r="Q3753" t="s">
        <v>8319</v>
      </c>
      <c r="R3753" t="str">
        <f t="shared" si="292"/>
        <v>theater</v>
      </c>
      <c r="S3753" t="str">
        <f t="shared" si="293"/>
        <v>musical</v>
      </c>
      <c r="T3753">
        <f>YEAR(V3753)</f>
        <v>2016</v>
      </c>
      <c r="U3753" s="13">
        <f t="shared" si="294"/>
        <v>60</v>
      </c>
      <c r="V3753" s="10">
        <f>(((J3753/60)/60)/24)+DATE(1970,1,1)</f>
        <v>42403.035567129627</v>
      </c>
      <c r="W3753" s="10">
        <f>(((I3753/60)/60)/24)+DATE(1970,1,1)</f>
        <v>42462.993900462956</v>
      </c>
    </row>
    <row r="3754" spans="1:23"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290"/>
        <v>1.1299999999999999</v>
      </c>
      <c r="P3754" s="6">
        <f t="shared" si="291"/>
        <v>37.666666666666664</v>
      </c>
      <c r="Q3754" t="s">
        <v>8319</v>
      </c>
      <c r="R3754" t="str">
        <f t="shared" si="292"/>
        <v>theater</v>
      </c>
      <c r="S3754" t="str">
        <f t="shared" si="293"/>
        <v>musical</v>
      </c>
      <c r="T3754">
        <f>YEAR(V3754)</f>
        <v>2016</v>
      </c>
      <c r="U3754" s="13">
        <f t="shared" si="294"/>
        <v>40</v>
      </c>
      <c r="V3754" s="10">
        <f>(((J3754/60)/60)/24)+DATE(1970,1,1)</f>
        <v>42619.802488425921</v>
      </c>
      <c r="W3754" s="10">
        <f>(((I3754/60)/60)/24)+DATE(1970,1,1)</f>
        <v>42659.875</v>
      </c>
    </row>
    <row r="3755" spans="1:23"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290"/>
        <v>1.0334000000000001</v>
      </c>
      <c r="P3755" s="6">
        <f t="shared" si="291"/>
        <v>172.23333333333332</v>
      </c>
      <c r="Q3755" t="s">
        <v>8319</v>
      </c>
      <c r="R3755" t="str">
        <f t="shared" si="292"/>
        <v>theater</v>
      </c>
      <c r="S3755" t="str">
        <f t="shared" si="293"/>
        <v>musical</v>
      </c>
      <c r="T3755">
        <f>YEAR(V3755)</f>
        <v>2015</v>
      </c>
      <c r="U3755" s="13">
        <f t="shared" si="294"/>
        <v>29</v>
      </c>
      <c r="V3755" s="10">
        <f>(((J3755/60)/60)/24)+DATE(1970,1,1)</f>
        <v>42128.824074074073</v>
      </c>
      <c r="W3755" s="10">
        <f>(((I3755/60)/60)/24)+DATE(1970,1,1)</f>
        <v>42158</v>
      </c>
    </row>
    <row r="3756" spans="1:23"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290"/>
        <v>1.2</v>
      </c>
      <c r="P3756" s="6">
        <f t="shared" si="291"/>
        <v>111.11111111111111</v>
      </c>
      <c r="Q3756" t="s">
        <v>8319</v>
      </c>
      <c r="R3756" t="str">
        <f t="shared" si="292"/>
        <v>theater</v>
      </c>
      <c r="S3756" t="str">
        <f t="shared" si="293"/>
        <v>musical</v>
      </c>
      <c r="T3756">
        <f>YEAR(V3756)</f>
        <v>2014</v>
      </c>
      <c r="U3756" s="13">
        <f t="shared" si="294"/>
        <v>37</v>
      </c>
      <c r="V3756" s="10">
        <f>(((J3756/60)/60)/24)+DATE(1970,1,1)</f>
        <v>41808.881215277775</v>
      </c>
      <c r="W3756" s="10">
        <f>(((I3756/60)/60)/24)+DATE(1970,1,1)</f>
        <v>41846.207638888889</v>
      </c>
    </row>
    <row r="3757" spans="1:23"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290"/>
        <v>1.2963636363636364</v>
      </c>
      <c r="P3757" s="6">
        <f t="shared" si="291"/>
        <v>25.464285714285715</v>
      </c>
      <c r="Q3757" t="s">
        <v>8319</v>
      </c>
      <c r="R3757" t="str">
        <f t="shared" si="292"/>
        <v>theater</v>
      </c>
      <c r="S3757" t="str">
        <f t="shared" si="293"/>
        <v>musical</v>
      </c>
      <c r="T3757">
        <f>YEAR(V3757)</f>
        <v>2016</v>
      </c>
      <c r="U3757" s="13">
        <f t="shared" si="294"/>
        <v>30</v>
      </c>
      <c r="V3757" s="10">
        <f>(((J3757/60)/60)/24)+DATE(1970,1,1)</f>
        <v>42445.866979166662</v>
      </c>
      <c r="W3757" s="10">
        <f>(((I3757/60)/60)/24)+DATE(1970,1,1)</f>
        <v>42475.866979166662</v>
      </c>
    </row>
    <row r="3758" spans="1:23"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290"/>
        <v>1.0111111111111111</v>
      </c>
      <c r="P3758" s="6">
        <f t="shared" si="291"/>
        <v>267.64705882352939</v>
      </c>
      <c r="Q3758" t="s">
        <v>8319</v>
      </c>
      <c r="R3758" t="str">
        <f t="shared" si="292"/>
        <v>theater</v>
      </c>
      <c r="S3758" t="str">
        <f t="shared" si="293"/>
        <v>musical</v>
      </c>
      <c r="T3758">
        <f>YEAR(V3758)</f>
        <v>2014</v>
      </c>
      <c r="U3758" s="13">
        <f t="shared" si="294"/>
        <v>30</v>
      </c>
      <c r="V3758" s="10">
        <f>(((J3758/60)/60)/24)+DATE(1970,1,1)</f>
        <v>41771.814791666664</v>
      </c>
      <c r="W3758" s="10">
        <f>(((I3758/60)/60)/24)+DATE(1970,1,1)</f>
        <v>41801.814791666664</v>
      </c>
    </row>
    <row r="3759" spans="1:23"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290"/>
        <v>1.0851428571428572</v>
      </c>
      <c r="P3759" s="6">
        <f t="shared" si="291"/>
        <v>75.959999999999994</v>
      </c>
      <c r="Q3759" t="s">
        <v>8319</v>
      </c>
      <c r="R3759" t="str">
        <f t="shared" si="292"/>
        <v>theater</v>
      </c>
      <c r="S3759" t="str">
        <f t="shared" si="293"/>
        <v>musical</v>
      </c>
      <c r="T3759">
        <f>YEAR(V3759)</f>
        <v>2014</v>
      </c>
      <c r="U3759" s="13">
        <f t="shared" si="294"/>
        <v>20</v>
      </c>
      <c r="V3759" s="10">
        <f>(((J3759/60)/60)/24)+DATE(1970,1,1)</f>
        <v>41954.850868055553</v>
      </c>
      <c r="W3759" s="10">
        <f>(((I3759/60)/60)/24)+DATE(1970,1,1)</f>
        <v>41974.850868055553</v>
      </c>
    </row>
    <row r="3760" spans="1:23"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290"/>
        <v>1.0233333333333334</v>
      </c>
      <c r="P3760" s="6">
        <f t="shared" si="291"/>
        <v>59.03846153846154</v>
      </c>
      <c r="Q3760" t="s">
        <v>8319</v>
      </c>
      <c r="R3760" t="str">
        <f t="shared" si="292"/>
        <v>theater</v>
      </c>
      <c r="S3760" t="str">
        <f t="shared" si="293"/>
        <v>musical</v>
      </c>
      <c r="T3760">
        <f>YEAR(V3760)</f>
        <v>2014</v>
      </c>
      <c r="U3760" s="13">
        <f t="shared" si="294"/>
        <v>31</v>
      </c>
      <c r="V3760" s="10">
        <f>(((J3760/60)/60)/24)+DATE(1970,1,1)</f>
        <v>41747.471504629626</v>
      </c>
      <c r="W3760" s="10">
        <f>(((I3760/60)/60)/24)+DATE(1970,1,1)</f>
        <v>41778.208333333336</v>
      </c>
    </row>
    <row r="3761" spans="1:23"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290"/>
        <v>1.1024425000000002</v>
      </c>
      <c r="P3761" s="6">
        <f t="shared" si="291"/>
        <v>50.111022727272733</v>
      </c>
      <c r="Q3761" t="s">
        <v>8319</v>
      </c>
      <c r="R3761" t="str">
        <f t="shared" si="292"/>
        <v>theater</v>
      </c>
      <c r="S3761" t="str">
        <f t="shared" si="293"/>
        <v>musical</v>
      </c>
      <c r="T3761">
        <f>YEAR(V3761)</f>
        <v>2015</v>
      </c>
      <c r="U3761" s="13">
        <f t="shared" si="294"/>
        <v>60</v>
      </c>
      <c r="V3761" s="10">
        <f>(((J3761/60)/60)/24)+DATE(1970,1,1)</f>
        <v>42182.108252314814</v>
      </c>
      <c r="W3761" s="10">
        <f>(((I3761/60)/60)/24)+DATE(1970,1,1)</f>
        <v>42242.108252314814</v>
      </c>
    </row>
    <row r="3762" spans="1:23"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290"/>
        <v>1.010154</v>
      </c>
      <c r="P3762" s="6">
        <f t="shared" si="291"/>
        <v>55.502967032967035</v>
      </c>
      <c r="Q3762" t="s">
        <v>8319</v>
      </c>
      <c r="R3762" t="str">
        <f t="shared" si="292"/>
        <v>theater</v>
      </c>
      <c r="S3762" t="str">
        <f t="shared" si="293"/>
        <v>musical</v>
      </c>
      <c r="T3762">
        <f>YEAR(V3762)</f>
        <v>2014</v>
      </c>
      <c r="U3762" s="13">
        <f t="shared" si="294"/>
        <v>25</v>
      </c>
      <c r="V3762" s="10">
        <f>(((J3762/60)/60)/24)+DATE(1970,1,1)</f>
        <v>41739.525300925925</v>
      </c>
      <c r="W3762" s="10">
        <f>(((I3762/60)/60)/24)+DATE(1970,1,1)</f>
        <v>41764.525300925925</v>
      </c>
    </row>
    <row r="3763" spans="1:23"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290"/>
        <v>1</v>
      </c>
      <c r="P3763" s="6">
        <f t="shared" si="291"/>
        <v>166.66666666666666</v>
      </c>
      <c r="Q3763" t="s">
        <v>8319</v>
      </c>
      <c r="R3763" t="str">
        <f t="shared" si="292"/>
        <v>theater</v>
      </c>
      <c r="S3763" t="str">
        <f t="shared" si="293"/>
        <v>musical</v>
      </c>
      <c r="T3763">
        <f>YEAR(V3763)</f>
        <v>2015</v>
      </c>
      <c r="U3763" s="13">
        <f t="shared" si="294"/>
        <v>53</v>
      </c>
      <c r="V3763" s="10">
        <f>(((J3763/60)/60)/24)+DATE(1970,1,1)</f>
        <v>42173.466863425929</v>
      </c>
      <c r="W3763" s="10">
        <f>(((I3763/60)/60)/24)+DATE(1970,1,1)</f>
        <v>42226.958333333328</v>
      </c>
    </row>
    <row r="3764" spans="1:23"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290"/>
        <v>1.0624</v>
      </c>
      <c r="P3764" s="6">
        <f t="shared" si="291"/>
        <v>47.428571428571431</v>
      </c>
      <c r="Q3764" t="s">
        <v>8319</v>
      </c>
      <c r="R3764" t="str">
        <f t="shared" si="292"/>
        <v>theater</v>
      </c>
      <c r="S3764" t="str">
        <f t="shared" si="293"/>
        <v>musical</v>
      </c>
      <c r="T3764">
        <f>YEAR(V3764)</f>
        <v>2015</v>
      </c>
      <c r="U3764" s="13">
        <f t="shared" si="294"/>
        <v>25</v>
      </c>
      <c r="V3764" s="10">
        <f>(((J3764/60)/60)/24)+DATE(1970,1,1)</f>
        <v>42193.813530092593</v>
      </c>
      <c r="W3764" s="10">
        <f>(((I3764/60)/60)/24)+DATE(1970,1,1)</f>
        <v>42218.813530092593</v>
      </c>
    </row>
    <row r="3765" spans="1:23"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290"/>
        <v>1</v>
      </c>
      <c r="P3765" s="6">
        <f t="shared" si="291"/>
        <v>64.935064935064929</v>
      </c>
      <c r="Q3765" t="s">
        <v>8319</v>
      </c>
      <c r="R3765" t="str">
        <f t="shared" si="292"/>
        <v>theater</v>
      </c>
      <c r="S3765" t="str">
        <f t="shared" si="293"/>
        <v>musical</v>
      </c>
      <c r="T3765">
        <f>YEAR(V3765)</f>
        <v>2015</v>
      </c>
      <c r="U3765" s="13">
        <f t="shared" si="294"/>
        <v>30</v>
      </c>
      <c r="V3765" s="10">
        <f>(((J3765/60)/60)/24)+DATE(1970,1,1)</f>
        <v>42065.750300925924</v>
      </c>
      <c r="W3765" s="10">
        <f>(((I3765/60)/60)/24)+DATE(1970,1,1)</f>
        <v>42095.708634259259</v>
      </c>
    </row>
    <row r="3766" spans="1:23"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290"/>
        <v>1</v>
      </c>
      <c r="P3766" s="6">
        <f t="shared" si="291"/>
        <v>55.555555555555557</v>
      </c>
      <c r="Q3766" t="s">
        <v>8319</v>
      </c>
      <c r="R3766" t="str">
        <f t="shared" si="292"/>
        <v>theater</v>
      </c>
      <c r="S3766" t="str">
        <f t="shared" si="293"/>
        <v>musical</v>
      </c>
      <c r="T3766">
        <f>YEAR(V3766)</f>
        <v>2016</v>
      </c>
      <c r="U3766" s="13">
        <f t="shared" si="294"/>
        <v>19</v>
      </c>
      <c r="V3766" s="10">
        <f>(((J3766/60)/60)/24)+DATE(1970,1,1)</f>
        <v>42499.842962962968</v>
      </c>
      <c r="W3766" s="10">
        <f>(((I3766/60)/60)/24)+DATE(1970,1,1)</f>
        <v>42519.024999999994</v>
      </c>
    </row>
    <row r="3767" spans="1:23"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290"/>
        <v>1.1345714285714286</v>
      </c>
      <c r="P3767" s="6">
        <f t="shared" si="291"/>
        <v>74.224299065420567</v>
      </c>
      <c r="Q3767" t="s">
        <v>8319</v>
      </c>
      <c r="R3767" t="str">
        <f t="shared" si="292"/>
        <v>theater</v>
      </c>
      <c r="S3767" t="str">
        <f t="shared" si="293"/>
        <v>musical</v>
      </c>
      <c r="T3767">
        <f>YEAR(V3767)</f>
        <v>2014</v>
      </c>
      <c r="U3767" s="13">
        <f t="shared" si="294"/>
        <v>30</v>
      </c>
      <c r="V3767" s="10">
        <f>(((J3767/60)/60)/24)+DATE(1970,1,1)</f>
        <v>41820.776412037041</v>
      </c>
      <c r="W3767" s="10">
        <f>(((I3767/60)/60)/24)+DATE(1970,1,1)</f>
        <v>41850.776412037041</v>
      </c>
    </row>
    <row r="3768" spans="1:23"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290"/>
        <v>1.0265010000000001</v>
      </c>
      <c r="P3768" s="6">
        <f t="shared" si="291"/>
        <v>106.9271875</v>
      </c>
      <c r="Q3768" t="s">
        <v>8319</v>
      </c>
      <c r="R3768" t="str">
        <f t="shared" si="292"/>
        <v>theater</v>
      </c>
      <c r="S3768" t="str">
        <f t="shared" si="293"/>
        <v>musical</v>
      </c>
      <c r="T3768">
        <f>YEAR(V3768)</f>
        <v>2014</v>
      </c>
      <c r="U3768" s="13">
        <f t="shared" si="294"/>
        <v>35</v>
      </c>
      <c r="V3768" s="10">
        <f>(((J3768/60)/60)/24)+DATE(1970,1,1)</f>
        <v>41788.167187500003</v>
      </c>
      <c r="W3768" s="10">
        <f>(((I3768/60)/60)/24)+DATE(1970,1,1)</f>
        <v>41823.167187500003</v>
      </c>
    </row>
    <row r="3769" spans="1:23"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290"/>
        <v>1.1675</v>
      </c>
      <c r="P3769" s="6">
        <f t="shared" si="291"/>
        <v>41.696428571428569</v>
      </c>
      <c r="Q3769" t="s">
        <v>8319</v>
      </c>
      <c r="R3769" t="str">
        <f t="shared" si="292"/>
        <v>theater</v>
      </c>
      <c r="S3769" t="str">
        <f t="shared" si="293"/>
        <v>musical</v>
      </c>
      <c r="T3769">
        <f>YEAR(V3769)</f>
        <v>2015</v>
      </c>
      <c r="U3769" s="13">
        <f t="shared" si="294"/>
        <v>14</v>
      </c>
      <c r="V3769" s="10">
        <f>(((J3769/60)/60)/24)+DATE(1970,1,1)</f>
        <v>42050.019641203704</v>
      </c>
      <c r="W3769" s="10">
        <f>(((I3769/60)/60)/24)+DATE(1970,1,1)</f>
        <v>42064.207638888889</v>
      </c>
    </row>
    <row r="3770" spans="1:23"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290"/>
        <v>1.0765274999999999</v>
      </c>
      <c r="P3770" s="6">
        <f t="shared" si="291"/>
        <v>74.243275862068955</v>
      </c>
      <c r="Q3770" t="s">
        <v>8319</v>
      </c>
      <c r="R3770" t="str">
        <f t="shared" si="292"/>
        <v>theater</v>
      </c>
      <c r="S3770" t="str">
        <f t="shared" si="293"/>
        <v>musical</v>
      </c>
      <c r="T3770">
        <f>YEAR(V3770)</f>
        <v>2014</v>
      </c>
      <c r="U3770" s="13">
        <f t="shared" si="294"/>
        <v>30</v>
      </c>
      <c r="V3770" s="10">
        <f>(((J3770/60)/60)/24)+DATE(1970,1,1)</f>
        <v>41772.727893518517</v>
      </c>
      <c r="W3770" s="10">
        <f>(((I3770/60)/60)/24)+DATE(1970,1,1)</f>
        <v>41802.727893518517</v>
      </c>
    </row>
    <row r="3771" spans="1:23"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290"/>
        <v>1</v>
      </c>
      <c r="P3771" s="6">
        <f t="shared" si="291"/>
        <v>73.333333333333329</v>
      </c>
      <c r="Q3771" t="s">
        <v>8319</v>
      </c>
      <c r="R3771" t="str">
        <f t="shared" si="292"/>
        <v>theater</v>
      </c>
      <c r="S3771" t="str">
        <f t="shared" si="293"/>
        <v>musical</v>
      </c>
      <c r="T3771">
        <f>YEAR(V3771)</f>
        <v>2016</v>
      </c>
      <c r="U3771" s="13">
        <f t="shared" si="294"/>
        <v>30</v>
      </c>
      <c r="V3771" s="10">
        <f>(((J3771/60)/60)/24)+DATE(1970,1,1)</f>
        <v>42445.598136574074</v>
      </c>
      <c r="W3771" s="10">
        <f>(((I3771/60)/60)/24)+DATE(1970,1,1)</f>
        <v>42475.598136574074</v>
      </c>
    </row>
    <row r="3772" spans="1:23"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290"/>
        <v>1</v>
      </c>
      <c r="P3772" s="6">
        <f t="shared" si="291"/>
        <v>100</v>
      </c>
      <c r="Q3772" t="s">
        <v>8319</v>
      </c>
      <c r="R3772" t="str">
        <f t="shared" si="292"/>
        <v>theater</v>
      </c>
      <c r="S3772" t="str">
        <f t="shared" si="293"/>
        <v>musical</v>
      </c>
      <c r="T3772">
        <f>YEAR(V3772)</f>
        <v>2015</v>
      </c>
      <c r="U3772" s="13">
        <f t="shared" si="294"/>
        <v>30</v>
      </c>
      <c r="V3772" s="10">
        <f>(((J3772/60)/60)/24)+DATE(1970,1,1)</f>
        <v>42138.930671296301</v>
      </c>
      <c r="W3772" s="10">
        <f>(((I3772/60)/60)/24)+DATE(1970,1,1)</f>
        <v>42168.930671296301</v>
      </c>
    </row>
    <row r="3773" spans="1:23"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290"/>
        <v>1.46</v>
      </c>
      <c r="P3773" s="6">
        <f t="shared" si="291"/>
        <v>38.421052631578945</v>
      </c>
      <c r="Q3773" t="s">
        <v>8319</v>
      </c>
      <c r="R3773" t="str">
        <f t="shared" si="292"/>
        <v>theater</v>
      </c>
      <c r="S3773" t="str">
        <f t="shared" si="293"/>
        <v>musical</v>
      </c>
      <c r="T3773">
        <f>YEAR(V3773)</f>
        <v>2016</v>
      </c>
      <c r="U3773" s="13">
        <f t="shared" si="294"/>
        <v>14</v>
      </c>
      <c r="V3773" s="10">
        <f>(((J3773/60)/60)/24)+DATE(1970,1,1)</f>
        <v>42493.857083333336</v>
      </c>
      <c r="W3773" s="10">
        <f>(((I3773/60)/60)/24)+DATE(1970,1,1)</f>
        <v>42508</v>
      </c>
    </row>
    <row r="3774" spans="1:23"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290"/>
        <v>1.1020000000000001</v>
      </c>
      <c r="P3774" s="6">
        <f t="shared" si="291"/>
        <v>166.96969696969697</v>
      </c>
      <c r="Q3774" t="s">
        <v>8319</v>
      </c>
      <c r="R3774" t="str">
        <f t="shared" si="292"/>
        <v>theater</v>
      </c>
      <c r="S3774" t="str">
        <f t="shared" si="293"/>
        <v>musical</v>
      </c>
      <c r="T3774">
        <f>YEAR(V3774)</f>
        <v>2016</v>
      </c>
      <c r="U3774" s="13">
        <f t="shared" si="294"/>
        <v>21</v>
      </c>
      <c r="V3774" s="10">
        <f>(((J3774/60)/60)/24)+DATE(1970,1,1)</f>
        <v>42682.616967592592</v>
      </c>
      <c r="W3774" s="10">
        <f>(((I3774/60)/60)/24)+DATE(1970,1,1)</f>
        <v>42703.25</v>
      </c>
    </row>
    <row r="3775" spans="1:23"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290"/>
        <v>1.0820000000000001</v>
      </c>
      <c r="P3775" s="6">
        <f t="shared" si="291"/>
        <v>94.912280701754383</v>
      </c>
      <c r="Q3775" t="s">
        <v>8319</v>
      </c>
      <c r="R3775" t="str">
        <f t="shared" si="292"/>
        <v>theater</v>
      </c>
      <c r="S3775" t="str">
        <f t="shared" si="293"/>
        <v>musical</v>
      </c>
      <c r="T3775">
        <f>YEAR(V3775)</f>
        <v>2016</v>
      </c>
      <c r="U3775" s="13">
        <f t="shared" si="294"/>
        <v>33</v>
      </c>
      <c r="V3775" s="10">
        <f>(((J3775/60)/60)/24)+DATE(1970,1,1)</f>
        <v>42656.005173611105</v>
      </c>
      <c r="W3775" s="10">
        <f>(((I3775/60)/60)/24)+DATE(1970,1,1)</f>
        <v>42689.088888888888</v>
      </c>
    </row>
    <row r="3776" spans="1:23"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290"/>
        <v>1</v>
      </c>
      <c r="P3776" s="6">
        <f t="shared" si="291"/>
        <v>100</v>
      </c>
      <c r="Q3776" t="s">
        <v>8319</v>
      </c>
      <c r="R3776" t="str">
        <f t="shared" si="292"/>
        <v>theater</v>
      </c>
      <c r="S3776" t="str">
        <f t="shared" si="293"/>
        <v>musical</v>
      </c>
      <c r="T3776">
        <f>YEAR(V3776)</f>
        <v>2015</v>
      </c>
      <c r="U3776" s="13">
        <f t="shared" si="294"/>
        <v>16</v>
      </c>
      <c r="V3776" s="10">
        <f>(((J3776/60)/60)/24)+DATE(1970,1,1)</f>
        <v>42087.792303240742</v>
      </c>
      <c r="W3776" s="10">
        <f>(((I3776/60)/60)/24)+DATE(1970,1,1)</f>
        <v>42103.792303240742</v>
      </c>
    </row>
    <row r="3777" spans="1:23"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290"/>
        <v>1.0024999999999999</v>
      </c>
      <c r="P3777" s="6">
        <f t="shared" si="291"/>
        <v>143.21428571428572</v>
      </c>
      <c r="Q3777" t="s">
        <v>8319</v>
      </c>
      <c r="R3777" t="str">
        <f t="shared" si="292"/>
        <v>theater</v>
      </c>
      <c r="S3777" t="str">
        <f t="shared" si="293"/>
        <v>musical</v>
      </c>
      <c r="T3777">
        <f>YEAR(V3777)</f>
        <v>2015</v>
      </c>
      <c r="U3777" s="13">
        <f t="shared" si="294"/>
        <v>27</v>
      </c>
      <c r="V3777" s="10">
        <f>(((J3777/60)/60)/24)+DATE(1970,1,1)</f>
        <v>42075.942627314813</v>
      </c>
      <c r="W3777" s="10">
        <f>(((I3777/60)/60)/24)+DATE(1970,1,1)</f>
        <v>42103.166666666672</v>
      </c>
    </row>
    <row r="3778" spans="1:23"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290"/>
        <v>1.0671250000000001</v>
      </c>
      <c r="P3778" s="6">
        <f t="shared" si="291"/>
        <v>90.819148936170208</v>
      </c>
      <c r="Q3778" t="s">
        <v>8319</v>
      </c>
      <c r="R3778" t="str">
        <f t="shared" si="292"/>
        <v>theater</v>
      </c>
      <c r="S3778" t="str">
        <f t="shared" si="293"/>
        <v>musical</v>
      </c>
      <c r="T3778">
        <f>YEAR(V3778)</f>
        <v>2014</v>
      </c>
      <c r="U3778" s="13">
        <f t="shared" si="294"/>
        <v>38</v>
      </c>
      <c r="V3778" s="10">
        <f>(((J3778/60)/60)/24)+DATE(1970,1,1)</f>
        <v>41814.367800925924</v>
      </c>
      <c r="W3778" s="10">
        <f>(((I3778/60)/60)/24)+DATE(1970,1,1)</f>
        <v>41852.041666666664</v>
      </c>
    </row>
    <row r="3779" spans="1:23"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295">E3779/D3779</f>
        <v>1.4319999999999999</v>
      </c>
      <c r="P3779" s="6">
        <f t="shared" ref="P3779:P3842" si="296">E3779/L3779</f>
        <v>48.542372881355931</v>
      </c>
      <c r="Q3779" t="s">
        <v>8319</v>
      </c>
      <c r="R3779" t="str">
        <f t="shared" ref="R3779:R3842" si="297">LEFT(N3779,SEARCH("/",N3779,1)-1)</f>
        <v>theater</v>
      </c>
      <c r="S3779" t="str">
        <f t="shared" ref="S3779:S3842" si="298">RIGHT(N3779,LEN(N3779)-FIND("/",N3779,1))</f>
        <v>musical</v>
      </c>
      <c r="T3779">
        <f>YEAR(V3779)</f>
        <v>2014</v>
      </c>
      <c r="U3779" s="13">
        <f t="shared" ref="U3779:U3842" si="299">ROUND(W3779-V3779,0)</f>
        <v>22</v>
      </c>
      <c r="V3779" s="10">
        <f>(((J3779/60)/60)/24)+DATE(1970,1,1)</f>
        <v>41887.111354166671</v>
      </c>
      <c r="W3779" s="10">
        <f>(((I3779/60)/60)/24)+DATE(1970,1,1)</f>
        <v>41909.166666666664</v>
      </c>
    </row>
    <row r="3780" spans="1:23"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295"/>
        <v>1.0504166666666668</v>
      </c>
      <c r="P3780" s="6">
        <f t="shared" si="296"/>
        <v>70.027777777777771</v>
      </c>
      <c r="Q3780" t="s">
        <v>8319</v>
      </c>
      <c r="R3780" t="str">
        <f t="shared" si="297"/>
        <v>theater</v>
      </c>
      <c r="S3780" t="str">
        <f t="shared" si="298"/>
        <v>musical</v>
      </c>
      <c r="T3780">
        <f>YEAR(V3780)</f>
        <v>2014</v>
      </c>
      <c r="U3780" s="13">
        <f t="shared" si="299"/>
        <v>60</v>
      </c>
      <c r="V3780" s="10">
        <f>(((J3780/60)/60)/24)+DATE(1970,1,1)</f>
        <v>41989.819212962961</v>
      </c>
      <c r="W3780" s="10">
        <f>(((I3780/60)/60)/24)+DATE(1970,1,1)</f>
        <v>42049.819212962961</v>
      </c>
    </row>
    <row r="3781" spans="1:23"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295"/>
        <v>1.0398000000000001</v>
      </c>
      <c r="P3781" s="6">
        <f t="shared" si="296"/>
        <v>135.62608695652173</v>
      </c>
      <c r="Q3781" t="s">
        <v>8319</v>
      </c>
      <c r="R3781" t="str">
        <f t="shared" si="297"/>
        <v>theater</v>
      </c>
      <c r="S3781" t="str">
        <f t="shared" si="298"/>
        <v>musical</v>
      </c>
      <c r="T3781">
        <f>YEAR(V3781)</f>
        <v>2016</v>
      </c>
      <c r="U3781" s="13">
        <f t="shared" si="299"/>
        <v>30</v>
      </c>
      <c r="V3781" s="10">
        <f>(((J3781/60)/60)/24)+DATE(1970,1,1)</f>
        <v>42425.735416666663</v>
      </c>
      <c r="W3781" s="10">
        <f>(((I3781/60)/60)/24)+DATE(1970,1,1)</f>
        <v>42455.693750000006</v>
      </c>
    </row>
    <row r="3782" spans="1:23"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295"/>
        <v>1.2</v>
      </c>
      <c r="P3782" s="6">
        <f t="shared" si="296"/>
        <v>100</v>
      </c>
      <c r="Q3782" t="s">
        <v>8319</v>
      </c>
      <c r="R3782" t="str">
        <f t="shared" si="297"/>
        <v>theater</v>
      </c>
      <c r="S3782" t="str">
        <f t="shared" si="298"/>
        <v>musical</v>
      </c>
      <c r="T3782">
        <f>YEAR(V3782)</f>
        <v>2015</v>
      </c>
      <c r="U3782" s="13">
        <f t="shared" si="299"/>
        <v>33</v>
      </c>
      <c r="V3782" s="10">
        <f>(((J3782/60)/60)/24)+DATE(1970,1,1)</f>
        <v>42166.219733796301</v>
      </c>
      <c r="W3782" s="10">
        <f>(((I3782/60)/60)/24)+DATE(1970,1,1)</f>
        <v>42198.837499999994</v>
      </c>
    </row>
    <row r="3783" spans="1:23"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295"/>
        <v>1.0966666666666667</v>
      </c>
      <c r="P3783" s="6">
        <f t="shared" si="296"/>
        <v>94.90384615384616</v>
      </c>
      <c r="Q3783" t="s">
        <v>8319</v>
      </c>
      <c r="R3783" t="str">
        <f t="shared" si="297"/>
        <v>theater</v>
      </c>
      <c r="S3783" t="str">
        <f t="shared" si="298"/>
        <v>musical</v>
      </c>
      <c r="T3783">
        <f>YEAR(V3783)</f>
        <v>2014</v>
      </c>
      <c r="U3783" s="13">
        <f t="shared" si="299"/>
        <v>25</v>
      </c>
      <c r="V3783" s="10">
        <f>(((J3783/60)/60)/24)+DATE(1970,1,1)</f>
        <v>41865.882928240739</v>
      </c>
      <c r="W3783" s="10">
        <f>(((I3783/60)/60)/24)+DATE(1970,1,1)</f>
        <v>41890.882928240739</v>
      </c>
    </row>
    <row r="3784" spans="1:23"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295"/>
        <v>1.0175000000000001</v>
      </c>
      <c r="P3784" s="6">
        <f t="shared" si="296"/>
        <v>75.370370370370367</v>
      </c>
      <c r="Q3784" t="s">
        <v>8319</v>
      </c>
      <c r="R3784" t="str">
        <f t="shared" si="297"/>
        <v>theater</v>
      </c>
      <c r="S3784" t="str">
        <f t="shared" si="298"/>
        <v>musical</v>
      </c>
      <c r="T3784">
        <f>YEAR(V3784)</f>
        <v>2016</v>
      </c>
      <c r="U3784" s="13">
        <f t="shared" si="299"/>
        <v>29</v>
      </c>
      <c r="V3784" s="10">
        <f>(((J3784/60)/60)/24)+DATE(1970,1,1)</f>
        <v>42546.862233796302</v>
      </c>
      <c r="W3784" s="10">
        <f>(((I3784/60)/60)/24)+DATE(1970,1,1)</f>
        <v>42575.958333333328</v>
      </c>
    </row>
    <row r="3785" spans="1:23"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295"/>
        <v>1.2891666666666666</v>
      </c>
      <c r="P3785" s="6">
        <f t="shared" si="296"/>
        <v>64.458333333333329</v>
      </c>
      <c r="Q3785" t="s">
        <v>8319</v>
      </c>
      <c r="R3785" t="str">
        <f t="shared" si="297"/>
        <v>theater</v>
      </c>
      <c r="S3785" t="str">
        <f t="shared" si="298"/>
        <v>musical</v>
      </c>
      <c r="T3785">
        <f>YEAR(V3785)</f>
        <v>2016</v>
      </c>
      <c r="U3785" s="13">
        <f t="shared" si="299"/>
        <v>25</v>
      </c>
      <c r="V3785" s="10">
        <f>(((J3785/60)/60)/24)+DATE(1970,1,1)</f>
        <v>42420.140277777777</v>
      </c>
      <c r="W3785" s="10">
        <f>(((I3785/60)/60)/24)+DATE(1970,1,1)</f>
        <v>42444.666666666672</v>
      </c>
    </row>
    <row r="3786" spans="1:23"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295"/>
        <v>1.1499999999999999</v>
      </c>
      <c r="P3786" s="6">
        <f t="shared" si="296"/>
        <v>115</v>
      </c>
      <c r="Q3786" t="s">
        <v>8319</v>
      </c>
      <c r="R3786" t="str">
        <f t="shared" si="297"/>
        <v>theater</v>
      </c>
      <c r="S3786" t="str">
        <f t="shared" si="298"/>
        <v>musical</v>
      </c>
      <c r="T3786">
        <f>YEAR(V3786)</f>
        <v>2016</v>
      </c>
      <c r="U3786" s="13">
        <f t="shared" si="299"/>
        <v>30</v>
      </c>
      <c r="V3786" s="10">
        <f>(((J3786/60)/60)/24)+DATE(1970,1,1)</f>
        <v>42531.980694444443</v>
      </c>
      <c r="W3786" s="10">
        <f>(((I3786/60)/60)/24)+DATE(1970,1,1)</f>
        <v>42561.980694444443</v>
      </c>
    </row>
    <row r="3787" spans="1:23"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295"/>
        <v>1.5075000000000001</v>
      </c>
      <c r="P3787" s="6">
        <f t="shared" si="296"/>
        <v>100.5</v>
      </c>
      <c r="Q3787" t="s">
        <v>8319</v>
      </c>
      <c r="R3787" t="str">
        <f t="shared" si="297"/>
        <v>theater</v>
      </c>
      <c r="S3787" t="str">
        <f t="shared" si="298"/>
        <v>musical</v>
      </c>
      <c r="T3787">
        <f>YEAR(V3787)</f>
        <v>2016</v>
      </c>
      <c r="U3787" s="13">
        <f t="shared" si="299"/>
        <v>36</v>
      </c>
      <c r="V3787" s="10">
        <f>(((J3787/60)/60)/24)+DATE(1970,1,1)</f>
        <v>42548.63853009259</v>
      </c>
      <c r="W3787" s="10">
        <f>(((I3787/60)/60)/24)+DATE(1970,1,1)</f>
        <v>42584.418749999997</v>
      </c>
    </row>
    <row r="3788" spans="1:23"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295"/>
        <v>1.1096666666666666</v>
      </c>
      <c r="P3788" s="6">
        <f t="shared" si="296"/>
        <v>93.774647887323937</v>
      </c>
      <c r="Q3788" t="s">
        <v>8319</v>
      </c>
      <c r="R3788" t="str">
        <f t="shared" si="297"/>
        <v>theater</v>
      </c>
      <c r="S3788" t="str">
        <f t="shared" si="298"/>
        <v>musical</v>
      </c>
      <c r="T3788">
        <f>YEAR(V3788)</f>
        <v>2016</v>
      </c>
      <c r="U3788" s="13">
        <f t="shared" si="299"/>
        <v>30</v>
      </c>
      <c r="V3788" s="10">
        <f>(((J3788/60)/60)/24)+DATE(1970,1,1)</f>
        <v>42487.037905092591</v>
      </c>
      <c r="W3788" s="10">
        <f>(((I3788/60)/60)/24)+DATE(1970,1,1)</f>
        <v>42517.037905092591</v>
      </c>
    </row>
    <row r="3789" spans="1:23"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295"/>
        <v>1.0028571428571429</v>
      </c>
      <c r="P3789" s="6">
        <f t="shared" si="296"/>
        <v>35.1</v>
      </c>
      <c r="Q3789" t="s">
        <v>8319</v>
      </c>
      <c r="R3789" t="str">
        <f t="shared" si="297"/>
        <v>theater</v>
      </c>
      <c r="S3789" t="str">
        <f t="shared" si="298"/>
        <v>musical</v>
      </c>
      <c r="T3789">
        <f>YEAR(V3789)</f>
        <v>2015</v>
      </c>
      <c r="U3789" s="13">
        <f t="shared" si="299"/>
        <v>29</v>
      </c>
      <c r="V3789" s="10">
        <f>(((J3789/60)/60)/24)+DATE(1970,1,1)</f>
        <v>42167.534791666665</v>
      </c>
      <c r="W3789" s="10">
        <f>(((I3789/60)/60)/24)+DATE(1970,1,1)</f>
        <v>42196.165972222225</v>
      </c>
    </row>
    <row r="3790" spans="1:23"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295"/>
        <v>6.6666666666666671E-3</v>
      </c>
      <c r="P3790" s="6">
        <f t="shared" si="296"/>
        <v>500</v>
      </c>
      <c r="Q3790" t="s">
        <v>8319</v>
      </c>
      <c r="R3790" t="str">
        <f t="shared" si="297"/>
        <v>theater</v>
      </c>
      <c r="S3790" t="str">
        <f t="shared" si="298"/>
        <v>musical</v>
      </c>
      <c r="T3790">
        <f>YEAR(V3790)</f>
        <v>2015</v>
      </c>
      <c r="U3790" s="13">
        <f t="shared" si="299"/>
        <v>28</v>
      </c>
      <c r="V3790" s="10">
        <f>(((J3790/60)/60)/24)+DATE(1970,1,1)</f>
        <v>42333.695821759262</v>
      </c>
      <c r="W3790" s="10">
        <f>(((I3790/60)/60)/24)+DATE(1970,1,1)</f>
        <v>42361.679166666669</v>
      </c>
    </row>
    <row r="3791" spans="1:23"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295"/>
        <v>3.267605633802817E-2</v>
      </c>
      <c r="P3791" s="6">
        <f t="shared" si="296"/>
        <v>29</v>
      </c>
      <c r="Q3791" t="s">
        <v>8319</v>
      </c>
      <c r="R3791" t="str">
        <f t="shared" si="297"/>
        <v>theater</v>
      </c>
      <c r="S3791" t="str">
        <f t="shared" si="298"/>
        <v>musical</v>
      </c>
      <c r="T3791">
        <f>YEAR(V3791)</f>
        <v>2015</v>
      </c>
      <c r="U3791" s="13">
        <f t="shared" si="299"/>
        <v>32</v>
      </c>
      <c r="V3791" s="10">
        <f>(((J3791/60)/60)/24)+DATE(1970,1,1)</f>
        <v>42138.798819444448</v>
      </c>
      <c r="W3791" s="10">
        <f>(((I3791/60)/60)/24)+DATE(1970,1,1)</f>
        <v>42170.798819444448</v>
      </c>
    </row>
    <row r="3792" spans="1:23"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295"/>
        <v>0</v>
      </c>
      <c r="P3792" s="6" t="e">
        <f t="shared" si="296"/>
        <v>#DIV/0!</v>
      </c>
      <c r="Q3792" t="s">
        <v>8319</v>
      </c>
      <c r="R3792" t="str">
        <f t="shared" si="297"/>
        <v>theater</v>
      </c>
      <c r="S3792" t="str">
        <f t="shared" si="298"/>
        <v>musical</v>
      </c>
      <c r="T3792">
        <f>YEAR(V3792)</f>
        <v>2016</v>
      </c>
      <c r="U3792" s="13">
        <f t="shared" si="299"/>
        <v>30</v>
      </c>
      <c r="V3792" s="10">
        <f>(((J3792/60)/60)/24)+DATE(1970,1,1)</f>
        <v>42666.666932870372</v>
      </c>
      <c r="W3792" s="10">
        <f>(((I3792/60)/60)/24)+DATE(1970,1,1)</f>
        <v>42696.708599537036</v>
      </c>
    </row>
    <row r="3793" spans="1:23"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295"/>
        <v>0</v>
      </c>
      <c r="P3793" s="6" t="e">
        <f t="shared" si="296"/>
        <v>#DIV/0!</v>
      </c>
      <c r="Q3793" t="s">
        <v>8319</v>
      </c>
      <c r="R3793" t="str">
        <f t="shared" si="297"/>
        <v>theater</v>
      </c>
      <c r="S3793" t="str">
        <f t="shared" si="298"/>
        <v>musical</v>
      </c>
      <c r="T3793">
        <f>YEAR(V3793)</f>
        <v>2014</v>
      </c>
      <c r="U3793" s="13">
        <f t="shared" si="299"/>
        <v>60</v>
      </c>
      <c r="V3793" s="10">
        <f>(((J3793/60)/60)/24)+DATE(1970,1,1)</f>
        <v>41766.692037037035</v>
      </c>
      <c r="W3793" s="10">
        <f>(((I3793/60)/60)/24)+DATE(1970,1,1)</f>
        <v>41826.692037037035</v>
      </c>
    </row>
    <row r="3794" spans="1:23"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295"/>
        <v>2.8E-3</v>
      </c>
      <c r="P3794" s="6">
        <f t="shared" si="296"/>
        <v>17.5</v>
      </c>
      <c r="Q3794" t="s">
        <v>8319</v>
      </c>
      <c r="R3794" t="str">
        <f t="shared" si="297"/>
        <v>theater</v>
      </c>
      <c r="S3794" t="str">
        <f t="shared" si="298"/>
        <v>musical</v>
      </c>
      <c r="T3794">
        <f>YEAR(V3794)</f>
        <v>2015</v>
      </c>
      <c r="U3794" s="13">
        <f t="shared" si="299"/>
        <v>30</v>
      </c>
      <c r="V3794" s="10">
        <f>(((J3794/60)/60)/24)+DATE(1970,1,1)</f>
        <v>42170.447013888886</v>
      </c>
      <c r="W3794" s="10">
        <f>(((I3794/60)/60)/24)+DATE(1970,1,1)</f>
        <v>42200.447013888886</v>
      </c>
    </row>
    <row r="3795" spans="1:23"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295"/>
        <v>0.59657142857142853</v>
      </c>
      <c r="P3795" s="6">
        <f t="shared" si="296"/>
        <v>174</v>
      </c>
      <c r="Q3795" t="s">
        <v>8319</v>
      </c>
      <c r="R3795" t="str">
        <f t="shared" si="297"/>
        <v>theater</v>
      </c>
      <c r="S3795" t="str">
        <f t="shared" si="298"/>
        <v>musical</v>
      </c>
      <c r="T3795">
        <f>YEAR(V3795)</f>
        <v>2014</v>
      </c>
      <c r="U3795" s="13">
        <f t="shared" si="299"/>
        <v>21</v>
      </c>
      <c r="V3795" s="10">
        <f>(((J3795/60)/60)/24)+DATE(1970,1,1)</f>
        <v>41968.938993055555</v>
      </c>
      <c r="W3795" s="10">
        <f>(((I3795/60)/60)/24)+DATE(1970,1,1)</f>
        <v>41989.938993055555</v>
      </c>
    </row>
    <row r="3796" spans="1:23"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295"/>
        <v>0.01</v>
      </c>
      <c r="P3796" s="6">
        <f t="shared" si="296"/>
        <v>50</v>
      </c>
      <c r="Q3796" t="s">
        <v>8319</v>
      </c>
      <c r="R3796" t="str">
        <f t="shared" si="297"/>
        <v>theater</v>
      </c>
      <c r="S3796" t="str">
        <f t="shared" si="298"/>
        <v>musical</v>
      </c>
      <c r="T3796">
        <f>YEAR(V3796)</f>
        <v>2015</v>
      </c>
      <c r="U3796" s="13">
        <f t="shared" si="299"/>
        <v>30</v>
      </c>
      <c r="V3796" s="10">
        <f>(((J3796/60)/60)/24)+DATE(1970,1,1)</f>
        <v>42132.58048611111</v>
      </c>
      <c r="W3796" s="10">
        <f>(((I3796/60)/60)/24)+DATE(1970,1,1)</f>
        <v>42162.58048611111</v>
      </c>
    </row>
    <row r="3797" spans="1:23"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295"/>
        <v>1.6666666666666666E-2</v>
      </c>
      <c r="P3797" s="6">
        <f t="shared" si="296"/>
        <v>5</v>
      </c>
      <c r="Q3797" t="s">
        <v>8319</v>
      </c>
      <c r="R3797" t="str">
        <f t="shared" si="297"/>
        <v>theater</v>
      </c>
      <c r="S3797" t="str">
        <f t="shared" si="298"/>
        <v>musical</v>
      </c>
      <c r="T3797">
        <f>YEAR(V3797)</f>
        <v>2015</v>
      </c>
      <c r="U3797" s="13">
        <f t="shared" si="299"/>
        <v>44</v>
      </c>
      <c r="V3797" s="10">
        <f>(((J3797/60)/60)/24)+DATE(1970,1,1)</f>
        <v>42201.436226851853</v>
      </c>
      <c r="W3797" s="10">
        <f>(((I3797/60)/60)/24)+DATE(1970,1,1)</f>
        <v>42244.9375</v>
      </c>
    </row>
    <row r="3798" spans="1:23"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295"/>
        <v>4.4444444444444447E-5</v>
      </c>
      <c r="P3798" s="6">
        <f t="shared" si="296"/>
        <v>1</v>
      </c>
      <c r="Q3798" t="s">
        <v>8319</v>
      </c>
      <c r="R3798" t="str">
        <f t="shared" si="297"/>
        <v>theater</v>
      </c>
      <c r="S3798" t="str">
        <f t="shared" si="298"/>
        <v>musical</v>
      </c>
      <c r="T3798">
        <f>YEAR(V3798)</f>
        <v>2016</v>
      </c>
      <c r="U3798" s="13">
        <f t="shared" si="299"/>
        <v>60</v>
      </c>
      <c r="V3798" s="10">
        <f>(((J3798/60)/60)/24)+DATE(1970,1,1)</f>
        <v>42689.029583333337</v>
      </c>
      <c r="W3798" s="10">
        <f>(((I3798/60)/60)/24)+DATE(1970,1,1)</f>
        <v>42749.029583333337</v>
      </c>
    </row>
    <row r="3799" spans="1:23"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295"/>
        <v>0.89666666666666661</v>
      </c>
      <c r="P3799" s="6">
        <f t="shared" si="296"/>
        <v>145.40540540540542</v>
      </c>
      <c r="Q3799" t="s">
        <v>8319</v>
      </c>
      <c r="R3799" t="str">
        <f t="shared" si="297"/>
        <v>theater</v>
      </c>
      <c r="S3799" t="str">
        <f t="shared" si="298"/>
        <v>musical</v>
      </c>
      <c r="T3799">
        <f>YEAR(V3799)</f>
        <v>2015</v>
      </c>
      <c r="U3799" s="13">
        <f t="shared" si="299"/>
        <v>30</v>
      </c>
      <c r="V3799" s="10">
        <f>(((J3799/60)/60)/24)+DATE(1970,1,1)</f>
        <v>42084.881539351853</v>
      </c>
      <c r="W3799" s="10">
        <f>(((I3799/60)/60)/24)+DATE(1970,1,1)</f>
        <v>42114.881539351853</v>
      </c>
    </row>
    <row r="3800" spans="1:23"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295"/>
        <v>1.4642857142857143E-2</v>
      </c>
      <c r="P3800" s="6">
        <f t="shared" si="296"/>
        <v>205</v>
      </c>
      <c r="Q3800" t="s">
        <v>8319</v>
      </c>
      <c r="R3800" t="str">
        <f t="shared" si="297"/>
        <v>theater</v>
      </c>
      <c r="S3800" t="str">
        <f t="shared" si="298"/>
        <v>musical</v>
      </c>
      <c r="T3800">
        <f>YEAR(V3800)</f>
        <v>2014</v>
      </c>
      <c r="U3800" s="13">
        <f t="shared" si="299"/>
        <v>30</v>
      </c>
      <c r="V3800" s="10">
        <f>(((J3800/60)/60)/24)+DATE(1970,1,1)</f>
        <v>41831.722777777781</v>
      </c>
      <c r="W3800" s="10">
        <f>(((I3800/60)/60)/24)+DATE(1970,1,1)</f>
        <v>41861.722777777781</v>
      </c>
    </row>
    <row r="3801" spans="1:23"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295"/>
        <v>4.02E-2</v>
      </c>
      <c r="P3801" s="6">
        <f t="shared" si="296"/>
        <v>100.5</v>
      </c>
      <c r="Q3801" t="s">
        <v>8319</v>
      </c>
      <c r="R3801" t="str">
        <f t="shared" si="297"/>
        <v>theater</v>
      </c>
      <c r="S3801" t="str">
        <f t="shared" si="298"/>
        <v>musical</v>
      </c>
      <c r="T3801">
        <f>YEAR(V3801)</f>
        <v>2016</v>
      </c>
      <c r="U3801" s="13">
        <f t="shared" si="299"/>
        <v>30</v>
      </c>
      <c r="V3801" s="10">
        <f>(((J3801/60)/60)/24)+DATE(1970,1,1)</f>
        <v>42410.93105324074</v>
      </c>
      <c r="W3801" s="10">
        <f>(((I3801/60)/60)/24)+DATE(1970,1,1)</f>
        <v>42440.93105324074</v>
      </c>
    </row>
    <row r="3802" spans="1:23"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295"/>
        <v>4.0045454545454544E-2</v>
      </c>
      <c r="P3802" s="6">
        <f t="shared" si="296"/>
        <v>55.0625</v>
      </c>
      <c r="Q3802" t="s">
        <v>8319</v>
      </c>
      <c r="R3802" t="str">
        <f t="shared" si="297"/>
        <v>theater</v>
      </c>
      <c r="S3802" t="str">
        <f t="shared" si="298"/>
        <v>musical</v>
      </c>
      <c r="T3802">
        <f>YEAR(V3802)</f>
        <v>2014</v>
      </c>
      <c r="U3802" s="13">
        <f t="shared" si="299"/>
        <v>32</v>
      </c>
      <c r="V3802" s="10">
        <f>(((J3802/60)/60)/24)+DATE(1970,1,1)</f>
        <v>41982.737071759257</v>
      </c>
      <c r="W3802" s="10">
        <f>(((I3802/60)/60)/24)+DATE(1970,1,1)</f>
        <v>42015.207638888889</v>
      </c>
    </row>
    <row r="3803" spans="1:23"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295"/>
        <v>8.5199999999999998E-2</v>
      </c>
      <c r="P3803" s="6">
        <f t="shared" si="296"/>
        <v>47.333333333333336</v>
      </c>
      <c r="Q3803" t="s">
        <v>8319</v>
      </c>
      <c r="R3803" t="str">
        <f t="shared" si="297"/>
        <v>theater</v>
      </c>
      <c r="S3803" t="str">
        <f t="shared" si="298"/>
        <v>musical</v>
      </c>
      <c r="T3803">
        <f>YEAR(V3803)</f>
        <v>2014</v>
      </c>
      <c r="U3803" s="13">
        <f t="shared" si="299"/>
        <v>31</v>
      </c>
      <c r="V3803" s="10">
        <f>(((J3803/60)/60)/24)+DATE(1970,1,1)</f>
        <v>41975.676111111112</v>
      </c>
      <c r="W3803" s="10">
        <f>(((I3803/60)/60)/24)+DATE(1970,1,1)</f>
        <v>42006.676111111112</v>
      </c>
    </row>
    <row r="3804" spans="1:23"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295"/>
        <v>0</v>
      </c>
      <c r="P3804" s="6" t="e">
        <f t="shared" si="296"/>
        <v>#DIV/0!</v>
      </c>
      <c r="Q3804" t="s">
        <v>8319</v>
      </c>
      <c r="R3804" t="str">
        <f t="shared" si="297"/>
        <v>theater</v>
      </c>
      <c r="S3804" t="str">
        <f t="shared" si="298"/>
        <v>musical</v>
      </c>
      <c r="T3804">
        <f>YEAR(V3804)</f>
        <v>2015</v>
      </c>
      <c r="U3804" s="13">
        <f t="shared" si="299"/>
        <v>30</v>
      </c>
      <c r="V3804" s="10">
        <f>(((J3804/60)/60)/24)+DATE(1970,1,1)</f>
        <v>42269.126226851848</v>
      </c>
      <c r="W3804" s="10">
        <f>(((I3804/60)/60)/24)+DATE(1970,1,1)</f>
        <v>42299.126226851848</v>
      </c>
    </row>
    <row r="3805" spans="1:23"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295"/>
        <v>0.19650000000000001</v>
      </c>
      <c r="P3805" s="6">
        <f t="shared" si="296"/>
        <v>58.95</v>
      </c>
      <c r="Q3805" t="s">
        <v>8319</v>
      </c>
      <c r="R3805" t="str">
        <f t="shared" si="297"/>
        <v>theater</v>
      </c>
      <c r="S3805" t="str">
        <f t="shared" si="298"/>
        <v>musical</v>
      </c>
      <c r="T3805">
        <f>YEAR(V3805)</f>
        <v>2016</v>
      </c>
      <c r="U3805" s="13">
        <f t="shared" si="299"/>
        <v>30</v>
      </c>
      <c r="V3805" s="10">
        <f>(((J3805/60)/60)/24)+DATE(1970,1,1)</f>
        <v>42403.971851851849</v>
      </c>
      <c r="W3805" s="10">
        <f>(((I3805/60)/60)/24)+DATE(1970,1,1)</f>
        <v>42433.971851851849</v>
      </c>
    </row>
    <row r="3806" spans="1:23"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295"/>
        <v>0</v>
      </c>
      <c r="P3806" s="6" t="e">
        <f t="shared" si="296"/>
        <v>#DIV/0!</v>
      </c>
      <c r="Q3806" t="s">
        <v>8319</v>
      </c>
      <c r="R3806" t="str">
        <f t="shared" si="297"/>
        <v>theater</v>
      </c>
      <c r="S3806" t="str">
        <f t="shared" si="298"/>
        <v>musical</v>
      </c>
      <c r="T3806">
        <f>YEAR(V3806)</f>
        <v>2016</v>
      </c>
      <c r="U3806" s="13">
        <f t="shared" si="299"/>
        <v>55</v>
      </c>
      <c r="V3806" s="10">
        <f>(((J3806/60)/60)/24)+DATE(1970,1,1)</f>
        <v>42527.00953703704</v>
      </c>
      <c r="W3806" s="10">
        <f>(((I3806/60)/60)/24)+DATE(1970,1,1)</f>
        <v>42582.291666666672</v>
      </c>
    </row>
    <row r="3807" spans="1:23"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295"/>
        <v>2.0000000000000002E-5</v>
      </c>
      <c r="P3807" s="6">
        <f t="shared" si="296"/>
        <v>1.5</v>
      </c>
      <c r="Q3807" t="s">
        <v>8319</v>
      </c>
      <c r="R3807" t="str">
        <f t="shared" si="297"/>
        <v>theater</v>
      </c>
      <c r="S3807" t="str">
        <f t="shared" si="298"/>
        <v>musical</v>
      </c>
      <c r="T3807">
        <f>YEAR(V3807)</f>
        <v>2014</v>
      </c>
      <c r="U3807" s="13">
        <f t="shared" si="299"/>
        <v>60</v>
      </c>
      <c r="V3807" s="10">
        <f>(((J3807/60)/60)/24)+DATE(1970,1,1)</f>
        <v>41849.887037037035</v>
      </c>
      <c r="W3807" s="10">
        <f>(((I3807/60)/60)/24)+DATE(1970,1,1)</f>
        <v>41909.887037037035</v>
      </c>
    </row>
    <row r="3808" spans="1:23"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295"/>
        <v>6.6666666666666664E-4</v>
      </c>
      <c r="P3808" s="6">
        <f t="shared" si="296"/>
        <v>5</v>
      </c>
      <c r="Q3808" t="s">
        <v>8319</v>
      </c>
      <c r="R3808" t="str">
        <f t="shared" si="297"/>
        <v>theater</v>
      </c>
      <c r="S3808" t="str">
        <f t="shared" si="298"/>
        <v>musical</v>
      </c>
      <c r="T3808">
        <f>YEAR(V3808)</f>
        <v>2014</v>
      </c>
      <c r="U3808" s="13">
        <f t="shared" si="299"/>
        <v>20</v>
      </c>
      <c r="V3808" s="10">
        <f>(((J3808/60)/60)/24)+DATE(1970,1,1)</f>
        <v>41799.259039351848</v>
      </c>
      <c r="W3808" s="10">
        <f>(((I3808/60)/60)/24)+DATE(1970,1,1)</f>
        <v>41819.259039351848</v>
      </c>
    </row>
    <row r="3809" spans="1:23"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295"/>
        <v>0.30333333333333334</v>
      </c>
      <c r="P3809" s="6">
        <f t="shared" si="296"/>
        <v>50.555555555555557</v>
      </c>
      <c r="Q3809" t="s">
        <v>8319</v>
      </c>
      <c r="R3809" t="str">
        <f t="shared" si="297"/>
        <v>theater</v>
      </c>
      <c r="S3809" t="str">
        <f t="shared" si="298"/>
        <v>musical</v>
      </c>
      <c r="T3809">
        <f>YEAR(V3809)</f>
        <v>2015</v>
      </c>
      <c r="U3809" s="13">
        <f t="shared" si="299"/>
        <v>7</v>
      </c>
      <c r="V3809" s="10">
        <f>(((J3809/60)/60)/24)+DATE(1970,1,1)</f>
        <v>42090.909016203703</v>
      </c>
      <c r="W3809" s="10">
        <f>(((I3809/60)/60)/24)+DATE(1970,1,1)</f>
        <v>42097.909016203703</v>
      </c>
    </row>
    <row r="3810" spans="1:23"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295"/>
        <v>1</v>
      </c>
      <c r="P3810" s="6">
        <f t="shared" si="296"/>
        <v>41.666666666666664</v>
      </c>
      <c r="Q3810" t="s">
        <v>8319</v>
      </c>
      <c r="R3810" t="str">
        <f t="shared" si="297"/>
        <v>theater</v>
      </c>
      <c r="S3810" t="str">
        <f t="shared" si="298"/>
        <v>plays</v>
      </c>
      <c r="T3810">
        <f>YEAR(V3810)</f>
        <v>2015</v>
      </c>
      <c r="U3810" s="13">
        <f t="shared" si="299"/>
        <v>60</v>
      </c>
      <c r="V3810" s="10">
        <f>(((J3810/60)/60)/24)+DATE(1970,1,1)</f>
        <v>42059.453923611116</v>
      </c>
      <c r="W3810" s="10">
        <f>(((I3810/60)/60)/24)+DATE(1970,1,1)</f>
        <v>42119.412256944444</v>
      </c>
    </row>
    <row r="3811" spans="1:23"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295"/>
        <v>1.0125</v>
      </c>
      <c r="P3811" s="6">
        <f t="shared" si="296"/>
        <v>53.289473684210527</v>
      </c>
      <c r="Q3811" t="s">
        <v>8319</v>
      </c>
      <c r="R3811" t="str">
        <f t="shared" si="297"/>
        <v>theater</v>
      </c>
      <c r="S3811" t="str">
        <f t="shared" si="298"/>
        <v>plays</v>
      </c>
      <c r="T3811">
        <f>YEAR(V3811)</f>
        <v>2014</v>
      </c>
      <c r="U3811" s="13">
        <f t="shared" si="299"/>
        <v>50</v>
      </c>
      <c r="V3811" s="10">
        <f>(((J3811/60)/60)/24)+DATE(1970,1,1)</f>
        <v>41800.526701388888</v>
      </c>
      <c r="W3811" s="10">
        <f>(((I3811/60)/60)/24)+DATE(1970,1,1)</f>
        <v>41850.958333333336</v>
      </c>
    </row>
    <row r="3812" spans="1:23"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295"/>
        <v>1.2173333333333334</v>
      </c>
      <c r="P3812" s="6">
        <f t="shared" si="296"/>
        <v>70.230769230769226</v>
      </c>
      <c r="Q3812" t="s">
        <v>8319</v>
      </c>
      <c r="R3812" t="str">
        <f t="shared" si="297"/>
        <v>theater</v>
      </c>
      <c r="S3812" t="str">
        <f t="shared" si="298"/>
        <v>plays</v>
      </c>
      <c r="T3812">
        <f>YEAR(V3812)</f>
        <v>2015</v>
      </c>
      <c r="U3812" s="13">
        <f t="shared" si="299"/>
        <v>30</v>
      </c>
      <c r="V3812" s="10">
        <f>(((J3812/60)/60)/24)+DATE(1970,1,1)</f>
        <v>42054.849050925928</v>
      </c>
      <c r="W3812" s="10">
        <f>(((I3812/60)/60)/24)+DATE(1970,1,1)</f>
        <v>42084.807384259257</v>
      </c>
    </row>
    <row r="3813" spans="1:23"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295"/>
        <v>3.3</v>
      </c>
      <c r="P3813" s="6">
        <f t="shared" si="296"/>
        <v>43.421052631578945</v>
      </c>
      <c r="Q3813" t="s">
        <v>8319</v>
      </c>
      <c r="R3813" t="str">
        <f t="shared" si="297"/>
        <v>theater</v>
      </c>
      <c r="S3813" t="str">
        <f t="shared" si="298"/>
        <v>plays</v>
      </c>
      <c r="T3813">
        <f>YEAR(V3813)</f>
        <v>2016</v>
      </c>
      <c r="U3813" s="13">
        <f t="shared" si="299"/>
        <v>34</v>
      </c>
      <c r="V3813" s="10">
        <f>(((J3813/60)/60)/24)+DATE(1970,1,1)</f>
        <v>42487.62700231481</v>
      </c>
      <c r="W3813" s="10">
        <f>(((I3813/60)/60)/24)+DATE(1970,1,1)</f>
        <v>42521.458333333328</v>
      </c>
    </row>
    <row r="3814" spans="1:23"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295"/>
        <v>1.0954999999999999</v>
      </c>
      <c r="P3814" s="6">
        <f t="shared" si="296"/>
        <v>199.18181818181819</v>
      </c>
      <c r="Q3814" t="s">
        <v>8319</v>
      </c>
      <c r="R3814" t="str">
        <f t="shared" si="297"/>
        <v>theater</v>
      </c>
      <c r="S3814" t="str">
        <f t="shared" si="298"/>
        <v>plays</v>
      </c>
      <c r="T3814">
        <f>YEAR(V3814)</f>
        <v>2015</v>
      </c>
      <c r="U3814" s="13">
        <f t="shared" si="299"/>
        <v>46</v>
      </c>
      <c r="V3814" s="10">
        <f>(((J3814/60)/60)/24)+DATE(1970,1,1)</f>
        <v>42109.751250000001</v>
      </c>
      <c r="W3814" s="10">
        <f>(((I3814/60)/60)/24)+DATE(1970,1,1)</f>
        <v>42156.165972222225</v>
      </c>
    </row>
    <row r="3815" spans="1:23"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295"/>
        <v>1.0095190476190474</v>
      </c>
      <c r="P3815" s="6">
        <f t="shared" si="296"/>
        <v>78.518148148148143</v>
      </c>
      <c r="Q3815" t="s">
        <v>8319</v>
      </c>
      <c r="R3815" t="str">
        <f t="shared" si="297"/>
        <v>theater</v>
      </c>
      <c r="S3815" t="str">
        <f t="shared" si="298"/>
        <v>plays</v>
      </c>
      <c r="T3815">
        <f>YEAR(V3815)</f>
        <v>2016</v>
      </c>
      <c r="U3815" s="13">
        <f t="shared" si="299"/>
        <v>39</v>
      </c>
      <c r="V3815" s="10">
        <f>(((J3815/60)/60)/24)+DATE(1970,1,1)</f>
        <v>42497.275706018518</v>
      </c>
      <c r="W3815" s="10">
        <f>(((I3815/60)/60)/24)+DATE(1970,1,1)</f>
        <v>42535.904861111107</v>
      </c>
    </row>
    <row r="3816" spans="1:23"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295"/>
        <v>1.4013333333333333</v>
      </c>
      <c r="P3816" s="6">
        <f t="shared" si="296"/>
        <v>61.823529411764703</v>
      </c>
      <c r="Q3816" t="s">
        <v>8319</v>
      </c>
      <c r="R3816" t="str">
        <f t="shared" si="297"/>
        <v>theater</v>
      </c>
      <c r="S3816" t="str">
        <f t="shared" si="298"/>
        <v>plays</v>
      </c>
      <c r="T3816">
        <f>YEAR(V3816)</f>
        <v>2015</v>
      </c>
      <c r="U3816" s="13">
        <f t="shared" si="299"/>
        <v>36</v>
      </c>
      <c r="V3816" s="10">
        <f>(((J3816/60)/60)/24)+DATE(1970,1,1)</f>
        <v>42058.904074074075</v>
      </c>
      <c r="W3816" s="10">
        <f>(((I3816/60)/60)/24)+DATE(1970,1,1)</f>
        <v>42095.165972222225</v>
      </c>
    </row>
    <row r="3817" spans="1:23"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295"/>
        <v>1.0000100000000001</v>
      </c>
      <c r="P3817" s="6">
        <f t="shared" si="296"/>
        <v>50.000500000000002</v>
      </c>
      <c r="Q3817" t="s">
        <v>8319</v>
      </c>
      <c r="R3817" t="str">
        <f t="shared" si="297"/>
        <v>theater</v>
      </c>
      <c r="S3817" t="str">
        <f t="shared" si="298"/>
        <v>plays</v>
      </c>
      <c r="T3817">
        <f>YEAR(V3817)</f>
        <v>2015</v>
      </c>
      <c r="U3817" s="13">
        <f t="shared" si="299"/>
        <v>30</v>
      </c>
      <c r="V3817" s="10">
        <f>(((J3817/60)/60)/24)+DATE(1970,1,1)</f>
        <v>42207.259918981479</v>
      </c>
      <c r="W3817" s="10">
        <f>(((I3817/60)/60)/24)+DATE(1970,1,1)</f>
        <v>42236.958333333328</v>
      </c>
    </row>
    <row r="3818" spans="1:23"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295"/>
        <v>1.19238</v>
      </c>
      <c r="P3818" s="6">
        <f t="shared" si="296"/>
        <v>48.339729729729726</v>
      </c>
      <c r="Q3818" t="s">
        <v>8319</v>
      </c>
      <c r="R3818" t="str">
        <f t="shared" si="297"/>
        <v>theater</v>
      </c>
      <c r="S3818" t="str">
        <f t="shared" si="298"/>
        <v>plays</v>
      </c>
      <c r="T3818">
        <f>YEAR(V3818)</f>
        <v>2014</v>
      </c>
      <c r="U3818" s="13">
        <f t="shared" si="299"/>
        <v>30</v>
      </c>
      <c r="V3818" s="10">
        <f>(((J3818/60)/60)/24)+DATE(1970,1,1)</f>
        <v>41807.690081018518</v>
      </c>
      <c r="W3818" s="10">
        <f>(((I3818/60)/60)/24)+DATE(1970,1,1)</f>
        <v>41837.690081018518</v>
      </c>
    </row>
    <row r="3819" spans="1:23"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295"/>
        <v>1.0725</v>
      </c>
      <c r="P3819" s="6">
        <f t="shared" si="296"/>
        <v>107.25</v>
      </c>
      <c r="Q3819" t="s">
        <v>8319</v>
      </c>
      <c r="R3819" t="str">
        <f t="shared" si="297"/>
        <v>theater</v>
      </c>
      <c r="S3819" t="str">
        <f t="shared" si="298"/>
        <v>plays</v>
      </c>
      <c r="T3819">
        <f>YEAR(V3819)</f>
        <v>2015</v>
      </c>
      <c r="U3819" s="13">
        <f t="shared" si="299"/>
        <v>16</v>
      </c>
      <c r="V3819" s="10">
        <f>(((J3819/60)/60)/24)+DATE(1970,1,1)</f>
        <v>42284.69694444444</v>
      </c>
      <c r="W3819" s="10">
        <f>(((I3819/60)/60)/24)+DATE(1970,1,1)</f>
        <v>42301.165972222225</v>
      </c>
    </row>
    <row r="3820" spans="1:23"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295"/>
        <v>2.2799999999999998</v>
      </c>
      <c r="P3820" s="6">
        <f t="shared" si="296"/>
        <v>57</v>
      </c>
      <c r="Q3820" t="s">
        <v>8319</v>
      </c>
      <c r="R3820" t="str">
        <f t="shared" si="297"/>
        <v>theater</v>
      </c>
      <c r="S3820" t="str">
        <f t="shared" si="298"/>
        <v>plays</v>
      </c>
      <c r="T3820">
        <f>YEAR(V3820)</f>
        <v>2015</v>
      </c>
      <c r="U3820" s="13">
        <f t="shared" si="299"/>
        <v>30</v>
      </c>
      <c r="V3820" s="10">
        <f>(((J3820/60)/60)/24)+DATE(1970,1,1)</f>
        <v>42045.84238425926</v>
      </c>
      <c r="W3820" s="10">
        <f>(((I3820/60)/60)/24)+DATE(1970,1,1)</f>
        <v>42075.800717592589</v>
      </c>
    </row>
    <row r="3821" spans="1:23"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295"/>
        <v>1.0640000000000001</v>
      </c>
      <c r="P3821" s="6">
        <f t="shared" si="296"/>
        <v>40.92307692307692</v>
      </c>
      <c r="Q3821" t="s">
        <v>8319</v>
      </c>
      <c r="R3821" t="str">
        <f t="shared" si="297"/>
        <v>theater</v>
      </c>
      <c r="S3821" t="str">
        <f t="shared" si="298"/>
        <v>plays</v>
      </c>
      <c r="T3821">
        <f>YEAR(V3821)</f>
        <v>2015</v>
      </c>
      <c r="U3821" s="13">
        <f t="shared" si="299"/>
        <v>19</v>
      </c>
      <c r="V3821" s="10">
        <f>(((J3821/60)/60)/24)+DATE(1970,1,1)</f>
        <v>42184.209537037037</v>
      </c>
      <c r="W3821" s="10">
        <f>(((I3821/60)/60)/24)+DATE(1970,1,1)</f>
        <v>42202.876388888893</v>
      </c>
    </row>
    <row r="3822" spans="1:23"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295"/>
        <v>1.4333333333333333</v>
      </c>
      <c r="P3822" s="6">
        <f t="shared" si="296"/>
        <v>21.5</v>
      </c>
      <c r="Q3822" t="s">
        <v>8319</v>
      </c>
      <c r="R3822" t="str">
        <f t="shared" si="297"/>
        <v>theater</v>
      </c>
      <c r="S3822" t="str">
        <f t="shared" si="298"/>
        <v>plays</v>
      </c>
      <c r="T3822">
        <f>YEAR(V3822)</f>
        <v>2015</v>
      </c>
      <c r="U3822" s="13">
        <f t="shared" si="299"/>
        <v>30</v>
      </c>
      <c r="V3822" s="10">
        <f>(((J3822/60)/60)/24)+DATE(1970,1,1)</f>
        <v>42160.651817129634</v>
      </c>
      <c r="W3822" s="10">
        <f>(((I3822/60)/60)/24)+DATE(1970,1,1)</f>
        <v>42190.651817129634</v>
      </c>
    </row>
    <row r="3823" spans="1:23"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295"/>
        <v>1.0454285714285714</v>
      </c>
      <c r="P3823" s="6">
        <f t="shared" si="296"/>
        <v>79.543478260869563</v>
      </c>
      <c r="Q3823" t="s">
        <v>8319</v>
      </c>
      <c r="R3823" t="str">
        <f t="shared" si="297"/>
        <v>theater</v>
      </c>
      <c r="S3823" t="str">
        <f t="shared" si="298"/>
        <v>plays</v>
      </c>
      <c r="T3823">
        <f>YEAR(V3823)</f>
        <v>2015</v>
      </c>
      <c r="U3823" s="13">
        <f t="shared" si="299"/>
        <v>32</v>
      </c>
      <c r="V3823" s="10">
        <f>(((J3823/60)/60)/24)+DATE(1970,1,1)</f>
        <v>42341.180636574078</v>
      </c>
      <c r="W3823" s="10">
        <f>(((I3823/60)/60)/24)+DATE(1970,1,1)</f>
        <v>42373.180636574078</v>
      </c>
    </row>
    <row r="3824" spans="1:23"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295"/>
        <v>1.1002000000000001</v>
      </c>
      <c r="P3824" s="6">
        <f t="shared" si="296"/>
        <v>72.381578947368425</v>
      </c>
      <c r="Q3824" t="s">
        <v>8319</v>
      </c>
      <c r="R3824" t="str">
        <f t="shared" si="297"/>
        <v>theater</v>
      </c>
      <c r="S3824" t="str">
        <f t="shared" si="298"/>
        <v>plays</v>
      </c>
      <c r="T3824">
        <f>YEAR(V3824)</f>
        <v>2015</v>
      </c>
      <c r="U3824" s="13">
        <f t="shared" si="299"/>
        <v>59</v>
      </c>
      <c r="V3824" s="10">
        <f>(((J3824/60)/60)/24)+DATE(1970,1,1)</f>
        <v>42329.838159722218</v>
      </c>
      <c r="W3824" s="10">
        <f>(((I3824/60)/60)/24)+DATE(1970,1,1)</f>
        <v>42388.957638888889</v>
      </c>
    </row>
    <row r="3825" spans="1:23"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295"/>
        <v>1.06</v>
      </c>
      <c r="P3825" s="6">
        <f t="shared" si="296"/>
        <v>64.634146341463421</v>
      </c>
      <c r="Q3825" t="s">
        <v>8319</v>
      </c>
      <c r="R3825" t="str">
        <f t="shared" si="297"/>
        <v>theater</v>
      </c>
      <c r="S3825" t="str">
        <f t="shared" si="298"/>
        <v>plays</v>
      </c>
      <c r="T3825">
        <f>YEAR(V3825)</f>
        <v>2015</v>
      </c>
      <c r="U3825" s="13">
        <f t="shared" si="299"/>
        <v>34</v>
      </c>
      <c r="V3825" s="10">
        <f>(((J3825/60)/60)/24)+DATE(1970,1,1)</f>
        <v>42170.910231481481</v>
      </c>
      <c r="W3825" s="10">
        <f>(((I3825/60)/60)/24)+DATE(1970,1,1)</f>
        <v>42205.165972222225</v>
      </c>
    </row>
    <row r="3826" spans="1:23"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295"/>
        <v>1.08</v>
      </c>
      <c r="P3826" s="6">
        <f t="shared" si="296"/>
        <v>38.571428571428569</v>
      </c>
      <c r="Q3826" t="s">
        <v>8319</v>
      </c>
      <c r="R3826" t="str">
        <f t="shared" si="297"/>
        <v>theater</v>
      </c>
      <c r="S3826" t="str">
        <f t="shared" si="298"/>
        <v>plays</v>
      </c>
      <c r="T3826">
        <f>YEAR(V3826)</f>
        <v>2016</v>
      </c>
      <c r="U3826" s="13">
        <f t="shared" si="299"/>
        <v>12</v>
      </c>
      <c r="V3826" s="10">
        <f>(((J3826/60)/60)/24)+DATE(1970,1,1)</f>
        <v>42571.626192129625</v>
      </c>
      <c r="W3826" s="10">
        <f>(((I3826/60)/60)/24)+DATE(1970,1,1)</f>
        <v>42583.570138888885</v>
      </c>
    </row>
    <row r="3827" spans="1:23"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295"/>
        <v>1.0542</v>
      </c>
      <c r="P3827" s="6">
        <f t="shared" si="296"/>
        <v>107.57142857142857</v>
      </c>
      <c r="Q3827" t="s">
        <v>8319</v>
      </c>
      <c r="R3827" t="str">
        <f t="shared" si="297"/>
        <v>theater</v>
      </c>
      <c r="S3827" t="str">
        <f t="shared" si="298"/>
        <v>plays</v>
      </c>
      <c r="T3827">
        <f>YEAR(V3827)</f>
        <v>2015</v>
      </c>
      <c r="U3827" s="13">
        <f t="shared" si="299"/>
        <v>21</v>
      </c>
      <c r="V3827" s="10">
        <f>(((J3827/60)/60)/24)+DATE(1970,1,1)</f>
        <v>42151.069606481484</v>
      </c>
      <c r="W3827" s="10">
        <f>(((I3827/60)/60)/24)+DATE(1970,1,1)</f>
        <v>42172.069606481484</v>
      </c>
    </row>
    <row r="3828" spans="1:23"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295"/>
        <v>1.1916666666666667</v>
      </c>
      <c r="P3828" s="6">
        <f t="shared" si="296"/>
        <v>27.5</v>
      </c>
      <c r="Q3828" t="s">
        <v>8319</v>
      </c>
      <c r="R3828" t="str">
        <f t="shared" si="297"/>
        <v>theater</v>
      </c>
      <c r="S3828" t="str">
        <f t="shared" si="298"/>
        <v>plays</v>
      </c>
      <c r="T3828">
        <f>YEAR(V3828)</f>
        <v>2015</v>
      </c>
      <c r="U3828" s="13">
        <f t="shared" si="299"/>
        <v>30</v>
      </c>
      <c r="V3828" s="10">
        <f>(((J3828/60)/60)/24)+DATE(1970,1,1)</f>
        <v>42101.423541666663</v>
      </c>
      <c r="W3828" s="10">
        <f>(((I3828/60)/60)/24)+DATE(1970,1,1)</f>
        <v>42131.423541666663</v>
      </c>
    </row>
    <row r="3829" spans="1:23"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295"/>
        <v>1.5266666666666666</v>
      </c>
      <c r="P3829" s="6">
        <f t="shared" si="296"/>
        <v>70.461538461538467</v>
      </c>
      <c r="Q3829" t="s">
        <v>8319</v>
      </c>
      <c r="R3829" t="str">
        <f t="shared" si="297"/>
        <v>theater</v>
      </c>
      <c r="S3829" t="str">
        <f t="shared" si="298"/>
        <v>plays</v>
      </c>
      <c r="T3829">
        <f>YEAR(V3829)</f>
        <v>2015</v>
      </c>
      <c r="U3829" s="13">
        <f t="shared" si="299"/>
        <v>55</v>
      </c>
      <c r="V3829" s="10">
        <f>(((J3829/60)/60)/24)+DATE(1970,1,1)</f>
        <v>42034.928252314814</v>
      </c>
      <c r="W3829" s="10">
        <f>(((I3829/60)/60)/24)+DATE(1970,1,1)</f>
        <v>42090</v>
      </c>
    </row>
    <row r="3830" spans="1:23"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295"/>
        <v>1</v>
      </c>
      <c r="P3830" s="6">
        <f t="shared" si="296"/>
        <v>178.57142857142858</v>
      </c>
      <c r="Q3830" t="s">
        <v>8319</v>
      </c>
      <c r="R3830" t="str">
        <f t="shared" si="297"/>
        <v>theater</v>
      </c>
      <c r="S3830" t="str">
        <f t="shared" si="298"/>
        <v>plays</v>
      </c>
      <c r="T3830">
        <f>YEAR(V3830)</f>
        <v>2014</v>
      </c>
      <c r="U3830" s="13">
        <f t="shared" si="299"/>
        <v>60</v>
      </c>
      <c r="V3830" s="10">
        <f>(((J3830/60)/60)/24)+DATE(1970,1,1)</f>
        <v>41944.527627314819</v>
      </c>
      <c r="W3830" s="10">
        <f>(((I3830/60)/60)/24)+DATE(1970,1,1)</f>
        <v>42004.569293981483</v>
      </c>
    </row>
    <row r="3831" spans="1:23"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295"/>
        <v>1.002</v>
      </c>
      <c r="P3831" s="6">
        <f t="shared" si="296"/>
        <v>62.625</v>
      </c>
      <c r="Q3831" t="s">
        <v>8319</v>
      </c>
      <c r="R3831" t="str">
        <f t="shared" si="297"/>
        <v>theater</v>
      </c>
      <c r="S3831" t="str">
        <f t="shared" si="298"/>
        <v>plays</v>
      </c>
      <c r="T3831">
        <f>YEAR(V3831)</f>
        <v>2016</v>
      </c>
      <c r="U3831" s="13">
        <f t="shared" si="299"/>
        <v>20</v>
      </c>
      <c r="V3831" s="10">
        <f>(((J3831/60)/60)/24)+DATE(1970,1,1)</f>
        <v>42593.865405092598</v>
      </c>
      <c r="W3831" s="10">
        <f>(((I3831/60)/60)/24)+DATE(1970,1,1)</f>
        <v>42613.865405092598</v>
      </c>
    </row>
    <row r="3832" spans="1:23"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295"/>
        <v>2.25</v>
      </c>
      <c r="P3832" s="6">
        <f t="shared" si="296"/>
        <v>75</v>
      </c>
      <c r="Q3832" t="s">
        <v>8319</v>
      </c>
      <c r="R3832" t="str">
        <f t="shared" si="297"/>
        <v>theater</v>
      </c>
      <c r="S3832" t="str">
        <f t="shared" si="298"/>
        <v>plays</v>
      </c>
      <c r="T3832">
        <f>YEAR(V3832)</f>
        <v>2016</v>
      </c>
      <c r="U3832" s="13">
        <f t="shared" si="299"/>
        <v>14</v>
      </c>
      <c r="V3832" s="10">
        <f>(((J3832/60)/60)/24)+DATE(1970,1,1)</f>
        <v>42503.740868055553</v>
      </c>
      <c r="W3832" s="10">
        <f>(((I3832/60)/60)/24)+DATE(1970,1,1)</f>
        <v>42517.740868055553</v>
      </c>
    </row>
    <row r="3833" spans="1:23"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295"/>
        <v>1.0602199999999999</v>
      </c>
      <c r="P3833" s="6">
        <f t="shared" si="296"/>
        <v>58.901111111111113</v>
      </c>
      <c r="Q3833" t="s">
        <v>8319</v>
      </c>
      <c r="R3833" t="str">
        <f t="shared" si="297"/>
        <v>theater</v>
      </c>
      <c r="S3833" t="str">
        <f t="shared" si="298"/>
        <v>plays</v>
      </c>
      <c r="T3833">
        <f>YEAR(V3833)</f>
        <v>2014</v>
      </c>
      <c r="U3833" s="13">
        <f t="shared" si="299"/>
        <v>21</v>
      </c>
      <c r="V3833" s="10">
        <f>(((J3833/60)/60)/24)+DATE(1970,1,1)</f>
        <v>41927.848900462966</v>
      </c>
      <c r="W3833" s="10">
        <f>(((I3833/60)/60)/24)+DATE(1970,1,1)</f>
        <v>41948.890567129631</v>
      </c>
    </row>
    <row r="3834" spans="1:23"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295"/>
        <v>1.0466666666666666</v>
      </c>
      <c r="P3834" s="6">
        <f t="shared" si="296"/>
        <v>139.55555555555554</v>
      </c>
      <c r="Q3834" t="s">
        <v>8319</v>
      </c>
      <c r="R3834" t="str">
        <f t="shared" si="297"/>
        <v>theater</v>
      </c>
      <c r="S3834" t="str">
        <f t="shared" si="298"/>
        <v>plays</v>
      </c>
      <c r="T3834">
        <f>YEAR(V3834)</f>
        <v>2016</v>
      </c>
      <c r="U3834" s="13">
        <f t="shared" si="299"/>
        <v>45</v>
      </c>
      <c r="V3834" s="10">
        <f>(((J3834/60)/60)/24)+DATE(1970,1,1)</f>
        <v>42375.114988425921</v>
      </c>
      <c r="W3834" s="10">
        <f>(((I3834/60)/60)/24)+DATE(1970,1,1)</f>
        <v>42420.114988425921</v>
      </c>
    </row>
    <row r="3835" spans="1:23"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295"/>
        <v>1.1666666666666667</v>
      </c>
      <c r="P3835" s="6">
        <f t="shared" si="296"/>
        <v>70</v>
      </c>
      <c r="Q3835" t="s">
        <v>8319</v>
      </c>
      <c r="R3835" t="str">
        <f t="shared" si="297"/>
        <v>theater</v>
      </c>
      <c r="S3835" t="str">
        <f t="shared" si="298"/>
        <v>plays</v>
      </c>
      <c r="T3835">
        <f>YEAR(V3835)</f>
        <v>2014</v>
      </c>
      <c r="U3835" s="13">
        <f t="shared" si="299"/>
        <v>11</v>
      </c>
      <c r="V3835" s="10">
        <f>(((J3835/60)/60)/24)+DATE(1970,1,1)</f>
        <v>41963.872361111105</v>
      </c>
      <c r="W3835" s="10">
        <f>(((I3835/60)/60)/24)+DATE(1970,1,1)</f>
        <v>41974.797916666663</v>
      </c>
    </row>
    <row r="3836" spans="1:23"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295"/>
        <v>1.0903333333333334</v>
      </c>
      <c r="P3836" s="6">
        <f t="shared" si="296"/>
        <v>57.385964912280699</v>
      </c>
      <c r="Q3836" t="s">
        <v>8319</v>
      </c>
      <c r="R3836" t="str">
        <f t="shared" si="297"/>
        <v>theater</v>
      </c>
      <c r="S3836" t="str">
        <f t="shared" si="298"/>
        <v>plays</v>
      </c>
      <c r="T3836">
        <f>YEAR(V3836)</f>
        <v>2015</v>
      </c>
      <c r="U3836" s="13">
        <f t="shared" si="299"/>
        <v>30</v>
      </c>
      <c r="V3836" s="10">
        <f>(((J3836/60)/60)/24)+DATE(1970,1,1)</f>
        <v>42143.445219907408</v>
      </c>
      <c r="W3836" s="10">
        <f>(((I3836/60)/60)/24)+DATE(1970,1,1)</f>
        <v>42173.445219907408</v>
      </c>
    </row>
    <row r="3837" spans="1:23"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295"/>
        <v>1.6</v>
      </c>
      <c r="P3837" s="6">
        <f t="shared" si="296"/>
        <v>40</v>
      </c>
      <c r="Q3837" t="s">
        <v>8319</v>
      </c>
      <c r="R3837" t="str">
        <f t="shared" si="297"/>
        <v>theater</v>
      </c>
      <c r="S3837" t="str">
        <f t="shared" si="298"/>
        <v>plays</v>
      </c>
      <c r="T3837">
        <f>YEAR(V3837)</f>
        <v>2016</v>
      </c>
      <c r="U3837" s="13">
        <f t="shared" si="299"/>
        <v>21</v>
      </c>
      <c r="V3837" s="10">
        <f>(((J3837/60)/60)/24)+DATE(1970,1,1)</f>
        <v>42460.94222222222</v>
      </c>
      <c r="W3837" s="10">
        <f>(((I3837/60)/60)/24)+DATE(1970,1,1)</f>
        <v>42481.94222222222</v>
      </c>
    </row>
    <row r="3838" spans="1:23"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295"/>
        <v>1.125</v>
      </c>
      <c r="P3838" s="6">
        <f t="shared" si="296"/>
        <v>64.285714285714292</v>
      </c>
      <c r="Q3838" t="s">
        <v>8319</v>
      </c>
      <c r="R3838" t="str">
        <f t="shared" si="297"/>
        <v>theater</v>
      </c>
      <c r="S3838" t="str">
        <f t="shared" si="298"/>
        <v>plays</v>
      </c>
      <c r="T3838">
        <f>YEAR(V3838)</f>
        <v>2016</v>
      </c>
      <c r="U3838" s="13">
        <f t="shared" si="299"/>
        <v>31</v>
      </c>
      <c r="V3838" s="10">
        <f>(((J3838/60)/60)/24)+DATE(1970,1,1)</f>
        <v>42553.926527777774</v>
      </c>
      <c r="W3838" s="10">
        <f>(((I3838/60)/60)/24)+DATE(1970,1,1)</f>
        <v>42585.172916666663</v>
      </c>
    </row>
    <row r="3839" spans="1:23"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295"/>
        <v>1.0209999999999999</v>
      </c>
      <c r="P3839" s="6">
        <f t="shared" si="296"/>
        <v>120.11764705882354</v>
      </c>
      <c r="Q3839" t="s">
        <v>8319</v>
      </c>
      <c r="R3839" t="str">
        <f t="shared" si="297"/>
        <v>theater</v>
      </c>
      <c r="S3839" t="str">
        <f t="shared" si="298"/>
        <v>plays</v>
      </c>
      <c r="T3839">
        <f>YEAR(V3839)</f>
        <v>2015</v>
      </c>
      <c r="U3839" s="13">
        <f t="shared" si="299"/>
        <v>36</v>
      </c>
      <c r="V3839" s="10">
        <f>(((J3839/60)/60)/24)+DATE(1970,1,1)</f>
        <v>42152.765717592592</v>
      </c>
      <c r="W3839" s="10">
        <f>(((I3839/60)/60)/24)+DATE(1970,1,1)</f>
        <v>42188.765717592592</v>
      </c>
    </row>
    <row r="3840" spans="1:23"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295"/>
        <v>1.00824</v>
      </c>
      <c r="P3840" s="6">
        <f t="shared" si="296"/>
        <v>1008.24</v>
      </c>
      <c r="Q3840" t="s">
        <v>8319</v>
      </c>
      <c r="R3840" t="str">
        <f t="shared" si="297"/>
        <v>theater</v>
      </c>
      <c r="S3840" t="str">
        <f t="shared" si="298"/>
        <v>plays</v>
      </c>
      <c r="T3840">
        <f>YEAR(V3840)</f>
        <v>2015</v>
      </c>
      <c r="U3840" s="13">
        <f t="shared" si="299"/>
        <v>30</v>
      </c>
      <c r="V3840" s="10">
        <f>(((J3840/60)/60)/24)+DATE(1970,1,1)</f>
        <v>42116.710752314815</v>
      </c>
      <c r="W3840" s="10">
        <f>(((I3840/60)/60)/24)+DATE(1970,1,1)</f>
        <v>42146.710752314815</v>
      </c>
    </row>
    <row r="3841" spans="1:23"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295"/>
        <v>1.0125</v>
      </c>
      <c r="P3841" s="6">
        <f t="shared" si="296"/>
        <v>63.28125</v>
      </c>
      <c r="Q3841" t="s">
        <v>8319</v>
      </c>
      <c r="R3841" t="str">
        <f t="shared" si="297"/>
        <v>theater</v>
      </c>
      <c r="S3841" t="str">
        <f t="shared" si="298"/>
        <v>plays</v>
      </c>
      <c r="T3841">
        <f>YEAR(V3841)</f>
        <v>2015</v>
      </c>
      <c r="U3841" s="13">
        <f t="shared" si="299"/>
        <v>60</v>
      </c>
      <c r="V3841" s="10">
        <f>(((J3841/60)/60)/24)+DATE(1970,1,1)</f>
        <v>42155.142638888887</v>
      </c>
      <c r="W3841" s="10">
        <f>(((I3841/60)/60)/24)+DATE(1970,1,1)</f>
        <v>42215.142638888887</v>
      </c>
    </row>
    <row r="3842" spans="1:23"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295"/>
        <v>65</v>
      </c>
      <c r="P3842" s="6">
        <f t="shared" si="296"/>
        <v>21.666666666666668</v>
      </c>
      <c r="Q3842" t="s">
        <v>8319</v>
      </c>
      <c r="R3842" t="str">
        <f t="shared" si="297"/>
        <v>theater</v>
      </c>
      <c r="S3842" t="str">
        <f t="shared" si="298"/>
        <v>plays</v>
      </c>
      <c r="T3842">
        <f>YEAR(V3842)</f>
        <v>2016</v>
      </c>
      <c r="U3842" s="13">
        <f t="shared" si="299"/>
        <v>25</v>
      </c>
      <c r="V3842" s="10">
        <f>(((J3842/60)/60)/24)+DATE(1970,1,1)</f>
        <v>42432.701724537037</v>
      </c>
      <c r="W3842" s="10">
        <f>(((I3842/60)/60)/24)+DATE(1970,1,1)</f>
        <v>42457.660057870366</v>
      </c>
    </row>
    <row r="3843" spans="1:23"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00">E3843/D3843</f>
        <v>8.72E-2</v>
      </c>
      <c r="P3843" s="6">
        <f t="shared" ref="P3843:P3906" si="301">E3843/L3843</f>
        <v>25.647058823529413</v>
      </c>
      <c r="Q3843" t="s">
        <v>8319</v>
      </c>
      <c r="R3843" t="str">
        <f t="shared" ref="R3843:R3906" si="302">LEFT(N3843,SEARCH("/",N3843,1)-1)</f>
        <v>theater</v>
      </c>
      <c r="S3843" t="str">
        <f t="shared" ref="S3843:S3906" si="303">RIGHT(N3843,LEN(N3843)-FIND("/",N3843,1))</f>
        <v>plays</v>
      </c>
      <c r="T3843">
        <f>YEAR(V3843)</f>
        <v>2014</v>
      </c>
      <c r="U3843" s="13">
        <f t="shared" ref="U3843:U3906" si="304">ROUND(W3843-V3843,0)</f>
        <v>60</v>
      </c>
      <c r="V3843" s="10">
        <f>(((J3843/60)/60)/24)+DATE(1970,1,1)</f>
        <v>41780.785729166666</v>
      </c>
      <c r="W3843" s="10">
        <f>(((I3843/60)/60)/24)+DATE(1970,1,1)</f>
        <v>41840.785729166666</v>
      </c>
    </row>
    <row r="3844" spans="1:23"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00"/>
        <v>0.21940000000000001</v>
      </c>
      <c r="P3844" s="6">
        <f t="shared" si="301"/>
        <v>47.695652173913047</v>
      </c>
      <c r="Q3844" t="s">
        <v>8319</v>
      </c>
      <c r="R3844" t="str">
        <f t="shared" si="302"/>
        <v>theater</v>
      </c>
      <c r="S3844" t="str">
        <f t="shared" si="303"/>
        <v>plays</v>
      </c>
      <c r="T3844">
        <f>YEAR(V3844)</f>
        <v>2014</v>
      </c>
      <c r="U3844" s="13">
        <f t="shared" si="304"/>
        <v>30</v>
      </c>
      <c r="V3844" s="10">
        <f>(((J3844/60)/60)/24)+DATE(1970,1,1)</f>
        <v>41740.493657407409</v>
      </c>
      <c r="W3844" s="10">
        <f>(((I3844/60)/60)/24)+DATE(1970,1,1)</f>
        <v>41770.493657407409</v>
      </c>
    </row>
    <row r="3845" spans="1:23"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00"/>
        <v>0.21299999999999999</v>
      </c>
      <c r="P3845" s="6">
        <f t="shared" si="301"/>
        <v>56.05263157894737</v>
      </c>
      <c r="Q3845" t="s">
        <v>8319</v>
      </c>
      <c r="R3845" t="str">
        <f t="shared" si="302"/>
        <v>theater</v>
      </c>
      <c r="S3845" t="str">
        <f t="shared" si="303"/>
        <v>plays</v>
      </c>
      <c r="T3845">
        <f>YEAR(V3845)</f>
        <v>2014</v>
      </c>
      <c r="U3845" s="13">
        <f t="shared" si="304"/>
        <v>25</v>
      </c>
      <c r="V3845" s="10">
        <f>(((J3845/60)/60)/24)+DATE(1970,1,1)</f>
        <v>41766.072500000002</v>
      </c>
      <c r="W3845" s="10">
        <f>(((I3845/60)/60)/24)+DATE(1970,1,1)</f>
        <v>41791.072500000002</v>
      </c>
    </row>
    <row r="3846" spans="1:23"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00"/>
        <v>0.41489795918367345</v>
      </c>
      <c r="P3846" s="6">
        <f t="shared" si="301"/>
        <v>81.319999999999993</v>
      </c>
      <c r="Q3846" t="s">
        <v>8319</v>
      </c>
      <c r="R3846" t="str">
        <f t="shared" si="302"/>
        <v>theater</v>
      </c>
      <c r="S3846" t="str">
        <f t="shared" si="303"/>
        <v>plays</v>
      </c>
      <c r="T3846">
        <f>YEAR(V3846)</f>
        <v>2014</v>
      </c>
      <c r="U3846" s="13">
        <f t="shared" si="304"/>
        <v>27</v>
      </c>
      <c r="V3846" s="10">
        <f>(((J3846/60)/60)/24)+DATE(1970,1,1)</f>
        <v>41766.617291666669</v>
      </c>
      <c r="W3846" s="10">
        <f>(((I3846/60)/60)/24)+DATE(1970,1,1)</f>
        <v>41793.290972222225</v>
      </c>
    </row>
    <row r="3847" spans="1:23"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00"/>
        <v>2.1049999999999999E-2</v>
      </c>
      <c r="P3847" s="6">
        <f t="shared" si="301"/>
        <v>70.166666666666671</v>
      </c>
      <c r="Q3847" t="s">
        <v>8319</v>
      </c>
      <c r="R3847" t="str">
        <f t="shared" si="302"/>
        <v>theater</v>
      </c>
      <c r="S3847" t="str">
        <f t="shared" si="303"/>
        <v>plays</v>
      </c>
      <c r="T3847">
        <f>YEAR(V3847)</f>
        <v>2015</v>
      </c>
      <c r="U3847" s="13">
        <f t="shared" si="304"/>
        <v>30</v>
      </c>
      <c r="V3847" s="10">
        <f>(((J3847/60)/60)/24)+DATE(1970,1,1)</f>
        <v>42248.627013888887</v>
      </c>
      <c r="W3847" s="10">
        <f>(((I3847/60)/60)/24)+DATE(1970,1,1)</f>
        <v>42278.627013888887</v>
      </c>
    </row>
    <row r="3848" spans="1:23"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00"/>
        <v>2.7E-2</v>
      </c>
      <c r="P3848" s="6">
        <f t="shared" si="301"/>
        <v>23.625</v>
      </c>
      <c r="Q3848" t="s">
        <v>8319</v>
      </c>
      <c r="R3848" t="str">
        <f t="shared" si="302"/>
        <v>theater</v>
      </c>
      <c r="S3848" t="str">
        <f t="shared" si="303"/>
        <v>plays</v>
      </c>
      <c r="T3848">
        <f>YEAR(V3848)</f>
        <v>2014</v>
      </c>
      <c r="U3848" s="13">
        <f t="shared" si="304"/>
        <v>31</v>
      </c>
      <c r="V3848" s="10">
        <f>(((J3848/60)/60)/24)+DATE(1970,1,1)</f>
        <v>41885.221550925926</v>
      </c>
      <c r="W3848" s="10">
        <f>(((I3848/60)/60)/24)+DATE(1970,1,1)</f>
        <v>41916.290972222225</v>
      </c>
    </row>
    <row r="3849" spans="1:23"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00"/>
        <v>0.16161904761904761</v>
      </c>
      <c r="P3849" s="6">
        <f t="shared" si="301"/>
        <v>188.55555555555554</v>
      </c>
      <c r="Q3849" t="s">
        <v>8319</v>
      </c>
      <c r="R3849" t="str">
        <f t="shared" si="302"/>
        <v>theater</v>
      </c>
      <c r="S3849" t="str">
        <f t="shared" si="303"/>
        <v>plays</v>
      </c>
      <c r="T3849">
        <f>YEAR(V3849)</f>
        <v>2015</v>
      </c>
      <c r="U3849" s="13">
        <f t="shared" si="304"/>
        <v>45</v>
      </c>
      <c r="V3849" s="10">
        <f>(((J3849/60)/60)/24)+DATE(1970,1,1)</f>
        <v>42159.224432870367</v>
      </c>
      <c r="W3849" s="10">
        <f>(((I3849/60)/60)/24)+DATE(1970,1,1)</f>
        <v>42204.224432870367</v>
      </c>
    </row>
    <row r="3850" spans="1:23"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00"/>
        <v>0.16376923076923078</v>
      </c>
      <c r="P3850" s="6">
        <f t="shared" si="301"/>
        <v>49.511627906976742</v>
      </c>
      <c r="Q3850" t="s">
        <v>8319</v>
      </c>
      <c r="R3850" t="str">
        <f t="shared" si="302"/>
        <v>theater</v>
      </c>
      <c r="S3850" t="str">
        <f t="shared" si="303"/>
        <v>plays</v>
      </c>
      <c r="T3850">
        <f>YEAR(V3850)</f>
        <v>2015</v>
      </c>
      <c r="U3850" s="13">
        <f t="shared" si="304"/>
        <v>30</v>
      </c>
      <c r="V3850" s="10">
        <f>(((J3850/60)/60)/24)+DATE(1970,1,1)</f>
        <v>42265.817002314812</v>
      </c>
      <c r="W3850" s="10">
        <f>(((I3850/60)/60)/24)+DATE(1970,1,1)</f>
        <v>42295.817002314812</v>
      </c>
    </row>
    <row r="3851" spans="1:23"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00"/>
        <v>7.0433333333333334E-2</v>
      </c>
      <c r="P3851" s="6">
        <f t="shared" si="301"/>
        <v>75.464285714285708</v>
      </c>
      <c r="Q3851" t="s">
        <v>8319</v>
      </c>
      <c r="R3851" t="str">
        <f t="shared" si="302"/>
        <v>theater</v>
      </c>
      <c r="S3851" t="str">
        <f t="shared" si="303"/>
        <v>plays</v>
      </c>
      <c r="T3851">
        <f>YEAR(V3851)</f>
        <v>2015</v>
      </c>
      <c r="U3851" s="13">
        <f t="shared" si="304"/>
        <v>30</v>
      </c>
      <c r="V3851" s="10">
        <f>(((J3851/60)/60)/24)+DATE(1970,1,1)</f>
        <v>42136.767175925925</v>
      </c>
      <c r="W3851" s="10">
        <f>(((I3851/60)/60)/24)+DATE(1970,1,1)</f>
        <v>42166.767175925925</v>
      </c>
    </row>
    <row r="3852" spans="1:23"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00"/>
        <v>3.7999999999999999E-2</v>
      </c>
      <c r="P3852" s="6">
        <f t="shared" si="301"/>
        <v>9.5</v>
      </c>
      <c r="Q3852" t="s">
        <v>8319</v>
      </c>
      <c r="R3852" t="str">
        <f t="shared" si="302"/>
        <v>theater</v>
      </c>
      <c r="S3852" t="str">
        <f t="shared" si="303"/>
        <v>plays</v>
      </c>
      <c r="T3852">
        <f>YEAR(V3852)</f>
        <v>2014</v>
      </c>
      <c r="U3852" s="13">
        <f t="shared" si="304"/>
        <v>30</v>
      </c>
      <c r="V3852" s="10">
        <f>(((J3852/60)/60)/24)+DATE(1970,1,1)</f>
        <v>41975.124340277776</v>
      </c>
      <c r="W3852" s="10">
        <f>(((I3852/60)/60)/24)+DATE(1970,1,1)</f>
        <v>42005.124340277776</v>
      </c>
    </row>
    <row r="3853" spans="1:23"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00"/>
        <v>0.34079999999999999</v>
      </c>
      <c r="P3853" s="6">
        <f t="shared" si="301"/>
        <v>35.5</v>
      </c>
      <c r="Q3853" t="s">
        <v>8319</v>
      </c>
      <c r="R3853" t="str">
        <f t="shared" si="302"/>
        <v>theater</v>
      </c>
      <c r="S3853" t="str">
        <f t="shared" si="303"/>
        <v>plays</v>
      </c>
      <c r="T3853">
        <f>YEAR(V3853)</f>
        <v>2015</v>
      </c>
      <c r="U3853" s="13">
        <f t="shared" si="304"/>
        <v>30</v>
      </c>
      <c r="V3853" s="10">
        <f>(((J3853/60)/60)/24)+DATE(1970,1,1)</f>
        <v>42172.439571759256</v>
      </c>
      <c r="W3853" s="10">
        <f>(((I3853/60)/60)/24)+DATE(1970,1,1)</f>
        <v>42202.439571759256</v>
      </c>
    </row>
    <row r="3854" spans="1:23"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00"/>
        <v>2E-3</v>
      </c>
      <c r="P3854" s="6">
        <f t="shared" si="301"/>
        <v>10</v>
      </c>
      <c r="Q3854" t="s">
        <v>8319</v>
      </c>
      <c r="R3854" t="str">
        <f t="shared" si="302"/>
        <v>theater</v>
      </c>
      <c r="S3854" t="str">
        <f t="shared" si="303"/>
        <v>plays</v>
      </c>
      <c r="T3854">
        <f>YEAR(V3854)</f>
        <v>2015</v>
      </c>
      <c r="U3854" s="13">
        <f t="shared" si="304"/>
        <v>25</v>
      </c>
      <c r="V3854" s="10">
        <f>(((J3854/60)/60)/24)+DATE(1970,1,1)</f>
        <v>42065.190694444449</v>
      </c>
      <c r="W3854" s="10">
        <f>(((I3854/60)/60)/24)+DATE(1970,1,1)</f>
        <v>42090.149027777778</v>
      </c>
    </row>
    <row r="3855" spans="1:23"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00"/>
        <v>2.5999999999999998E-4</v>
      </c>
      <c r="P3855" s="6">
        <f t="shared" si="301"/>
        <v>13</v>
      </c>
      <c r="Q3855" t="s">
        <v>8319</v>
      </c>
      <c r="R3855" t="str">
        <f t="shared" si="302"/>
        <v>theater</v>
      </c>
      <c r="S3855" t="str">
        <f t="shared" si="303"/>
        <v>plays</v>
      </c>
      <c r="T3855">
        <f>YEAR(V3855)</f>
        <v>2014</v>
      </c>
      <c r="U3855" s="13">
        <f t="shared" si="304"/>
        <v>35</v>
      </c>
      <c r="V3855" s="10">
        <f>(((J3855/60)/60)/24)+DATE(1970,1,1)</f>
        <v>41848.84002314815</v>
      </c>
      <c r="W3855" s="10">
        <f>(((I3855/60)/60)/24)+DATE(1970,1,1)</f>
        <v>41883.84002314815</v>
      </c>
    </row>
    <row r="3856" spans="1:23"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00"/>
        <v>0.16254545454545455</v>
      </c>
      <c r="P3856" s="6">
        <f t="shared" si="301"/>
        <v>89.4</v>
      </c>
      <c r="Q3856" t="s">
        <v>8319</v>
      </c>
      <c r="R3856" t="str">
        <f t="shared" si="302"/>
        <v>theater</v>
      </c>
      <c r="S3856" t="str">
        <f t="shared" si="303"/>
        <v>plays</v>
      </c>
      <c r="T3856">
        <f>YEAR(V3856)</f>
        <v>2015</v>
      </c>
      <c r="U3856" s="13">
        <f t="shared" si="304"/>
        <v>30</v>
      </c>
      <c r="V3856" s="10">
        <f>(((J3856/60)/60)/24)+DATE(1970,1,1)</f>
        <v>42103.884930555556</v>
      </c>
      <c r="W3856" s="10">
        <f>(((I3856/60)/60)/24)+DATE(1970,1,1)</f>
        <v>42133.884930555556</v>
      </c>
    </row>
    <row r="3857" spans="1:23"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00"/>
        <v>2.5000000000000001E-2</v>
      </c>
      <c r="P3857" s="6">
        <f t="shared" si="301"/>
        <v>25</v>
      </c>
      <c r="Q3857" t="s">
        <v>8319</v>
      </c>
      <c r="R3857" t="str">
        <f t="shared" si="302"/>
        <v>theater</v>
      </c>
      <c r="S3857" t="str">
        <f t="shared" si="303"/>
        <v>plays</v>
      </c>
      <c r="T3857">
        <f>YEAR(V3857)</f>
        <v>2015</v>
      </c>
      <c r="U3857" s="13">
        <f t="shared" si="304"/>
        <v>30</v>
      </c>
      <c r="V3857" s="10">
        <f>(((J3857/60)/60)/24)+DATE(1970,1,1)</f>
        <v>42059.970729166671</v>
      </c>
      <c r="W3857" s="10">
        <f>(((I3857/60)/60)/24)+DATE(1970,1,1)</f>
        <v>42089.929062499999</v>
      </c>
    </row>
    <row r="3858" spans="1:23"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00"/>
        <v>2.0000000000000001E-4</v>
      </c>
      <c r="P3858" s="6">
        <f t="shared" si="301"/>
        <v>1</v>
      </c>
      <c r="Q3858" t="s">
        <v>8319</v>
      </c>
      <c r="R3858" t="str">
        <f t="shared" si="302"/>
        <v>theater</v>
      </c>
      <c r="S3858" t="str">
        <f t="shared" si="303"/>
        <v>plays</v>
      </c>
      <c r="T3858">
        <f>YEAR(V3858)</f>
        <v>2015</v>
      </c>
      <c r="U3858" s="13">
        <f t="shared" si="304"/>
        <v>30</v>
      </c>
      <c r="V3858" s="10">
        <f>(((J3858/60)/60)/24)+DATE(1970,1,1)</f>
        <v>42041.743090277778</v>
      </c>
      <c r="W3858" s="10">
        <f>(((I3858/60)/60)/24)+DATE(1970,1,1)</f>
        <v>42071.701423611114</v>
      </c>
    </row>
    <row r="3859" spans="1:23"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00"/>
        <v>5.1999999999999998E-2</v>
      </c>
      <c r="P3859" s="6">
        <f t="shared" si="301"/>
        <v>65</v>
      </c>
      <c r="Q3859" t="s">
        <v>8319</v>
      </c>
      <c r="R3859" t="str">
        <f t="shared" si="302"/>
        <v>theater</v>
      </c>
      <c r="S3859" t="str">
        <f t="shared" si="303"/>
        <v>plays</v>
      </c>
      <c r="T3859">
        <f>YEAR(V3859)</f>
        <v>2014</v>
      </c>
      <c r="U3859" s="13">
        <f t="shared" si="304"/>
        <v>23</v>
      </c>
      <c r="V3859" s="10">
        <f>(((J3859/60)/60)/24)+DATE(1970,1,1)</f>
        <v>41829.73715277778</v>
      </c>
      <c r="W3859" s="10">
        <f>(((I3859/60)/60)/24)+DATE(1970,1,1)</f>
        <v>41852.716666666667</v>
      </c>
    </row>
    <row r="3860" spans="1:23"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00"/>
        <v>0.02</v>
      </c>
      <c r="P3860" s="6">
        <f t="shared" si="301"/>
        <v>10</v>
      </c>
      <c r="Q3860" t="s">
        <v>8319</v>
      </c>
      <c r="R3860" t="str">
        <f t="shared" si="302"/>
        <v>theater</v>
      </c>
      <c r="S3860" t="str">
        <f t="shared" si="303"/>
        <v>plays</v>
      </c>
      <c r="T3860">
        <f>YEAR(V3860)</f>
        <v>2015</v>
      </c>
      <c r="U3860" s="13">
        <f t="shared" si="304"/>
        <v>18</v>
      </c>
      <c r="V3860" s="10">
        <f>(((J3860/60)/60)/24)+DATE(1970,1,1)</f>
        <v>42128.431064814817</v>
      </c>
      <c r="W3860" s="10">
        <f>(((I3860/60)/60)/24)+DATE(1970,1,1)</f>
        <v>42146.875</v>
      </c>
    </row>
    <row r="3861" spans="1:23"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00"/>
        <v>4.0000000000000002E-4</v>
      </c>
      <c r="P3861" s="6">
        <f t="shared" si="301"/>
        <v>1</v>
      </c>
      <c r="Q3861" t="s">
        <v>8319</v>
      </c>
      <c r="R3861" t="str">
        <f t="shared" si="302"/>
        <v>theater</v>
      </c>
      <c r="S3861" t="str">
        <f t="shared" si="303"/>
        <v>plays</v>
      </c>
      <c r="T3861">
        <f>YEAR(V3861)</f>
        <v>2014</v>
      </c>
      <c r="U3861" s="13">
        <f t="shared" si="304"/>
        <v>26</v>
      </c>
      <c r="V3861" s="10">
        <f>(((J3861/60)/60)/24)+DATE(1970,1,1)</f>
        <v>41789.893599537041</v>
      </c>
      <c r="W3861" s="10">
        <f>(((I3861/60)/60)/24)+DATE(1970,1,1)</f>
        <v>41815.875</v>
      </c>
    </row>
    <row r="3862" spans="1:23"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00"/>
        <v>0.17666666666666667</v>
      </c>
      <c r="P3862" s="6">
        <f t="shared" si="301"/>
        <v>81.538461538461533</v>
      </c>
      <c r="Q3862" t="s">
        <v>8319</v>
      </c>
      <c r="R3862" t="str">
        <f t="shared" si="302"/>
        <v>theater</v>
      </c>
      <c r="S3862" t="str">
        <f t="shared" si="303"/>
        <v>plays</v>
      </c>
      <c r="T3862">
        <f>YEAR(V3862)</f>
        <v>2014</v>
      </c>
      <c r="U3862" s="13">
        <f t="shared" si="304"/>
        <v>30</v>
      </c>
      <c r="V3862" s="10">
        <f>(((J3862/60)/60)/24)+DATE(1970,1,1)</f>
        <v>41833.660995370366</v>
      </c>
      <c r="W3862" s="10">
        <f>(((I3862/60)/60)/24)+DATE(1970,1,1)</f>
        <v>41863.660995370366</v>
      </c>
    </row>
    <row r="3863" spans="1:23"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00"/>
        <v>0.05</v>
      </c>
      <c r="P3863" s="6">
        <f t="shared" si="301"/>
        <v>100</v>
      </c>
      <c r="Q3863" t="s">
        <v>8319</v>
      </c>
      <c r="R3863" t="str">
        <f t="shared" si="302"/>
        <v>theater</v>
      </c>
      <c r="S3863" t="str">
        <f t="shared" si="303"/>
        <v>plays</v>
      </c>
      <c r="T3863">
        <f>YEAR(V3863)</f>
        <v>2014</v>
      </c>
      <c r="U3863" s="13">
        <f t="shared" si="304"/>
        <v>41</v>
      </c>
      <c r="V3863" s="10">
        <f>(((J3863/60)/60)/24)+DATE(1970,1,1)</f>
        <v>41914.590011574073</v>
      </c>
      <c r="W3863" s="10">
        <f>(((I3863/60)/60)/24)+DATE(1970,1,1)</f>
        <v>41955.907638888893</v>
      </c>
    </row>
    <row r="3864" spans="1:23"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00"/>
        <v>1.3333333333333334E-4</v>
      </c>
      <c r="P3864" s="6">
        <f t="shared" si="301"/>
        <v>1</v>
      </c>
      <c r="Q3864" t="s">
        <v>8319</v>
      </c>
      <c r="R3864" t="str">
        <f t="shared" si="302"/>
        <v>theater</v>
      </c>
      <c r="S3864" t="str">
        <f t="shared" si="303"/>
        <v>plays</v>
      </c>
      <c r="T3864">
        <f>YEAR(V3864)</f>
        <v>2016</v>
      </c>
      <c r="U3864" s="13">
        <f t="shared" si="304"/>
        <v>14</v>
      </c>
      <c r="V3864" s="10">
        <f>(((J3864/60)/60)/24)+DATE(1970,1,1)</f>
        <v>42611.261064814811</v>
      </c>
      <c r="W3864" s="10">
        <f>(((I3864/60)/60)/24)+DATE(1970,1,1)</f>
        <v>42625.707638888889</v>
      </c>
    </row>
    <row r="3865" spans="1:23"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00"/>
        <v>0</v>
      </c>
      <c r="P3865" s="6" t="e">
        <f t="shared" si="301"/>
        <v>#DIV/0!</v>
      </c>
      <c r="Q3865" t="s">
        <v>8319</v>
      </c>
      <c r="R3865" t="str">
        <f t="shared" si="302"/>
        <v>theater</v>
      </c>
      <c r="S3865" t="str">
        <f t="shared" si="303"/>
        <v>plays</v>
      </c>
      <c r="T3865">
        <f>YEAR(V3865)</f>
        <v>2015</v>
      </c>
      <c r="U3865" s="13">
        <f t="shared" si="304"/>
        <v>60</v>
      </c>
      <c r="V3865" s="10">
        <f>(((J3865/60)/60)/24)+DATE(1970,1,1)</f>
        <v>42253.633159722223</v>
      </c>
      <c r="W3865" s="10">
        <f>(((I3865/60)/60)/24)+DATE(1970,1,1)</f>
        <v>42313.674826388888</v>
      </c>
    </row>
    <row r="3866" spans="1:23"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00"/>
        <v>1.2E-2</v>
      </c>
      <c r="P3866" s="6">
        <f t="shared" si="301"/>
        <v>20</v>
      </c>
      <c r="Q3866" t="s">
        <v>8319</v>
      </c>
      <c r="R3866" t="str">
        <f t="shared" si="302"/>
        <v>theater</v>
      </c>
      <c r="S3866" t="str">
        <f t="shared" si="303"/>
        <v>plays</v>
      </c>
      <c r="T3866">
        <f>YEAR(V3866)</f>
        <v>2015</v>
      </c>
      <c r="U3866" s="13">
        <f t="shared" si="304"/>
        <v>30</v>
      </c>
      <c r="V3866" s="10">
        <f>(((J3866/60)/60)/24)+DATE(1970,1,1)</f>
        <v>42295.891828703709</v>
      </c>
      <c r="W3866" s="10">
        <f>(((I3866/60)/60)/24)+DATE(1970,1,1)</f>
        <v>42325.933495370366</v>
      </c>
    </row>
    <row r="3867" spans="1:23"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00"/>
        <v>0.26937422295897223</v>
      </c>
      <c r="P3867" s="6">
        <f t="shared" si="301"/>
        <v>46.428571428571431</v>
      </c>
      <c r="Q3867" t="s">
        <v>8319</v>
      </c>
      <c r="R3867" t="str">
        <f t="shared" si="302"/>
        <v>theater</v>
      </c>
      <c r="S3867" t="str">
        <f t="shared" si="303"/>
        <v>plays</v>
      </c>
      <c r="T3867">
        <f>YEAR(V3867)</f>
        <v>2014</v>
      </c>
      <c r="U3867" s="13">
        <f t="shared" si="304"/>
        <v>40</v>
      </c>
      <c r="V3867" s="10">
        <f>(((J3867/60)/60)/24)+DATE(1970,1,1)</f>
        <v>41841.651597222226</v>
      </c>
      <c r="W3867" s="10">
        <f>(((I3867/60)/60)/24)+DATE(1970,1,1)</f>
        <v>41881.229166666664</v>
      </c>
    </row>
    <row r="3868" spans="1:23"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00"/>
        <v>5.4999999999999997E-3</v>
      </c>
      <c r="P3868" s="6">
        <f t="shared" si="301"/>
        <v>5.5</v>
      </c>
      <c r="Q3868" t="s">
        <v>8319</v>
      </c>
      <c r="R3868" t="str">
        <f t="shared" si="302"/>
        <v>theater</v>
      </c>
      <c r="S3868" t="str">
        <f t="shared" si="303"/>
        <v>plays</v>
      </c>
      <c r="T3868">
        <f>YEAR(V3868)</f>
        <v>2016</v>
      </c>
      <c r="U3868" s="13">
        <f t="shared" si="304"/>
        <v>49</v>
      </c>
      <c r="V3868" s="10">
        <f>(((J3868/60)/60)/24)+DATE(1970,1,1)</f>
        <v>42402.947002314817</v>
      </c>
      <c r="W3868" s="10">
        <f>(((I3868/60)/60)/24)+DATE(1970,1,1)</f>
        <v>42452.145138888889</v>
      </c>
    </row>
    <row r="3869" spans="1:23"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00"/>
        <v>0.1255</v>
      </c>
      <c r="P3869" s="6">
        <f t="shared" si="301"/>
        <v>50.2</v>
      </c>
      <c r="Q3869" t="s">
        <v>8319</v>
      </c>
      <c r="R3869" t="str">
        <f t="shared" si="302"/>
        <v>theater</v>
      </c>
      <c r="S3869" t="str">
        <f t="shared" si="303"/>
        <v>plays</v>
      </c>
      <c r="T3869">
        <f>YEAR(V3869)</f>
        <v>2016</v>
      </c>
      <c r="U3869" s="13">
        <f t="shared" si="304"/>
        <v>30</v>
      </c>
      <c r="V3869" s="10">
        <f>(((J3869/60)/60)/24)+DATE(1970,1,1)</f>
        <v>42509.814108796301</v>
      </c>
      <c r="W3869" s="10">
        <f>(((I3869/60)/60)/24)+DATE(1970,1,1)</f>
        <v>42539.814108796301</v>
      </c>
    </row>
    <row r="3870" spans="1:23"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00"/>
        <v>2E-3</v>
      </c>
      <c r="P3870" s="6">
        <f t="shared" si="301"/>
        <v>10</v>
      </c>
      <c r="Q3870" t="s">
        <v>8319</v>
      </c>
      <c r="R3870" t="str">
        <f t="shared" si="302"/>
        <v>theater</v>
      </c>
      <c r="S3870" t="str">
        <f t="shared" si="303"/>
        <v>musical</v>
      </c>
      <c r="T3870">
        <f>YEAR(V3870)</f>
        <v>2014</v>
      </c>
      <c r="U3870" s="13">
        <f t="shared" si="304"/>
        <v>25</v>
      </c>
      <c r="V3870" s="10">
        <f>(((J3870/60)/60)/24)+DATE(1970,1,1)</f>
        <v>41865.659780092588</v>
      </c>
      <c r="W3870" s="10">
        <f>(((I3870/60)/60)/24)+DATE(1970,1,1)</f>
        <v>41890.659780092588</v>
      </c>
    </row>
    <row r="3871" spans="1:23"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00"/>
        <v>3.44748684310884E-2</v>
      </c>
      <c r="P3871" s="6">
        <f t="shared" si="301"/>
        <v>30.133333333333333</v>
      </c>
      <c r="Q3871" t="s">
        <v>8319</v>
      </c>
      <c r="R3871" t="str">
        <f t="shared" si="302"/>
        <v>theater</v>
      </c>
      <c r="S3871" t="str">
        <f t="shared" si="303"/>
        <v>musical</v>
      </c>
      <c r="T3871">
        <f>YEAR(V3871)</f>
        <v>2015</v>
      </c>
      <c r="U3871" s="13">
        <f t="shared" si="304"/>
        <v>29</v>
      </c>
      <c r="V3871" s="10">
        <f>(((J3871/60)/60)/24)+DATE(1970,1,1)</f>
        <v>42047.724444444444</v>
      </c>
      <c r="W3871" s="10">
        <f>(((I3871/60)/60)/24)+DATE(1970,1,1)</f>
        <v>42077.132638888885</v>
      </c>
    </row>
    <row r="3872" spans="1:23"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00"/>
        <v>0.15</v>
      </c>
      <c r="P3872" s="6">
        <f t="shared" si="301"/>
        <v>150</v>
      </c>
      <c r="Q3872" t="s">
        <v>8319</v>
      </c>
      <c r="R3872" t="str">
        <f t="shared" si="302"/>
        <v>theater</v>
      </c>
      <c r="S3872" t="str">
        <f t="shared" si="303"/>
        <v>musical</v>
      </c>
      <c r="T3872">
        <f>YEAR(V3872)</f>
        <v>2014</v>
      </c>
      <c r="U3872" s="13">
        <f t="shared" si="304"/>
        <v>30</v>
      </c>
      <c r="V3872" s="10">
        <f>(((J3872/60)/60)/24)+DATE(1970,1,1)</f>
        <v>41793.17219907407</v>
      </c>
      <c r="W3872" s="10">
        <f>(((I3872/60)/60)/24)+DATE(1970,1,1)</f>
        <v>41823.17219907407</v>
      </c>
    </row>
    <row r="3873" spans="1:23"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00"/>
        <v>2.6666666666666668E-2</v>
      </c>
      <c r="P3873" s="6">
        <f t="shared" si="301"/>
        <v>13.333333333333334</v>
      </c>
      <c r="Q3873" t="s">
        <v>8319</v>
      </c>
      <c r="R3873" t="str">
        <f t="shared" si="302"/>
        <v>theater</v>
      </c>
      <c r="S3873" t="str">
        <f t="shared" si="303"/>
        <v>musical</v>
      </c>
      <c r="T3873">
        <f>YEAR(V3873)</f>
        <v>2017</v>
      </c>
      <c r="U3873" s="13">
        <f t="shared" si="304"/>
        <v>60</v>
      </c>
      <c r="V3873" s="10">
        <f>(((J3873/60)/60)/24)+DATE(1970,1,1)</f>
        <v>42763.780671296292</v>
      </c>
      <c r="W3873" s="10">
        <f>(((I3873/60)/60)/24)+DATE(1970,1,1)</f>
        <v>42823.739004629635</v>
      </c>
    </row>
    <row r="3874" spans="1:23"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00"/>
        <v>0</v>
      </c>
      <c r="P3874" s="6" t="e">
        <f t="shared" si="301"/>
        <v>#DIV/0!</v>
      </c>
      <c r="Q3874" t="s">
        <v>8319</v>
      </c>
      <c r="R3874" t="str">
        <f t="shared" si="302"/>
        <v>theater</v>
      </c>
      <c r="S3874" t="str">
        <f t="shared" si="303"/>
        <v>musical</v>
      </c>
      <c r="T3874">
        <f>YEAR(V3874)</f>
        <v>2015</v>
      </c>
      <c r="U3874" s="13">
        <f t="shared" si="304"/>
        <v>50</v>
      </c>
      <c r="V3874" s="10">
        <f>(((J3874/60)/60)/24)+DATE(1970,1,1)</f>
        <v>42180.145787037036</v>
      </c>
      <c r="W3874" s="10">
        <f>(((I3874/60)/60)/24)+DATE(1970,1,1)</f>
        <v>42230.145787037036</v>
      </c>
    </row>
    <row r="3875" spans="1:23"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00"/>
        <v>0</v>
      </c>
      <c r="P3875" s="6" t="e">
        <f t="shared" si="301"/>
        <v>#DIV/0!</v>
      </c>
      <c r="Q3875" t="s">
        <v>8319</v>
      </c>
      <c r="R3875" t="str">
        <f t="shared" si="302"/>
        <v>theater</v>
      </c>
      <c r="S3875" t="str">
        <f t="shared" si="303"/>
        <v>musical</v>
      </c>
      <c r="T3875">
        <f>YEAR(V3875)</f>
        <v>2015</v>
      </c>
      <c r="U3875" s="13">
        <f t="shared" si="304"/>
        <v>30</v>
      </c>
      <c r="V3875" s="10">
        <f>(((J3875/60)/60)/24)+DATE(1970,1,1)</f>
        <v>42255.696006944447</v>
      </c>
      <c r="W3875" s="10">
        <f>(((I3875/60)/60)/24)+DATE(1970,1,1)</f>
        <v>42285.696006944447</v>
      </c>
    </row>
    <row r="3876" spans="1:23"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00"/>
        <v>0</v>
      </c>
      <c r="P3876" s="6" t="e">
        <f t="shared" si="301"/>
        <v>#DIV/0!</v>
      </c>
      <c r="Q3876" t="s">
        <v>8319</v>
      </c>
      <c r="R3876" t="str">
        <f t="shared" si="302"/>
        <v>theater</v>
      </c>
      <c r="S3876" t="str">
        <f t="shared" si="303"/>
        <v>musical</v>
      </c>
      <c r="T3876">
        <f>YEAR(V3876)</f>
        <v>2015</v>
      </c>
      <c r="U3876" s="13">
        <f t="shared" si="304"/>
        <v>21</v>
      </c>
      <c r="V3876" s="10">
        <f>(((J3876/60)/60)/24)+DATE(1970,1,1)</f>
        <v>42007.016458333332</v>
      </c>
      <c r="W3876" s="10">
        <f>(((I3876/60)/60)/24)+DATE(1970,1,1)</f>
        <v>42028.041666666672</v>
      </c>
    </row>
    <row r="3877" spans="1:23"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00"/>
        <v>0</v>
      </c>
      <c r="P3877" s="6" t="e">
        <f t="shared" si="301"/>
        <v>#DIV/0!</v>
      </c>
      <c r="Q3877" t="s">
        <v>8319</v>
      </c>
      <c r="R3877" t="str">
        <f t="shared" si="302"/>
        <v>theater</v>
      </c>
      <c r="S3877" t="str">
        <f t="shared" si="303"/>
        <v>musical</v>
      </c>
      <c r="T3877">
        <f>YEAR(V3877)</f>
        <v>2016</v>
      </c>
      <c r="U3877" s="13">
        <f t="shared" si="304"/>
        <v>1</v>
      </c>
      <c r="V3877" s="10">
        <f>(((J3877/60)/60)/24)+DATE(1970,1,1)</f>
        <v>42615.346817129626</v>
      </c>
      <c r="W3877" s="10">
        <f>(((I3877/60)/60)/24)+DATE(1970,1,1)</f>
        <v>42616.416666666672</v>
      </c>
    </row>
    <row r="3878" spans="1:23"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00"/>
        <v>0.52794871794871789</v>
      </c>
      <c r="P3878" s="6">
        <f t="shared" si="301"/>
        <v>44.760869565217391</v>
      </c>
      <c r="Q3878" t="s">
        <v>8319</v>
      </c>
      <c r="R3878" t="str">
        <f t="shared" si="302"/>
        <v>theater</v>
      </c>
      <c r="S3878" t="str">
        <f t="shared" si="303"/>
        <v>musical</v>
      </c>
      <c r="T3878">
        <f>YEAR(V3878)</f>
        <v>2016</v>
      </c>
      <c r="U3878" s="13">
        <f t="shared" si="304"/>
        <v>30</v>
      </c>
      <c r="V3878" s="10">
        <f>(((J3878/60)/60)/24)+DATE(1970,1,1)</f>
        <v>42372.624166666668</v>
      </c>
      <c r="W3878" s="10">
        <f>(((I3878/60)/60)/24)+DATE(1970,1,1)</f>
        <v>42402.624166666668</v>
      </c>
    </row>
    <row r="3879" spans="1:23"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00"/>
        <v>4.9639999999999997E-2</v>
      </c>
      <c r="P3879" s="6">
        <f t="shared" si="301"/>
        <v>88.642857142857139</v>
      </c>
      <c r="Q3879" t="s">
        <v>8319</v>
      </c>
      <c r="R3879" t="str">
        <f t="shared" si="302"/>
        <v>theater</v>
      </c>
      <c r="S3879" t="str">
        <f t="shared" si="303"/>
        <v>musical</v>
      </c>
      <c r="T3879">
        <f>YEAR(V3879)</f>
        <v>2016</v>
      </c>
      <c r="U3879" s="13">
        <f t="shared" si="304"/>
        <v>30</v>
      </c>
      <c r="V3879" s="10">
        <f>(((J3879/60)/60)/24)+DATE(1970,1,1)</f>
        <v>42682.67768518519</v>
      </c>
      <c r="W3879" s="10">
        <f>(((I3879/60)/60)/24)+DATE(1970,1,1)</f>
        <v>42712.67768518519</v>
      </c>
    </row>
    <row r="3880" spans="1:23"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00"/>
        <v>5.5555555555555556E-4</v>
      </c>
      <c r="P3880" s="6">
        <f t="shared" si="301"/>
        <v>10</v>
      </c>
      <c r="Q3880" t="s">
        <v>8319</v>
      </c>
      <c r="R3880" t="str">
        <f t="shared" si="302"/>
        <v>theater</v>
      </c>
      <c r="S3880" t="str">
        <f t="shared" si="303"/>
        <v>musical</v>
      </c>
      <c r="T3880">
        <f>YEAR(V3880)</f>
        <v>2015</v>
      </c>
      <c r="U3880" s="13">
        <f t="shared" si="304"/>
        <v>30</v>
      </c>
      <c r="V3880" s="10">
        <f>(((J3880/60)/60)/24)+DATE(1970,1,1)</f>
        <v>42154.818819444445</v>
      </c>
      <c r="W3880" s="10">
        <f>(((I3880/60)/60)/24)+DATE(1970,1,1)</f>
        <v>42185.165972222225</v>
      </c>
    </row>
    <row r="3881" spans="1:23"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00"/>
        <v>0</v>
      </c>
      <c r="P3881" s="6" t="e">
        <f t="shared" si="301"/>
        <v>#DIV/0!</v>
      </c>
      <c r="Q3881" t="s">
        <v>8319</v>
      </c>
      <c r="R3881" t="str">
        <f t="shared" si="302"/>
        <v>theater</v>
      </c>
      <c r="S3881" t="str">
        <f t="shared" si="303"/>
        <v>musical</v>
      </c>
      <c r="T3881">
        <f>YEAR(V3881)</f>
        <v>2014</v>
      </c>
      <c r="U3881" s="13">
        <f t="shared" si="304"/>
        <v>30</v>
      </c>
      <c r="V3881" s="10">
        <f>(((J3881/60)/60)/24)+DATE(1970,1,1)</f>
        <v>41999.861064814817</v>
      </c>
      <c r="W3881" s="10">
        <f>(((I3881/60)/60)/24)+DATE(1970,1,1)</f>
        <v>42029.861064814817</v>
      </c>
    </row>
    <row r="3882" spans="1:23"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00"/>
        <v>0.13066666666666665</v>
      </c>
      <c r="P3882" s="6">
        <f t="shared" si="301"/>
        <v>57.647058823529413</v>
      </c>
      <c r="Q3882" t="s">
        <v>8319</v>
      </c>
      <c r="R3882" t="str">
        <f t="shared" si="302"/>
        <v>theater</v>
      </c>
      <c r="S3882" t="str">
        <f t="shared" si="303"/>
        <v>musical</v>
      </c>
      <c r="T3882">
        <f>YEAR(V3882)</f>
        <v>2014</v>
      </c>
      <c r="U3882" s="13">
        <f t="shared" si="304"/>
        <v>35</v>
      </c>
      <c r="V3882" s="10">
        <f>(((J3882/60)/60)/24)+DATE(1970,1,1)</f>
        <v>41815.815046296295</v>
      </c>
      <c r="W3882" s="10">
        <f>(((I3882/60)/60)/24)+DATE(1970,1,1)</f>
        <v>41850.958333333336</v>
      </c>
    </row>
    <row r="3883" spans="1:23"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00"/>
        <v>0.05</v>
      </c>
      <c r="P3883" s="6">
        <f t="shared" si="301"/>
        <v>25</v>
      </c>
      <c r="Q3883" t="s">
        <v>8319</v>
      </c>
      <c r="R3883" t="str">
        <f t="shared" si="302"/>
        <v>theater</v>
      </c>
      <c r="S3883" t="str">
        <f t="shared" si="303"/>
        <v>musical</v>
      </c>
      <c r="T3883">
        <f>YEAR(V3883)</f>
        <v>2017</v>
      </c>
      <c r="U3883" s="13">
        <f t="shared" si="304"/>
        <v>30</v>
      </c>
      <c r="V3883" s="10">
        <f>(((J3883/60)/60)/24)+DATE(1970,1,1)</f>
        <v>42756.018506944441</v>
      </c>
      <c r="W3883" s="10">
        <f>(((I3883/60)/60)/24)+DATE(1970,1,1)</f>
        <v>42786.018506944441</v>
      </c>
    </row>
    <row r="3884" spans="1:23"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00"/>
        <v>0</v>
      </c>
      <c r="P3884" s="6" t="e">
        <f t="shared" si="301"/>
        <v>#DIV/0!</v>
      </c>
      <c r="Q3884" t="s">
        <v>8319</v>
      </c>
      <c r="R3884" t="str">
        <f t="shared" si="302"/>
        <v>theater</v>
      </c>
      <c r="S3884" t="str">
        <f t="shared" si="303"/>
        <v>musical</v>
      </c>
      <c r="T3884">
        <f>YEAR(V3884)</f>
        <v>2016</v>
      </c>
      <c r="U3884" s="13">
        <f t="shared" si="304"/>
        <v>27</v>
      </c>
      <c r="V3884" s="10">
        <f>(((J3884/60)/60)/24)+DATE(1970,1,1)</f>
        <v>42373.983449074076</v>
      </c>
      <c r="W3884" s="10">
        <f>(((I3884/60)/60)/24)+DATE(1970,1,1)</f>
        <v>42400.960416666669</v>
      </c>
    </row>
    <row r="3885" spans="1:23"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00"/>
        <v>0</v>
      </c>
      <c r="P3885" s="6" t="e">
        <f t="shared" si="301"/>
        <v>#DIV/0!</v>
      </c>
      <c r="Q3885" t="s">
        <v>8319</v>
      </c>
      <c r="R3885" t="str">
        <f t="shared" si="302"/>
        <v>theater</v>
      </c>
      <c r="S3885" t="str">
        <f t="shared" si="303"/>
        <v>musical</v>
      </c>
      <c r="T3885">
        <f>YEAR(V3885)</f>
        <v>2014</v>
      </c>
      <c r="U3885" s="13">
        <f t="shared" si="304"/>
        <v>30</v>
      </c>
      <c r="V3885" s="10">
        <f>(((J3885/60)/60)/24)+DATE(1970,1,1)</f>
        <v>41854.602650462963</v>
      </c>
      <c r="W3885" s="10">
        <f>(((I3885/60)/60)/24)+DATE(1970,1,1)</f>
        <v>41884.602650462963</v>
      </c>
    </row>
    <row r="3886" spans="1:23"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00"/>
        <v>0</v>
      </c>
      <c r="P3886" s="6" t="e">
        <f t="shared" si="301"/>
        <v>#DIV/0!</v>
      </c>
      <c r="Q3886" t="s">
        <v>8319</v>
      </c>
      <c r="R3886" t="str">
        <f t="shared" si="302"/>
        <v>theater</v>
      </c>
      <c r="S3886" t="str">
        <f t="shared" si="303"/>
        <v>musical</v>
      </c>
      <c r="T3886">
        <f>YEAR(V3886)</f>
        <v>2015</v>
      </c>
      <c r="U3886" s="13">
        <f t="shared" si="304"/>
        <v>25</v>
      </c>
      <c r="V3886" s="10">
        <f>(((J3886/60)/60)/24)+DATE(1970,1,1)</f>
        <v>42065.791574074072</v>
      </c>
      <c r="W3886" s="10">
        <f>(((I3886/60)/60)/24)+DATE(1970,1,1)</f>
        <v>42090.749907407408</v>
      </c>
    </row>
    <row r="3887" spans="1:23"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00"/>
        <v>0</v>
      </c>
      <c r="P3887" s="6" t="e">
        <f t="shared" si="301"/>
        <v>#DIV/0!</v>
      </c>
      <c r="Q3887" t="s">
        <v>8319</v>
      </c>
      <c r="R3887" t="str">
        <f t="shared" si="302"/>
        <v>theater</v>
      </c>
      <c r="S3887" t="str">
        <f t="shared" si="303"/>
        <v>musical</v>
      </c>
      <c r="T3887">
        <f>YEAR(V3887)</f>
        <v>2016</v>
      </c>
      <c r="U3887" s="13">
        <f t="shared" si="304"/>
        <v>30</v>
      </c>
      <c r="V3887" s="10">
        <f>(((J3887/60)/60)/24)+DATE(1970,1,1)</f>
        <v>42469.951284722221</v>
      </c>
      <c r="W3887" s="10">
        <f>(((I3887/60)/60)/24)+DATE(1970,1,1)</f>
        <v>42499.951284722221</v>
      </c>
    </row>
    <row r="3888" spans="1:23"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00"/>
        <v>0</v>
      </c>
      <c r="P3888" s="6" t="e">
        <f t="shared" si="301"/>
        <v>#DIV/0!</v>
      </c>
      <c r="Q3888" t="s">
        <v>8319</v>
      </c>
      <c r="R3888" t="str">
        <f t="shared" si="302"/>
        <v>theater</v>
      </c>
      <c r="S3888" t="str">
        <f t="shared" si="303"/>
        <v>musical</v>
      </c>
      <c r="T3888">
        <f>YEAR(V3888)</f>
        <v>2014</v>
      </c>
      <c r="U3888" s="13">
        <f t="shared" si="304"/>
        <v>30</v>
      </c>
      <c r="V3888" s="10">
        <f>(((J3888/60)/60)/24)+DATE(1970,1,1)</f>
        <v>41954.228032407409</v>
      </c>
      <c r="W3888" s="10">
        <f>(((I3888/60)/60)/24)+DATE(1970,1,1)</f>
        <v>41984.228032407409</v>
      </c>
    </row>
    <row r="3889" spans="1:23"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00"/>
        <v>1.7500000000000002E-2</v>
      </c>
      <c r="P3889" s="6">
        <f t="shared" si="301"/>
        <v>17.5</v>
      </c>
      <c r="Q3889" t="s">
        <v>8319</v>
      </c>
      <c r="R3889" t="str">
        <f t="shared" si="302"/>
        <v>theater</v>
      </c>
      <c r="S3889" t="str">
        <f t="shared" si="303"/>
        <v>musical</v>
      </c>
      <c r="T3889">
        <f>YEAR(V3889)</f>
        <v>2015</v>
      </c>
      <c r="U3889" s="13">
        <f t="shared" si="304"/>
        <v>46</v>
      </c>
      <c r="V3889" s="10">
        <f>(((J3889/60)/60)/24)+DATE(1970,1,1)</f>
        <v>42079.857974537037</v>
      </c>
      <c r="W3889" s="10">
        <f>(((I3889/60)/60)/24)+DATE(1970,1,1)</f>
        <v>42125.916666666672</v>
      </c>
    </row>
    <row r="3890" spans="1:23"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00"/>
        <v>0.27100000000000002</v>
      </c>
      <c r="P3890" s="6">
        <f t="shared" si="301"/>
        <v>38.714285714285715</v>
      </c>
      <c r="Q3890" t="s">
        <v>8319</v>
      </c>
      <c r="R3890" t="str">
        <f t="shared" si="302"/>
        <v>theater</v>
      </c>
      <c r="S3890" t="str">
        <f t="shared" si="303"/>
        <v>plays</v>
      </c>
      <c r="T3890">
        <f>YEAR(V3890)</f>
        <v>2017</v>
      </c>
      <c r="U3890" s="13">
        <f t="shared" si="304"/>
        <v>30</v>
      </c>
      <c r="V3890" s="10">
        <f>(((J3890/60)/60)/24)+DATE(1970,1,1)</f>
        <v>42762.545810185184</v>
      </c>
      <c r="W3890" s="10">
        <f>(((I3890/60)/60)/24)+DATE(1970,1,1)</f>
        <v>42792.545810185184</v>
      </c>
    </row>
    <row r="3891" spans="1:23"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00"/>
        <v>1.4749999999999999E-2</v>
      </c>
      <c r="P3891" s="6">
        <f t="shared" si="301"/>
        <v>13.111111111111111</v>
      </c>
      <c r="Q3891" t="s">
        <v>8319</v>
      </c>
      <c r="R3891" t="str">
        <f t="shared" si="302"/>
        <v>theater</v>
      </c>
      <c r="S3891" t="str">
        <f t="shared" si="303"/>
        <v>plays</v>
      </c>
      <c r="T3891">
        <f>YEAR(V3891)</f>
        <v>2014</v>
      </c>
      <c r="U3891" s="13">
        <f t="shared" si="304"/>
        <v>32</v>
      </c>
      <c r="V3891" s="10">
        <f>(((J3891/60)/60)/24)+DATE(1970,1,1)</f>
        <v>41977.004976851851</v>
      </c>
      <c r="W3891" s="10">
        <f>(((I3891/60)/60)/24)+DATE(1970,1,1)</f>
        <v>42008.976388888885</v>
      </c>
    </row>
    <row r="3892" spans="1:23"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00"/>
        <v>0.16826666666666668</v>
      </c>
      <c r="P3892" s="6">
        <f t="shared" si="301"/>
        <v>315.5</v>
      </c>
      <c r="Q3892" t="s">
        <v>8319</v>
      </c>
      <c r="R3892" t="str">
        <f t="shared" si="302"/>
        <v>theater</v>
      </c>
      <c r="S3892" t="str">
        <f t="shared" si="303"/>
        <v>plays</v>
      </c>
      <c r="T3892">
        <f>YEAR(V3892)</f>
        <v>2015</v>
      </c>
      <c r="U3892" s="13">
        <f t="shared" si="304"/>
        <v>60</v>
      </c>
      <c r="V3892" s="10">
        <f>(((J3892/60)/60)/24)+DATE(1970,1,1)</f>
        <v>42171.758611111116</v>
      </c>
      <c r="W3892" s="10">
        <f>(((I3892/60)/60)/24)+DATE(1970,1,1)</f>
        <v>42231.758611111116</v>
      </c>
    </row>
    <row r="3893" spans="1:23"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00"/>
        <v>0.32500000000000001</v>
      </c>
      <c r="P3893" s="6">
        <f t="shared" si="301"/>
        <v>37.142857142857146</v>
      </c>
      <c r="Q3893" t="s">
        <v>8319</v>
      </c>
      <c r="R3893" t="str">
        <f t="shared" si="302"/>
        <v>theater</v>
      </c>
      <c r="S3893" t="str">
        <f t="shared" si="303"/>
        <v>plays</v>
      </c>
      <c r="T3893">
        <f>YEAR(V3893)</f>
        <v>2015</v>
      </c>
      <c r="U3893" s="13">
        <f t="shared" si="304"/>
        <v>30</v>
      </c>
      <c r="V3893" s="10">
        <f>(((J3893/60)/60)/24)+DATE(1970,1,1)</f>
        <v>42056.1324537037</v>
      </c>
      <c r="W3893" s="10">
        <f>(((I3893/60)/60)/24)+DATE(1970,1,1)</f>
        <v>42086.207638888889</v>
      </c>
    </row>
    <row r="3894" spans="1:23"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00"/>
        <v>0</v>
      </c>
      <c r="P3894" s="6" t="e">
        <f t="shared" si="301"/>
        <v>#DIV/0!</v>
      </c>
      <c r="Q3894" t="s">
        <v>8319</v>
      </c>
      <c r="R3894" t="str">
        <f t="shared" si="302"/>
        <v>theater</v>
      </c>
      <c r="S3894" t="str">
        <f t="shared" si="303"/>
        <v>plays</v>
      </c>
      <c r="T3894">
        <f>YEAR(V3894)</f>
        <v>2014</v>
      </c>
      <c r="U3894" s="13">
        <f t="shared" si="304"/>
        <v>8</v>
      </c>
      <c r="V3894" s="10">
        <f>(((J3894/60)/60)/24)+DATE(1970,1,1)</f>
        <v>41867.652280092596</v>
      </c>
      <c r="W3894" s="10">
        <f>(((I3894/60)/60)/24)+DATE(1970,1,1)</f>
        <v>41875.291666666664</v>
      </c>
    </row>
    <row r="3895" spans="1:23"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00"/>
        <v>0.2155</v>
      </c>
      <c r="P3895" s="6">
        <f t="shared" si="301"/>
        <v>128.27380952380952</v>
      </c>
      <c r="Q3895" t="s">
        <v>8319</v>
      </c>
      <c r="R3895" t="str">
        <f t="shared" si="302"/>
        <v>theater</v>
      </c>
      <c r="S3895" t="str">
        <f t="shared" si="303"/>
        <v>plays</v>
      </c>
      <c r="T3895">
        <f>YEAR(V3895)</f>
        <v>2014</v>
      </c>
      <c r="U3895" s="13">
        <f t="shared" si="304"/>
        <v>42</v>
      </c>
      <c r="V3895" s="10">
        <f>(((J3895/60)/60)/24)+DATE(1970,1,1)</f>
        <v>41779.657870370371</v>
      </c>
      <c r="W3895" s="10">
        <f>(((I3895/60)/60)/24)+DATE(1970,1,1)</f>
        <v>41821.25</v>
      </c>
    </row>
    <row r="3896" spans="1:23"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00"/>
        <v>3.4666666666666665E-2</v>
      </c>
      <c r="P3896" s="6">
        <f t="shared" si="301"/>
        <v>47.272727272727273</v>
      </c>
      <c r="Q3896" t="s">
        <v>8319</v>
      </c>
      <c r="R3896" t="str">
        <f t="shared" si="302"/>
        <v>theater</v>
      </c>
      <c r="S3896" t="str">
        <f t="shared" si="303"/>
        <v>plays</v>
      </c>
      <c r="T3896">
        <f>YEAR(V3896)</f>
        <v>2016</v>
      </c>
      <c r="U3896" s="13">
        <f t="shared" si="304"/>
        <v>30</v>
      </c>
      <c r="V3896" s="10">
        <f>(((J3896/60)/60)/24)+DATE(1970,1,1)</f>
        <v>42679.958472222221</v>
      </c>
      <c r="W3896" s="10">
        <f>(((I3896/60)/60)/24)+DATE(1970,1,1)</f>
        <v>42710.207638888889</v>
      </c>
    </row>
    <row r="3897" spans="1:23"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00"/>
        <v>0.05</v>
      </c>
      <c r="P3897" s="6">
        <f t="shared" si="301"/>
        <v>50</v>
      </c>
      <c r="Q3897" t="s">
        <v>8319</v>
      </c>
      <c r="R3897" t="str">
        <f t="shared" si="302"/>
        <v>theater</v>
      </c>
      <c r="S3897" t="str">
        <f t="shared" si="303"/>
        <v>plays</v>
      </c>
      <c r="T3897">
        <f>YEAR(V3897)</f>
        <v>2015</v>
      </c>
      <c r="U3897" s="13">
        <f t="shared" si="304"/>
        <v>31</v>
      </c>
      <c r="V3897" s="10">
        <f>(((J3897/60)/60)/24)+DATE(1970,1,1)</f>
        <v>42032.250208333338</v>
      </c>
      <c r="W3897" s="10">
        <f>(((I3897/60)/60)/24)+DATE(1970,1,1)</f>
        <v>42063.250208333338</v>
      </c>
    </row>
    <row r="3898" spans="1:23"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00"/>
        <v>0.10625</v>
      </c>
      <c r="P3898" s="6">
        <f t="shared" si="301"/>
        <v>42.5</v>
      </c>
      <c r="Q3898" t="s">
        <v>8319</v>
      </c>
      <c r="R3898" t="str">
        <f t="shared" si="302"/>
        <v>theater</v>
      </c>
      <c r="S3898" t="str">
        <f t="shared" si="303"/>
        <v>plays</v>
      </c>
      <c r="T3898">
        <f>YEAR(V3898)</f>
        <v>2014</v>
      </c>
      <c r="U3898" s="13">
        <f t="shared" si="304"/>
        <v>14</v>
      </c>
      <c r="V3898" s="10">
        <f>(((J3898/60)/60)/24)+DATE(1970,1,1)</f>
        <v>41793.191875000004</v>
      </c>
      <c r="W3898" s="10">
        <f>(((I3898/60)/60)/24)+DATE(1970,1,1)</f>
        <v>41807.191875000004</v>
      </c>
    </row>
    <row r="3899" spans="1:23"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00"/>
        <v>0.17599999999999999</v>
      </c>
      <c r="P3899" s="6">
        <f t="shared" si="301"/>
        <v>44</v>
      </c>
      <c r="Q3899" t="s">
        <v>8319</v>
      </c>
      <c r="R3899" t="str">
        <f t="shared" si="302"/>
        <v>theater</v>
      </c>
      <c r="S3899" t="str">
        <f t="shared" si="303"/>
        <v>plays</v>
      </c>
      <c r="T3899">
        <f>YEAR(V3899)</f>
        <v>2014</v>
      </c>
      <c r="U3899" s="13">
        <f t="shared" si="304"/>
        <v>30</v>
      </c>
      <c r="V3899" s="10">
        <f>(((J3899/60)/60)/24)+DATE(1970,1,1)</f>
        <v>41982.87364583333</v>
      </c>
      <c r="W3899" s="10">
        <f>(((I3899/60)/60)/24)+DATE(1970,1,1)</f>
        <v>42012.87364583333</v>
      </c>
    </row>
    <row r="3900" spans="1:23"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00"/>
        <v>0.3256</v>
      </c>
      <c r="P3900" s="6">
        <f t="shared" si="301"/>
        <v>50.875</v>
      </c>
      <c r="Q3900" t="s">
        <v>8319</v>
      </c>
      <c r="R3900" t="str">
        <f t="shared" si="302"/>
        <v>theater</v>
      </c>
      <c r="S3900" t="str">
        <f t="shared" si="303"/>
        <v>plays</v>
      </c>
      <c r="T3900">
        <f>YEAR(V3900)</f>
        <v>2015</v>
      </c>
      <c r="U3900" s="13">
        <f t="shared" si="304"/>
        <v>40</v>
      </c>
      <c r="V3900" s="10">
        <f>(((J3900/60)/60)/24)+DATE(1970,1,1)</f>
        <v>42193.482291666667</v>
      </c>
      <c r="W3900" s="10">
        <f>(((I3900/60)/60)/24)+DATE(1970,1,1)</f>
        <v>42233.666666666672</v>
      </c>
    </row>
    <row r="3901" spans="1:23"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00"/>
        <v>1.2500000000000001E-2</v>
      </c>
      <c r="P3901" s="6">
        <f t="shared" si="301"/>
        <v>62.5</v>
      </c>
      <c r="Q3901" t="s">
        <v>8319</v>
      </c>
      <c r="R3901" t="str">
        <f t="shared" si="302"/>
        <v>theater</v>
      </c>
      <c r="S3901" t="str">
        <f t="shared" si="303"/>
        <v>plays</v>
      </c>
      <c r="T3901">
        <f>YEAR(V3901)</f>
        <v>2014</v>
      </c>
      <c r="U3901" s="13">
        <f t="shared" si="304"/>
        <v>20</v>
      </c>
      <c r="V3901" s="10">
        <f>(((J3901/60)/60)/24)+DATE(1970,1,1)</f>
        <v>41843.775011574071</v>
      </c>
      <c r="W3901" s="10">
        <f>(((I3901/60)/60)/24)+DATE(1970,1,1)</f>
        <v>41863.775011574071</v>
      </c>
    </row>
    <row r="3902" spans="1:23"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00"/>
        <v>5.3999999999999999E-2</v>
      </c>
      <c r="P3902" s="6">
        <f t="shared" si="301"/>
        <v>27</v>
      </c>
      <c r="Q3902" t="s">
        <v>8319</v>
      </c>
      <c r="R3902" t="str">
        <f t="shared" si="302"/>
        <v>theater</v>
      </c>
      <c r="S3902" t="str">
        <f t="shared" si="303"/>
        <v>plays</v>
      </c>
      <c r="T3902">
        <f>YEAR(V3902)</f>
        <v>2015</v>
      </c>
      <c r="U3902" s="13">
        <f t="shared" si="304"/>
        <v>30</v>
      </c>
      <c r="V3902" s="10">
        <f>(((J3902/60)/60)/24)+DATE(1970,1,1)</f>
        <v>42136.092488425929</v>
      </c>
      <c r="W3902" s="10">
        <f>(((I3902/60)/60)/24)+DATE(1970,1,1)</f>
        <v>42166.092488425929</v>
      </c>
    </row>
    <row r="3903" spans="1:23"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00"/>
        <v>8.3333333333333332E-3</v>
      </c>
      <c r="P3903" s="6">
        <f t="shared" si="301"/>
        <v>25</v>
      </c>
      <c r="Q3903" t="s">
        <v>8319</v>
      </c>
      <c r="R3903" t="str">
        <f t="shared" si="302"/>
        <v>theater</v>
      </c>
      <c r="S3903" t="str">
        <f t="shared" si="303"/>
        <v>plays</v>
      </c>
      <c r="T3903">
        <f>YEAR(V3903)</f>
        <v>2015</v>
      </c>
      <c r="U3903" s="13">
        <f t="shared" si="304"/>
        <v>40</v>
      </c>
      <c r="V3903" s="10">
        <f>(((J3903/60)/60)/24)+DATE(1970,1,1)</f>
        <v>42317.826377314821</v>
      </c>
      <c r="W3903" s="10">
        <f>(((I3903/60)/60)/24)+DATE(1970,1,1)</f>
        <v>42357.826377314821</v>
      </c>
    </row>
    <row r="3904" spans="1:23"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00"/>
        <v>0.48833333333333334</v>
      </c>
      <c r="P3904" s="6">
        <f t="shared" si="301"/>
        <v>47.258064516129032</v>
      </c>
      <c r="Q3904" t="s">
        <v>8319</v>
      </c>
      <c r="R3904" t="str">
        <f t="shared" si="302"/>
        <v>theater</v>
      </c>
      <c r="S3904" t="str">
        <f t="shared" si="303"/>
        <v>plays</v>
      </c>
      <c r="T3904">
        <f>YEAR(V3904)</f>
        <v>2016</v>
      </c>
      <c r="U3904" s="13">
        <f t="shared" si="304"/>
        <v>25</v>
      </c>
      <c r="V3904" s="10">
        <f>(((J3904/60)/60)/24)+DATE(1970,1,1)</f>
        <v>42663.468078703707</v>
      </c>
      <c r="W3904" s="10">
        <f>(((I3904/60)/60)/24)+DATE(1970,1,1)</f>
        <v>42688.509745370371</v>
      </c>
    </row>
    <row r="3905" spans="1:23"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00"/>
        <v>0</v>
      </c>
      <c r="P3905" s="6" t="e">
        <f t="shared" si="301"/>
        <v>#DIV/0!</v>
      </c>
      <c r="Q3905" t="s">
        <v>8319</v>
      </c>
      <c r="R3905" t="str">
        <f t="shared" si="302"/>
        <v>theater</v>
      </c>
      <c r="S3905" t="str">
        <f t="shared" si="303"/>
        <v>plays</v>
      </c>
      <c r="T3905">
        <f>YEAR(V3905)</f>
        <v>2015</v>
      </c>
      <c r="U3905" s="13">
        <f t="shared" si="304"/>
        <v>45</v>
      </c>
      <c r="V3905" s="10">
        <f>(((J3905/60)/60)/24)+DATE(1970,1,1)</f>
        <v>42186.01116898148</v>
      </c>
      <c r="W3905" s="10">
        <f>(((I3905/60)/60)/24)+DATE(1970,1,1)</f>
        <v>42230.818055555559</v>
      </c>
    </row>
    <row r="3906" spans="1:23"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00"/>
        <v>2.9999999999999997E-4</v>
      </c>
      <c r="P3906" s="6">
        <f t="shared" si="301"/>
        <v>1.5</v>
      </c>
      <c r="Q3906" t="s">
        <v>8319</v>
      </c>
      <c r="R3906" t="str">
        <f t="shared" si="302"/>
        <v>theater</v>
      </c>
      <c r="S3906" t="str">
        <f t="shared" si="303"/>
        <v>plays</v>
      </c>
      <c r="T3906">
        <f>YEAR(V3906)</f>
        <v>2015</v>
      </c>
      <c r="U3906" s="13">
        <f t="shared" si="304"/>
        <v>14</v>
      </c>
      <c r="V3906" s="10">
        <f>(((J3906/60)/60)/24)+DATE(1970,1,1)</f>
        <v>42095.229166666672</v>
      </c>
      <c r="W3906" s="10">
        <f>(((I3906/60)/60)/24)+DATE(1970,1,1)</f>
        <v>42109.211111111115</v>
      </c>
    </row>
    <row r="3907" spans="1:23"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05">E3907/D3907</f>
        <v>0.11533333333333333</v>
      </c>
      <c r="P3907" s="6">
        <f t="shared" ref="P3907:P3970" si="306">E3907/L3907</f>
        <v>24.714285714285715</v>
      </c>
      <c r="Q3907" t="s">
        <v>8319</v>
      </c>
      <c r="R3907" t="str">
        <f t="shared" ref="R3907:R3970" si="307">LEFT(N3907,SEARCH("/",N3907,1)-1)</f>
        <v>theater</v>
      </c>
      <c r="S3907" t="str">
        <f t="shared" ref="S3907:S3970" si="308">RIGHT(N3907,LEN(N3907)-FIND("/",N3907,1))</f>
        <v>plays</v>
      </c>
      <c r="T3907">
        <f>YEAR(V3907)</f>
        <v>2015</v>
      </c>
      <c r="U3907" s="13">
        <f t="shared" ref="U3907:U3970" si="309">ROUND(W3907-V3907,0)</f>
        <v>42</v>
      </c>
      <c r="V3907" s="10">
        <f>(((J3907/60)/60)/24)+DATE(1970,1,1)</f>
        <v>42124.623877314814</v>
      </c>
      <c r="W3907" s="10">
        <f>(((I3907/60)/60)/24)+DATE(1970,1,1)</f>
        <v>42166.958333333328</v>
      </c>
    </row>
    <row r="3908" spans="1:23"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05"/>
        <v>0.67333333333333334</v>
      </c>
      <c r="P3908" s="6">
        <f t="shared" si="306"/>
        <v>63.125</v>
      </c>
      <c r="Q3908" t="s">
        <v>8319</v>
      </c>
      <c r="R3908" t="str">
        <f t="shared" si="307"/>
        <v>theater</v>
      </c>
      <c r="S3908" t="str">
        <f t="shared" si="308"/>
        <v>plays</v>
      </c>
      <c r="T3908">
        <f>YEAR(V3908)</f>
        <v>2015</v>
      </c>
      <c r="U3908" s="13">
        <f t="shared" si="309"/>
        <v>38</v>
      </c>
      <c r="V3908" s="10">
        <f>(((J3908/60)/60)/24)+DATE(1970,1,1)</f>
        <v>42143.917743055557</v>
      </c>
      <c r="W3908" s="10">
        <f>(((I3908/60)/60)/24)+DATE(1970,1,1)</f>
        <v>42181.559027777781</v>
      </c>
    </row>
    <row r="3909" spans="1:23"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05"/>
        <v>0.153</v>
      </c>
      <c r="P3909" s="6">
        <f t="shared" si="306"/>
        <v>38.25</v>
      </c>
      <c r="Q3909" t="s">
        <v>8319</v>
      </c>
      <c r="R3909" t="str">
        <f t="shared" si="307"/>
        <v>theater</v>
      </c>
      <c r="S3909" t="str">
        <f t="shared" si="308"/>
        <v>plays</v>
      </c>
      <c r="T3909">
        <f>YEAR(V3909)</f>
        <v>2014</v>
      </c>
      <c r="U3909" s="13">
        <f t="shared" si="309"/>
        <v>32</v>
      </c>
      <c r="V3909" s="10">
        <f>(((J3909/60)/60)/24)+DATE(1970,1,1)</f>
        <v>41906.819513888891</v>
      </c>
      <c r="W3909" s="10">
        <f>(((I3909/60)/60)/24)+DATE(1970,1,1)</f>
        <v>41938.838888888888</v>
      </c>
    </row>
    <row r="3910" spans="1:23"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05"/>
        <v>8.666666666666667E-2</v>
      </c>
      <c r="P3910" s="6">
        <f t="shared" si="306"/>
        <v>16.25</v>
      </c>
      <c r="Q3910" t="s">
        <v>8319</v>
      </c>
      <c r="R3910" t="str">
        <f t="shared" si="307"/>
        <v>theater</v>
      </c>
      <c r="S3910" t="str">
        <f t="shared" si="308"/>
        <v>plays</v>
      </c>
      <c r="T3910">
        <f>YEAR(V3910)</f>
        <v>2014</v>
      </c>
      <c r="U3910" s="13">
        <f t="shared" si="309"/>
        <v>15</v>
      </c>
      <c r="V3910" s="10">
        <f>(((J3910/60)/60)/24)+DATE(1970,1,1)</f>
        <v>41834.135370370372</v>
      </c>
      <c r="W3910" s="10">
        <f>(((I3910/60)/60)/24)+DATE(1970,1,1)</f>
        <v>41849.135370370372</v>
      </c>
    </row>
    <row r="3911" spans="1:23"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05"/>
        <v>2.2499999999999998E-3</v>
      </c>
      <c r="P3911" s="6">
        <f t="shared" si="306"/>
        <v>33.75</v>
      </c>
      <c r="Q3911" t="s">
        <v>8319</v>
      </c>
      <c r="R3911" t="str">
        <f t="shared" si="307"/>
        <v>theater</v>
      </c>
      <c r="S3911" t="str">
        <f t="shared" si="308"/>
        <v>plays</v>
      </c>
      <c r="T3911">
        <f>YEAR(V3911)</f>
        <v>2014</v>
      </c>
      <c r="U3911" s="13">
        <f t="shared" si="309"/>
        <v>30</v>
      </c>
      <c r="V3911" s="10">
        <f>(((J3911/60)/60)/24)+DATE(1970,1,1)</f>
        <v>41863.359282407408</v>
      </c>
      <c r="W3911" s="10">
        <f>(((I3911/60)/60)/24)+DATE(1970,1,1)</f>
        <v>41893.359282407408</v>
      </c>
    </row>
    <row r="3912" spans="1:23"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05"/>
        <v>3.0833333333333334E-2</v>
      </c>
      <c r="P3912" s="6">
        <f t="shared" si="306"/>
        <v>61.666666666666664</v>
      </c>
      <c r="Q3912" t="s">
        <v>8319</v>
      </c>
      <c r="R3912" t="str">
        <f t="shared" si="307"/>
        <v>theater</v>
      </c>
      <c r="S3912" t="str">
        <f t="shared" si="308"/>
        <v>plays</v>
      </c>
      <c r="T3912">
        <f>YEAR(V3912)</f>
        <v>2015</v>
      </c>
      <c r="U3912" s="13">
        <f t="shared" si="309"/>
        <v>30</v>
      </c>
      <c r="V3912" s="10">
        <f>(((J3912/60)/60)/24)+DATE(1970,1,1)</f>
        <v>42224.756909722222</v>
      </c>
      <c r="W3912" s="10">
        <f>(((I3912/60)/60)/24)+DATE(1970,1,1)</f>
        <v>42254.756909722222</v>
      </c>
    </row>
    <row r="3913" spans="1:23"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05"/>
        <v>0.37412499999999999</v>
      </c>
      <c r="P3913" s="6">
        <f t="shared" si="306"/>
        <v>83.138888888888886</v>
      </c>
      <c r="Q3913" t="s">
        <v>8319</v>
      </c>
      <c r="R3913" t="str">
        <f t="shared" si="307"/>
        <v>theater</v>
      </c>
      <c r="S3913" t="str">
        <f t="shared" si="308"/>
        <v>plays</v>
      </c>
      <c r="T3913">
        <f>YEAR(V3913)</f>
        <v>2014</v>
      </c>
      <c r="U3913" s="13">
        <f t="shared" si="309"/>
        <v>30</v>
      </c>
      <c r="V3913" s="10">
        <f>(((J3913/60)/60)/24)+DATE(1970,1,1)</f>
        <v>41939.8122337963</v>
      </c>
      <c r="W3913" s="10">
        <f>(((I3913/60)/60)/24)+DATE(1970,1,1)</f>
        <v>41969.853900462964</v>
      </c>
    </row>
    <row r="3914" spans="1:23"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05"/>
        <v>6.666666666666667E-5</v>
      </c>
      <c r="P3914" s="6">
        <f t="shared" si="306"/>
        <v>1</v>
      </c>
      <c r="Q3914" t="s">
        <v>8319</v>
      </c>
      <c r="R3914" t="str">
        <f t="shared" si="307"/>
        <v>theater</v>
      </c>
      <c r="S3914" t="str">
        <f t="shared" si="308"/>
        <v>plays</v>
      </c>
      <c r="T3914">
        <f>YEAR(V3914)</f>
        <v>2015</v>
      </c>
      <c r="U3914" s="13">
        <f t="shared" si="309"/>
        <v>60</v>
      </c>
      <c r="V3914" s="10">
        <f>(((J3914/60)/60)/24)+DATE(1970,1,1)</f>
        <v>42059.270023148143</v>
      </c>
      <c r="W3914" s="10">
        <f>(((I3914/60)/60)/24)+DATE(1970,1,1)</f>
        <v>42119.190972222219</v>
      </c>
    </row>
    <row r="3915" spans="1:23"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05"/>
        <v>0.1</v>
      </c>
      <c r="P3915" s="6">
        <f t="shared" si="306"/>
        <v>142.85714285714286</v>
      </c>
      <c r="Q3915" t="s">
        <v>8319</v>
      </c>
      <c r="R3915" t="str">
        <f t="shared" si="307"/>
        <v>theater</v>
      </c>
      <c r="S3915" t="str">
        <f t="shared" si="308"/>
        <v>plays</v>
      </c>
      <c r="T3915">
        <f>YEAR(V3915)</f>
        <v>2015</v>
      </c>
      <c r="U3915" s="13">
        <f t="shared" si="309"/>
        <v>30</v>
      </c>
      <c r="V3915" s="10">
        <f>(((J3915/60)/60)/24)+DATE(1970,1,1)</f>
        <v>42308.211215277777</v>
      </c>
      <c r="W3915" s="10">
        <f>(((I3915/60)/60)/24)+DATE(1970,1,1)</f>
        <v>42338.252881944441</v>
      </c>
    </row>
    <row r="3916" spans="1:23"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05"/>
        <v>0.36359999999999998</v>
      </c>
      <c r="P3916" s="6">
        <f t="shared" si="306"/>
        <v>33.666666666666664</v>
      </c>
      <c r="Q3916" t="s">
        <v>8319</v>
      </c>
      <c r="R3916" t="str">
        <f t="shared" si="307"/>
        <v>theater</v>
      </c>
      <c r="S3916" t="str">
        <f t="shared" si="308"/>
        <v>plays</v>
      </c>
      <c r="T3916">
        <f>YEAR(V3916)</f>
        <v>2015</v>
      </c>
      <c r="U3916" s="13">
        <f t="shared" si="309"/>
        <v>20</v>
      </c>
      <c r="V3916" s="10">
        <f>(((J3916/60)/60)/24)+DATE(1970,1,1)</f>
        <v>42114.818935185183</v>
      </c>
      <c r="W3916" s="10">
        <f>(((I3916/60)/60)/24)+DATE(1970,1,1)</f>
        <v>42134.957638888889</v>
      </c>
    </row>
    <row r="3917" spans="1:23"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05"/>
        <v>3.3333333333333335E-3</v>
      </c>
      <c r="P3917" s="6">
        <f t="shared" si="306"/>
        <v>5</v>
      </c>
      <c r="Q3917" t="s">
        <v>8319</v>
      </c>
      <c r="R3917" t="str">
        <f t="shared" si="307"/>
        <v>theater</v>
      </c>
      <c r="S3917" t="str">
        <f t="shared" si="308"/>
        <v>plays</v>
      </c>
      <c r="T3917">
        <f>YEAR(V3917)</f>
        <v>2016</v>
      </c>
      <c r="U3917" s="13">
        <f t="shared" si="309"/>
        <v>30</v>
      </c>
      <c r="V3917" s="10">
        <f>(((J3917/60)/60)/24)+DATE(1970,1,1)</f>
        <v>42492.98505787037</v>
      </c>
      <c r="W3917" s="10">
        <f>(((I3917/60)/60)/24)+DATE(1970,1,1)</f>
        <v>42522.98505787037</v>
      </c>
    </row>
    <row r="3918" spans="1:23"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05"/>
        <v>0</v>
      </c>
      <c r="P3918" s="6" t="e">
        <f t="shared" si="306"/>
        <v>#DIV/0!</v>
      </c>
      <c r="Q3918" t="s">
        <v>8319</v>
      </c>
      <c r="R3918" t="str">
        <f t="shared" si="307"/>
        <v>theater</v>
      </c>
      <c r="S3918" t="str">
        <f t="shared" si="308"/>
        <v>plays</v>
      </c>
      <c r="T3918">
        <f>YEAR(V3918)</f>
        <v>2016</v>
      </c>
      <c r="U3918" s="13">
        <f t="shared" si="309"/>
        <v>30</v>
      </c>
      <c r="V3918" s="10">
        <f>(((J3918/60)/60)/24)+DATE(1970,1,1)</f>
        <v>42494.471666666665</v>
      </c>
      <c r="W3918" s="10">
        <f>(((I3918/60)/60)/24)+DATE(1970,1,1)</f>
        <v>42524.471666666665</v>
      </c>
    </row>
    <row r="3919" spans="1:23"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05"/>
        <v>2.8571428571428571E-3</v>
      </c>
      <c r="P3919" s="6">
        <f t="shared" si="306"/>
        <v>10</v>
      </c>
      <c r="Q3919" t="s">
        <v>8319</v>
      </c>
      <c r="R3919" t="str">
        <f t="shared" si="307"/>
        <v>theater</v>
      </c>
      <c r="S3919" t="str">
        <f t="shared" si="308"/>
        <v>plays</v>
      </c>
      <c r="T3919">
        <f>YEAR(V3919)</f>
        <v>2014</v>
      </c>
      <c r="U3919" s="13">
        <f t="shared" si="309"/>
        <v>30</v>
      </c>
      <c r="V3919" s="10">
        <f>(((J3919/60)/60)/24)+DATE(1970,1,1)</f>
        <v>41863.527326388888</v>
      </c>
      <c r="W3919" s="10">
        <f>(((I3919/60)/60)/24)+DATE(1970,1,1)</f>
        <v>41893.527326388888</v>
      </c>
    </row>
    <row r="3920" spans="1:23"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05"/>
        <v>2E-3</v>
      </c>
      <c r="P3920" s="6">
        <f t="shared" si="306"/>
        <v>40</v>
      </c>
      <c r="Q3920" t="s">
        <v>8319</v>
      </c>
      <c r="R3920" t="str">
        <f t="shared" si="307"/>
        <v>theater</v>
      </c>
      <c r="S3920" t="str">
        <f t="shared" si="308"/>
        <v>plays</v>
      </c>
      <c r="T3920">
        <f>YEAR(V3920)</f>
        <v>2014</v>
      </c>
      <c r="U3920" s="13">
        <f t="shared" si="309"/>
        <v>12</v>
      </c>
      <c r="V3920" s="10">
        <f>(((J3920/60)/60)/24)+DATE(1970,1,1)</f>
        <v>41843.664618055554</v>
      </c>
      <c r="W3920" s="10">
        <f>(((I3920/60)/60)/24)+DATE(1970,1,1)</f>
        <v>41855.666666666664</v>
      </c>
    </row>
    <row r="3921" spans="1:23"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05"/>
        <v>1.7999999999999999E-2</v>
      </c>
      <c r="P3921" s="6">
        <f t="shared" si="306"/>
        <v>30</v>
      </c>
      <c r="Q3921" t="s">
        <v>8319</v>
      </c>
      <c r="R3921" t="str">
        <f t="shared" si="307"/>
        <v>theater</v>
      </c>
      <c r="S3921" t="str">
        <f t="shared" si="308"/>
        <v>plays</v>
      </c>
      <c r="T3921">
        <f>YEAR(V3921)</f>
        <v>2015</v>
      </c>
      <c r="U3921" s="13">
        <f t="shared" si="309"/>
        <v>28</v>
      </c>
      <c r="V3921" s="10">
        <f>(((J3921/60)/60)/24)+DATE(1970,1,1)</f>
        <v>42358.684872685189</v>
      </c>
      <c r="W3921" s="10">
        <f>(((I3921/60)/60)/24)+DATE(1970,1,1)</f>
        <v>42387</v>
      </c>
    </row>
    <row r="3922" spans="1:23"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05"/>
        <v>5.3999999999999999E-2</v>
      </c>
      <c r="P3922" s="6">
        <f t="shared" si="306"/>
        <v>45</v>
      </c>
      <c r="Q3922" t="s">
        <v>8319</v>
      </c>
      <c r="R3922" t="str">
        <f t="shared" si="307"/>
        <v>theater</v>
      </c>
      <c r="S3922" t="str">
        <f t="shared" si="308"/>
        <v>plays</v>
      </c>
      <c r="T3922">
        <f>YEAR(V3922)</f>
        <v>2016</v>
      </c>
      <c r="U3922" s="13">
        <f t="shared" si="309"/>
        <v>30</v>
      </c>
      <c r="V3922" s="10">
        <f>(((J3922/60)/60)/24)+DATE(1970,1,1)</f>
        <v>42657.38726851852</v>
      </c>
      <c r="W3922" s="10">
        <f>(((I3922/60)/60)/24)+DATE(1970,1,1)</f>
        <v>42687.428935185191</v>
      </c>
    </row>
    <row r="3923" spans="1:23"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05"/>
        <v>0</v>
      </c>
      <c r="P3923" s="6" t="e">
        <f t="shared" si="306"/>
        <v>#DIV/0!</v>
      </c>
      <c r="Q3923" t="s">
        <v>8319</v>
      </c>
      <c r="R3923" t="str">
        <f t="shared" si="307"/>
        <v>theater</v>
      </c>
      <c r="S3923" t="str">
        <f t="shared" si="308"/>
        <v>plays</v>
      </c>
      <c r="T3923">
        <f>YEAR(V3923)</f>
        <v>2014</v>
      </c>
      <c r="U3923" s="13">
        <f t="shared" si="309"/>
        <v>12</v>
      </c>
      <c r="V3923" s="10">
        <f>(((J3923/60)/60)/24)+DATE(1970,1,1)</f>
        <v>41926.542303240742</v>
      </c>
      <c r="W3923" s="10">
        <f>(((I3923/60)/60)/24)+DATE(1970,1,1)</f>
        <v>41938.75</v>
      </c>
    </row>
    <row r="3924" spans="1:23"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05"/>
        <v>8.1333333333333327E-2</v>
      </c>
      <c r="P3924" s="6">
        <f t="shared" si="306"/>
        <v>10.166666666666666</v>
      </c>
      <c r="Q3924" t="s">
        <v>8319</v>
      </c>
      <c r="R3924" t="str">
        <f t="shared" si="307"/>
        <v>theater</v>
      </c>
      <c r="S3924" t="str">
        <f t="shared" si="308"/>
        <v>plays</v>
      </c>
      <c r="T3924">
        <f>YEAR(V3924)</f>
        <v>2015</v>
      </c>
      <c r="U3924" s="13">
        <f t="shared" si="309"/>
        <v>45</v>
      </c>
      <c r="V3924" s="10">
        <f>(((J3924/60)/60)/24)+DATE(1970,1,1)</f>
        <v>42020.768634259264</v>
      </c>
      <c r="W3924" s="10">
        <f>(((I3924/60)/60)/24)+DATE(1970,1,1)</f>
        <v>42065.958333333328</v>
      </c>
    </row>
    <row r="3925" spans="1:23"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05"/>
        <v>0.12034782608695652</v>
      </c>
      <c r="P3925" s="6">
        <f t="shared" si="306"/>
        <v>81.411764705882348</v>
      </c>
      <c r="Q3925" t="s">
        <v>8319</v>
      </c>
      <c r="R3925" t="str">
        <f t="shared" si="307"/>
        <v>theater</v>
      </c>
      <c r="S3925" t="str">
        <f t="shared" si="308"/>
        <v>plays</v>
      </c>
      <c r="T3925">
        <f>YEAR(V3925)</f>
        <v>2015</v>
      </c>
      <c r="U3925" s="13">
        <f t="shared" si="309"/>
        <v>28</v>
      </c>
      <c r="V3925" s="10">
        <f>(((J3925/60)/60)/24)+DATE(1970,1,1)</f>
        <v>42075.979988425926</v>
      </c>
      <c r="W3925" s="10">
        <f>(((I3925/60)/60)/24)+DATE(1970,1,1)</f>
        <v>42103.979988425926</v>
      </c>
    </row>
    <row r="3926" spans="1:23"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05"/>
        <v>0.15266666666666667</v>
      </c>
      <c r="P3926" s="6">
        <f t="shared" si="306"/>
        <v>57.25</v>
      </c>
      <c r="Q3926" t="s">
        <v>8319</v>
      </c>
      <c r="R3926" t="str">
        <f t="shared" si="307"/>
        <v>theater</v>
      </c>
      <c r="S3926" t="str">
        <f t="shared" si="308"/>
        <v>plays</v>
      </c>
      <c r="T3926">
        <f>YEAR(V3926)</f>
        <v>2014</v>
      </c>
      <c r="U3926" s="13">
        <f t="shared" si="309"/>
        <v>30</v>
      </c>
      <c r="V3926" s="10">
        <f>(((J3926/60)/60)/24)+DATE(1970,1,1)</f>
        <v>41786.959745370368</v>
      </c>
      <c r="W3926" s="10">
        <f>(((I3926/60)/60)/24)+DATE(1970,1,1)</f>
        <v>41816.959745370368</v>
      </c>
    </row>
    <row r="3927" spans="1:23"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05"/>
        <v>0.1</v>
      </c>
      <c r="P3927" s="6">
        <f t="shared" si="306"/>
        <v>5</v>
      </c>
      <c r="Q3927" t="s">
        <v>8319</v>
      </c>
      <c r="R3927" t="str">
        <f t="shared" si="307"/>
        <v>theater</v>
      </c>
      <c r="S3927" t="str">
        <f t="shared" si="308"/>
        <v>plays</v>
      </c>
      <c r="T3927">
        <f>YEAR(V3927)</f>
        <v>2014</v>
      </c>
      <c r="U3927" s="13">
        <f t="shared" si="309"/>
        <v>30</v>
      </c>
      <c r="V3927" s="10">
        <f>(((J3927/60)/60)/24)+DATE(1970,1,1)</f>
        <v>41820.870821759258</v>
      </c>
      <c r="W3927" s="10">
        <f>(((I3927/60)/60)/24)+DATE(1970,1,1)</f>
        <v>41850.870821759258</v>
      </c>
    </row>
    <row r="3928" spans="1:23"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05"/>
        <v>3.0000000000000001E-3</v>
      </c>
      <c r="P3928" s="6">
        <f t="shared" si="306"/>
        <v>15</v>
      </c>
      <c r="Q3928" t="s">
        <v>8319</v>
      </c>
      <c r="R3928" t="str">
        <f t="shared" si="307"/>
        <v>theater</v>
      </c>
      <c r="S3928" t="str">
        <f t="shared" si="308"/>
        <v>plays</v>
      </c>
      <c r="T3928">
        <f>YEAR(V3928)</f>
        <v>2014</v>
      </c>
      <c r="U3928" s="13">
        <f t="shared" si="309"/>
        <v>30</v>
      </c>
      <c r="V3928" s="10">
        <f>(((J3928/60)/60)/24)+DATE(1970,1,1)</f>
        <v>41970.085046296299</v>
      </c>
      <c r="W3928" s="10">
        <f>(((I3928/60)/60)/24)+DATE(1970,1,1)</f>
        <v>42000.085046296299</v>
      </c>
    </row>
    <row r="3929" spans="1:23"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05"/>
        <v>0.01</v>
      </c>
      <c r="P3929" s="6">
        <f t="shared" si="306"/>
        <v>12.5</v>
      </c>
      <c r="Q3929" t="s">
        <v>8319</v>
      </c>
      <c r="R3929" t="str">
        <f t="shared" si="307"/>
        <v>theater</v>
      </c>
      <c r="S3929" t="str">
        <f t="shared" si="308"/>
        <v>plays</v>
      </c>
      <c r="T3929">
        <f>YEAR(V3929)</f>
        <v>2014</v>
      </c>
      <c r="U3929" s="13">
        <f t="shared" si="309"/>
        <v>30</v>
      </c>
      <c r="V3929" s="10">
        <f>(((J3929/60)/60)/24)+DATE(1970,1,1)</f>
        <v>41830.267407407409</v>
      </c>
      <c r="W3929" s="10">
        <f>(((I3929/60)/60)/24)+DATE(1970,1,1)</f>
        <v>41860.267407407409</v>
      </c>
    </row>
    <row r="3930" spans="1:23"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05"/>
        <v>0.13020000000000001</v>
      </c>
      <c r="P3930" s="6">
        <f t="shared" si="306"/>
        <v>93</v>
      </c>
      <c r="Q3930" t="s">
        <v>8319</v>
      </c>
      <c r="R3930" t="str">
        <f t="shared" si="307"/>
        <v>theater</v>
      </c>
      <c r="S3930" t="str">
        <f t="shared" si="308"/>
        <v>plays</v>
      </c>
      <c r="T3930">
        <f>YEAR(V3930)</f>
        <v>2015</v>
      </c>
      <c r="U3930" s="13">
        <f t="shared" si="309"/>
        <v>28</v>
      </c>
      <c r="V3930" s="10">
        <f>(((J3930/60)/60)/24)+DATE(1970,1,1)</f>
        <v>42265.683182870373</v>
      </c>
      <c r="W3930" s="10">
        <f>(((I3930/60)/60)/24)+DATE(1970,1,1)</f>
        <v>42293.207638888889</v>
      </c>
    </row>
    <row r="3931" spans="1:23"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05"/>
        <v>2.265E-2</v>
      </c>
      <c r="P3931" s="6">
        <f t="shared" si="306"/>
        <v>32.357142857142854</v>
      </c>
      <c r="Q3931" t="s">
        <v>8319</v>
      </c>
      <c r="R3931" t="str">
        <f t="shared" si="307"/>
        <v>theater</v>
      </c>
      <c r="S3931" t="str">
        <f t="shared" si="308"/>
        <v>plays</v>
      </c>
      <c r="T3931">
        <f>YEAR(V3931)</f>
        <v>2016</v>
      </c>
      <c r="U3931" s="13">
        <f t="shared" si="309"/>
        <v>30</v>
      </c>
      <c r="V3931" s="10">
        <f>(((J3931/60)/60)/24)+DATE(1970,1,1)</f>
        <v>42601.827141203699</v>
      </c>
      <c r="W3931" s="10">
        <f>(((I3931/60)/60)/24)+DATE(1970,1,1)</f>
        <v>42631.827141203699</v>
      </c>
    </row>
    <row r="3932" spans="1:23"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05"/>
        <v>0</v>
      </c>
      <c r="P3932" s="6" t="e">
        <f t="shared" si="306"/>
        <v>#DIV/0!</v>
      </c>
      <c r="Q3932" t="s">
        <v>8319</v>
      </c>
      <c r="R3932" t="str">
        <f t="shared" si="307"/>
        <v>theater</v>
      </c>
      <c r="S3932" t="str">
        <f t="shared" si="308"/>
        <v>plays</v>
      </c>
      <c r="T3932">
        <f>YEAR(V3932)</f>
        <v>2016</v>
      </c>
      <c r="U3932" s="13">
        <f t="shared" si="309"/>
        <v>28</v>
      </c>
      <c r="V3932" s="10">
        <f>(((J3932/60)/60)/24)+DATE(1970,1,1)</f>
        <v>42433.338749999995</v>
      </c>
      <c r="W3932" s="10">
        <f>(((I3932/60)/60)/24)+DATE(1970,1,1)</f>
        <v>42461.25</v>
      </c>
    </row>
    <row r="3933" spans="1:23"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05"/>
        <v>0</v>
      </c>
      <c r="P3933" s="6" t="e">
        <f t="shared" si="306"/>
        <v>#DIV/0!</v>
      </c>
      <c r="Q3933" t="s">
        <v>8319</v>
      </c>
      <c r="R3933" t="str">
        <f t="shared" si="307"/>
        <v>theater</v>
      </c>
      <c r="S3933" t="str">
        <f t="shared" si="308"/>
        <v>plays</v>
      </c>
      <c r="T3933">
        <f>YEAR(V3933)</f>
        <v>2015</v>
      </c>
      <c r="U3933" s="13">
        <f t="shared" si="309"/>
        <v>25</v>
      </c>
      <c r="V3933" s="10">
        <f>(((J3933/60)/60)/24)+DATE(1970,1,1)</f>
        <v>42228.151701388888</v>
      </c>
      <c r="W3933" s="10">
        <f>(((I3933/60)/60)/24)+DATE(1970,1,1)</f>
        <v>42253.151701388888</v>
      </c>
    </row>
    <row r="3934" spans="1:23"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05"/>
        <v>8.3333333333333331E-5</v>
      </c>
      <c r="P3934" s="6">
        <f t="shared" si="306"/>
        <v>1</v>
      </c>
      <c r="Q3934" t="s">
        <v>8319</v>
      </c>
      <c r="R3934" t="str">
        <f t="shared" si="307"/>
        <v>theater</v>
      </c>
      <c r="S3934" t="str">
        <f t="shared" si="308"/>
        <v>plays</v>
      </c>
      <c r="T3934">
        <f>YEAR(V3934)</f>
        <v>2016</v>
      </c>
      <c r="U3934" s="13">
        <f t="shared" si="309"/>
        <v>30</v>
      </c>
      <c r="V3934" s="10">
        <f>(((J3934/60)/60)/24)+DATE(1970,1,1)</f>
        <v>42415.168564814812</v>
      </c>
      <c r="W3934" s="10">
        <f>(((I3934/60)/60)/24)+DATE(1970,1,1)</f>
        <v>42445.126898148148</v>
      </c>
    </row>
    <row r="3935" spans="1:23"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05"/>
        <v>0.15742857142857142</v>
      </c>
      <c r="P3935" s="6">
        <f t="shared" si="306"/>
        <v>91.833333333333329</v>
      </c>
      <c r="Q3935" t="s">
        <v>8319</v>
      </c>
      <c r="R3935" t="str">
        <f t="shared" si="307"/>
        <v>theater</v>
      </c>
      <c r="S3935" t="str">
        <f t="shared" si="308"/>
        <v>plays</v>
      </c>
      <c r="T3935">
        <f>YEAR(V3935)</f>
        <v>2016</v>
      </c>
      <c r="U3935" s="13">
        <f t="shared" si="309"/>
        <v>29</v>
      </c>
      <c r="V3935" s="10">
        <f>(((J3935/60)/60)/24)+DATE(1970,1,1)</f>
        <v>42538.968310185184</v>
      </c>
      <c r="W3935" s="10">
        <f>(((I3935/60)/60)/24)+DATE(1970,1,1)</f>
        <v>42568.029861111107</v>
      </c>
    </row>
    <row r="3936" spans="1:23"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05"/>
        <v>0.11</v>
      </c>
      <c r="P3936" s="6">
        <f t="shared" si="306"/>
        <v>45.833333333333336</v>
      </c>
      <c r="Q3936" t="s">
        <v>8319</v>
      </c>
      <c r="R3936" t="str">
        <f t="shared" si="307"/>
        <v>theater</v>
      </c>
      <c r="S3936" t="str">
        <f t="shared" si="308"/>
        <v>plays</v>
      </c>
      <c r="T3936">
        <f>YEAR(V3936)</f>
        <v>2015</v>
      </c>
      <c r="U3936" s="13">
        <f t="shared" si="309"/>
        <v>45</v>
      </c>
      <c r="V3936" s="10">
        <f>(((J3936/60)/60)/24)+DATE(1970,1,1)</f>
        <v>42233.671747685185</v>
      </c>
      <c r="W3936" s="10">
        <f>(((I3936/60)/60)/24)+DATE(1970,1,1)</f>
        <v>42278.541666666672</v>
      </c>
    </row>
    <row r="3937" spans="1:23"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05"/>
        <v>0.43833333333333335</v>
      </c>
      <c r="P3937" s="6">
        <f t="shared" si="306"/>
        <v>57.173913043478258</v>
      </c>
      <c r="Q3937" t="s">
        <v>8319</v>
      </c>
      <c r="R3937" t="str">
        <f t="shared" si="307"/>
        <v>theater</v>
      </c>
      <c r="S3937" t="str">
        <f t="shared" si="308"/>
        <v>plays</v>
      </c>
      <c r="T3937">
        <f>YEAR(V3937)</f>
        <v>2015</v>
      </c>
      <c r="U3937" s="13">
        <f t="shared" si="309"/>
        <v>60</v>
      </c>
      <c r="V3937" s="10">
        <f>(((J3937/60)/60)/24)+DATE(1970,1,1)</f>
        <v>42221.656782407401</v>
      </c>
      <c r="W3937" s="10">
        <f>(((I3937/60)/60)/24)+DATE(1970,1,1)</f>
        <v>42281.656782407401</v>
      </c>
    </row>
    <row r="3938" spans="1:23"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05"/>
        <v>0</v>
      </c>
      <c r="P3938" s="6" t="e">
        <f t="shared" si="306"/>
        <v>#DIV/0!</v>
      </c>
      <c r="Q3938" t="s">
        <v>8319</v>
      </c>
      <c r="R3938" t="str">
        <f t="shared" si="307"/>
        <v>theater</v>
      </c>
      <c r="S3938" t="str">
        <f t="shared" si="308"/>
        <v>plays</v>
      </c>
      <c r="T3938">
        <f>YEAR(V3938)</f>
        <v>2016</v>
      </c>
      <c r="U3938" s="13">
        <f t="shared" si="309"/>
        <v>30</v>
      </c>
      <c r="V3938" s="10">
        <f>(((J3938/60)/60)/24)+DATE(1970,1,1)</f>
        <v>42675.262962962966</v>
      </c>
      <c r="W3938" s="10">
        <f>(((I3938/60)/60)/24)+DATE(1970,1,1)</f>
        <v>42705.304629629631</v>
      </c>
    </row>
    <row r="3939" spans="1:23"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05"/>
        <v>0.86135181975736563</v>
      </c>
      <c r="P3939" s="6">
        <f t="shared" si="306"/>
        <v>248.5</v>
      </c>
      <c r="Q3939" t="s">
        <v>8319</v>
      </c>
      <c r="R3939" t="str">
        <f t="shared" si="307"/>
        <v>theater</v>
      </c>
      <c r="S3939" t="str">
        <f t="shared" si="308"/>
        <v>plays</v>
      </c>
      <c r="T3939">
        <f>YEAR(V3939)</f>
        <v>2016</v>
      </c>
      <c r="U3939" s="13">
        <f t="shared" si="309"/>
        <v>28</v>
      </c>
      <c r="V3939" s="10">
        <f>(((J3939/60)/60)/24)+DATE(1970,1,1)</f>
        <v>42534.631481481483</v>
      </c>
      <c r="W3939" s="10">
        <f>(((I3939/60)/60)/24)+DATE(1970,1,1)</f>
        <v>42562.631481481483</v>
      </c>
    </row>
    <row r="3940" spans="1:23"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05"/>
        <v>0.12196620583717357</v>
      </c>
      <c r="P3940" s="6">
        <f t="shared" si="306"/>
        <v>79.400000000000006</v>
      </c>
      <c r="Q3940" t="s">
        <v>8319</v>
      </c>
      <c r="R3940" t="str">
        <f t="shared" si="307"/>
        <v>theater</v>
      </c>
      <c r="S3940" t="str">
        <f t="shared" si="308"/>
        <v>plays</v>
      </c>
      <c r="T3940">
        <f>YEAR(V3940)</f>
        <v>2015</v>
      </c>
      <c r="U3940" s="13">
        <f t="shared" si="309"/>
        <v>31</v>
      </c>
      <c r="V3940" s="10">
        <f>(((J3940/60)/60)/24)+DATE(1970,1,1)</f>
        <v>42151.905717592599</v>
      </c>
      <c r="W3940" s="10">
        <f>(((I3940/60)/60)/24)+DATE(1970,1,1)</f>
        <v>42182.905717592599</v>
      </c>
    </row>
    <row r="3941" spans="1:23"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05"/>
        <v>1E-3</v>
      </c>
      <c r="P3941" s="6">
        <f t="shared" si="306"/>
        <v>5</v>
      </c>
      <c r="Q3941" t="s">
        <v>8319</v>
      </c>
      <c r="R3941" t="str">
        <f t="shared" si="307"/>
        <v>theater</v>
      </c>
      <c r="S3941" t="str">
        <f t="shared" si="308"/>
        <v>plays</v>
      </c>
      <c r="T3941">
        <f>YEAR(V3941)</f>
        <v>2014</v>
      </c>
      <c r="U3941" s="13">
        <f t="shared" si="309"/>
        <v>4</v>
      </c>
      <c r="V3941" s="10">
        <f>(((J3941/60)/60)/24)+DATE(1970,1,1)</f>
        <v>41915.400219907409</v>
      </c>
      <c r="W3941" s="10">
        <f>(((I3941/60)/60)/24)+DATE(1970,1,1)</f>
        <v>41919.1875</v>
      </c>
    </row>
    <row r="3942" spans="1:23"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05"/>
        <v>2.2000000000000001E-3</v>
      </c>
      <c r="P3942" s="6">
        <f t="shared" si="306"/>
        <v>5.5</v>
      </c>
      <c r="Q3942" t="s">
        <v>8319</v>
      </c>
      <c r="R3942" t="str">
        <f t="shared" si="307"/>
        <v>theater</v>
      </c>
      <c r="S3942" t="str">
        <f t="shared" si="308"/>
        <v>plays</v>
      </c>
      <c r="T3942">
        <f>YEAR(V3942)</f>
        <v>2014</v>
      </c>
      <c r="U3942" s="13">
        <f t="shared" si="309"/>
        <v>45</v>
      </c>
      <c r="V3942" s="10">
        <f>(((J3942/60)/60)/24)+DATE(1970,1,1)</f>
        <v>41961.492488425924</v>
      </c>
      <c r="W3942" s="10">
        <f>(((I3942/60)/60)/24)+DATE(1970,1,1)</f>
        <v>42006.492488425924</v>
      </c>
    </row>
    <row r="3943" spans="1:23"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05"/>
        <v>9.0909090909090905E-3</v>
      </c>
      <c r="P3943" s="6">
        <f t="shared" si="306"/>
        <v>25</v>
      </c>
      <c r="Q3943" t="s">
        <v>8319</v>
      </c>
      <c r="R3943" t="str">
        <f t="shared" si="307"/>
        <v>theater</v>
      </c>
      <c r="S3943" t="str">
        <f t="shared" si="308"/>
        <v>plays</v>
      </c>
      <c r="T3943">
        <f>YEAR(V3943)</f>
        <v>2014</v>
      </c>
      <c r="U3943" s="13">
        <f t="shared" si="309"/>
        <v>27</v>
      </c>
      <c r="V3943" s="10">
        <f>(((J3943/60)/60)/24)+DATE(1970,1,1)</f>
        <v>41940.587233796294</v>
      </c>
      <c r="W3943" s="10">
        <f>(((I3943/60)/60)/24)+DATE(1970,1,1)</f>
        <v>41968.041666666672</v>
      </c>
    </row>
    <row r="3944" spans="1:23"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05"/>
        <v>0</v>
      </c>
      <c r="P3944" s="6" t="e">
        <f t="shared" si="306"/>
        <v>#DIV/0!</v>
      </c>
      <c r="Q3944" t="s">
        <v>8319</v>
      </c>
      <c r="R3944" t="str">
        <f t="shared" si="307"/>
        <v>theater</v>
      </c>
      <c r="S3944" t="str">
        <f t="shared" si="308"/>
        <v>plays</v>
      </c>
      <c r="T3944">
        <f>YEAR(V3944)</f>
        <v>2015</v>
      </c>
      <c r="U3944" s="13">
        <f t="shared" si="309"/>
        <v>60</v>
      </c>
      <c r="V3944" s="10">
        <f>(((J3944/60)/60)/24)+DATE(1970,1,1)</f>
        <v>42111.904097222221</v>
      </c>
      <c r="W3944" s="10">
        <f>(((I3944/60)/60)/24)+DATE(1970,1,1)</f>
        <v>42171.904097222221</v>
      </c>
    </row>
    <row r="3945" spans="1:23"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05"/>
        <v>0.35639999999999999</v>
      </c>
      <c r="P3945" s="6">
        <f t="shared" si="306"/>
        <v>137.07692307692307</v>
      </c>
      <c r="Q3945" t="s">
        <v>8319</v>
      </c>
      <c r="R3945" t="str">
        <f t="shared" si="307"/>
        <v>theater</v>
      </c>
      <c r="S3945" t="str">
        <f t="shared" si="308"/>
        <v>plays</v>
      </c>
      <c r="T3945">
        <f>YEAR(V3945)</f>
        <v>2015</v>
      </c>
      <c r="U3945" s="13">
        <f t="shared" si="309"/>
        <v>31</v>
      </c>
      <c r="V3945" s="10">
        <f>(((J3945/60)/60)/24)+DATE(1970,1,1)</f>
        <v>42279.778564814813</v>
      </c>
      <c r="W3945" s="10">
        <f>(((I3945/60)/60)/24)+DATE(1970,1,1)</f>
        <v>42310.701388888891</v>
      </c>
    </row>
    <row r="3946" spans="1:23"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05"/>
        <v>0</v>
      </c>
      <c r="P3946" s="6" t="e">
        <f t="shared" si="306"/>
        <v>#DIV/0!</v>
      </c>
      <c r="Q3946" t="s">
        <v>8319</v>
      </c>
      <c r="R3946" t="str">
        <f t="shared" si="307"/>
        <v>theater</v>
      </c>
      <c r="S3946" t="str">
        <f t="shared" si="308"/>
        <v>plays</v>
      </c>
      <c r="T3946">
        <f>YEAR(V3946)</f>
        <v>2015</v>
      </c>
      <c r="U3946" s="13">
        <f t="shared" si="309"/>
        <v>30</v>
      </c>
      <c r="V3946" s="10">
        <f>(((J3946/60)/60)/24)+DATE(1970,1,1)</f>
        <v>42213.662905092591</v>
      </c>
      <c r="W3946" s="10">
        <f>(((I3946/60)/60)/24)+DATE(1970,1,1)</f>
        <v>42243.662905092591</v>
      </c>
    </row>
    <row r="3947" spans="1:23"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05"/>
        <v>2.5000000000000001E-3</v>
      </c>
      <c r="P3947" s="6">
        <f t="shared" si="306"/>
        <v>5</v>
      </c>
      <c r="Q3947" t="s">
        <v>8319</v>
      </c>
      <c r="R3947" t="str">
        <f t="shared" si="307"/>
        <v>theater</v>
      </c>
      <c r="S3947" t="str">
        <f t="shared" si="308"/>
        <v>plays</v>
      </c>
      <c r="T3947">
        <f>YEAR(V3947)</f>
        <v>2015</v>
      </c>
      <c r="U3947" s="13">
        <f t="shared" si="309"/>
        <v>30</v>
      </c>
      <c r="V3947" s="10">
        <f>(((J3947/60)/60)/24)+DATE(1970,1,1)</f>
        <v>42109.801712962959</v>
      </c>
      <c r="W3947" s="10">
        <f>(((I3947/60)/60)/24)+DATE(1970,1,1)</f>
        <v>42139.801712962959</v>
      </c>
    </row>
    <row r="3948" spans="1:23"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05"/>
        <v>3.2500000000000001E-2</v>
      </c>
      <c r="P3948" s="6">
        <f t="shared" si="306"/>
        <v>39</v>
      </c>
      <c r="Q3948" t="s">
        <v>8319</v>
      </c>
      <c r="R3948" t="str">
        <f t="shared" si="307"/>
        <v>theater</v>
      </c>
      <c r="S3948" t="str">
        <f t="shared" si="308"/>
        <v>plays</v>
      </c>
      <c r="T3948">
        <f>YEAR(V3948)</f>
        <v>2015</v>
      </c>
      <c r="U3948" s="13">
        <f t="shared" si="309"/>
        <v>31</v>
      </c>
      <c r="V3948" s="10">
        <f>(((J3948/60)/60)/24)+DATE(1970,1,1)</f>
        <v>42031.833587962959</v>
      </c>
      <c r="W3948" s="10">
        <f>(((I3948/60)/60)/24)+DATE(1970,1,1)</f>
        <v>42063.333333333328</v>
      </c>
    </row>
    <row r="3949" spans="1:23"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05"/>
        <v>3.3666666666666664E-2</v>
      </c>
      <c r="P3949" s="6">
        <f t="shared" si="306"/>
        <v>50.5</v>
      </c>
      <c r="Q3949" t="s">
        <v>8319</v>
      </c>
      <c r="R3949" t="str">
        <f t="shared" si="307"/>
        <v>theater</v>
      </c>
      <c r="S3949" t="str">
        <f t="shared" si="308"/>
        <v>plays</v>
      </c>
      <c r="T3949">
        <f>YEAR(V3949)</f>
        <v>2016</v>
      </c>
      <c r="U3949" s="13">
        <f t="shared" si="309"/>
        <v>30</v>
      </c>
      <c r="V3949" s="10">
        <f>(((J3949/60)/60)/24)+DATE(1970,1,1)</f>
        <v>42615.142870370371</v>
      </c>
      <c r="W3949" s="10">
        <f>(((I3949/60)/60)/24)+DATE(1970,1,1)</f>
        <v>42645.142870370371</v>
      </c>
    </row>
    <row r="3950" spans="1:23"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05"/>
        <v>0</v>
      </c>
      <c r="P3950" s="6" t="e">
        <f t="shared" si="306"/>
        <v>#DIV/0!</v>
      </c>
      <c r="Q3950" t="s">
        <v>8319</v>
      </c>
      <c r="R3950" t="str">
        <f t="shared" si="307"/>
        <v>theater</v>
      </c>
      <c r="S3950" t="str">
        <f t="shared" si="308"/>
        <v>plays</v>
      </c>
      <c r="T3950">
        <f>YEAR(V3950)</f>
        <v>2014</v>
      </c>
      <c r="U3950" s="13">
        <f t="shared" si="309"/>
        <v>60</v>
      </c>
      <c r="V3950" s="10">
        <f>(((J3950/60)/60)/24)+DATE(1970,1,1)</f>
        <v>41829.325497685182</v>
      </c>
      <c r="W3950" s="10">
        <f>(((I3950/60)/60)/24)+DATE(1970,1,1)</f>
        <v>41889.325497685182</v>
      </c>
    </row>
    <row r="3951" spans="1:23"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05"/>
        <v>0.15770000000000001</v>
      </c>
      <c r="P3951" s="6">
        <f t="shared" si="306"/>
        <v>49.28125</v>
      </c>
      <c r="Q3951" t="s">
        <v>8319</v>
      </c>
      <c r="R3951" t="str">
        <f t="shared" si="307"/>
        <v>theater</v>
      </c>
      <c r="S3951" t="str">
        <f t="shared" si="308"/>
        <v>plays</v>
      </c>
      <c r="T3951">
        <f>YEAR(V3951)</f>
        <v>2015</v>
      </c>
      <c r="U3951" s="13">
        <f t="shared" si="309"/>
        <v>30</v>
      </c>
      <c r="V3951" s="10">
        <f>(((J3951/60)/60)/24)+DATE(1970,1,1)</f>
        <v>42016.120613425926</v>
      </c>
      <c r="W3951" s="10">
        <f>(((I3951/60)/60)/24)+DATE(1970,1,1)</f>
        <v>42046.120613425926</v>
      </c>
    </row>
    <row r="3952" spans="1:23"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05"/>
        <v>6.2500000000000003E-3</v>
      </c>
      <c r="P3952" s="6">
        <f t="shared" si="306"/>
        <v>25</v>
      </c>
      <c r="Q3952" t="s">
        <v>8319</v>
      </c>
      <c r="R3952" t="str">
        <f t="shared" si="307"/>
        <v>theater</v>
      </c>
      <c r="S3952" t="str">
        <f t="shared" si="308"/>
        <v>plays</v>
      </c>
      <c r="T3952">
        <f>YEAR(V3952)</f>
        <v>2016</v>
      </c>
      <c r="U3952" s="13">
        <f t="shared" si="309"/>
        <v>29</v>
      </c>
      <c r="V3952" s="10">
        <f>(((J3952/60)/60)/24)+DATE(1970,1,1)</f>
        <v>42439.702314814815</v>
      </c>
      <c r="W3952" s="10">
        <f>(((I3952/60)/60)/24)+DATE(1970,1,1)</f>
        <v>42468.774305555555</v>
      </c>
    </row>
    <row r="3953" spans="1:23"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05"/>
        <v>5.0000000000000004E-6</v>
      </c>
      <c r="P3953" s="6">
        <f t="shared" si="306"/>
        <v>1</v>
      </c>
      <c r="Q3953" t="s">
        <v>8319</v>
      </c>
      <c r="R3953" t="str">
        <f t="shared" si="307"/>
        <v>theater</v>
      </c>
      <c r="S3953" t="str">
        <f t="shared" si="308"/>
        <v>plays</v>
      </c>
      <c r="T3953">
        <f>YEAR(V3953)</f>
        <v>2016</v>
      </c>
      <c r="U3953" s="13">
        <f t="shared" si="309"/>
        <v>60</v>
      </c>
      <c r="V3953" s="10">
        <f>(((J3953/60)/60)/24)+DATE(1970,1,1)</f>
        <v>42433.825717592597</v>
      </c>
      <c r="W3953" s="10">
        <f>(((I3953/60)/60)/24)+DATE(1970,1,1)</f>
        <v>42493.784050925926</v>
      </c>
    </row>
    <row r="3954" spans="1:23"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05"/>
        <v>9.6153846153846159E-4</v>
      </c>
      <c r="P3954" s="6">
        <f t="shared" si="306"/>
        <v>25</v>
      </c>
      <c r="Q3954" t="s">
        <v>8319</v>
      </c>
      <c r="R3954" t="str">
        <f t="shared" si="307"/>
        <v>theater</v>
      </c>
      <c r="S3954" t="str">
        <f t="shared" si="308"/>
        <v>plays</v>
      </c>
      <c r="T3954">
        <f>YEAR(V3954)</f>
        <v>2015</v>
      </c>
      <c r="U3954" s="13">
        <f t="shared" si="309"/>
        <v>60</v>
      </c>
      <c r="V3954" s="10">
        <f>(((J3954/60)/60)/24)+DATE(1970,1,1)</f>
        <v>42243.790393518517</v>
      </c>
      <c r="W3954" s="10">
        <f>(((I3954/60)/60)/24)+DATE(1970,1,1)</f>
        <v>42303.790393518517</v>
      </c>
    </row>
    <row r="3955" spans="1:23"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05"/>
        <v>0</v>
      </c>
      <c r="P3955" s="6" t="e">
        <f t="shared" si="306"/>
        <v>#DIV/0!</v>
      </c>
      <c r="Q3955" t="s">
        <v>8319</v>
      </c>
      <c r="R3955" t="str">
        <f t="shared" si="307"/>
        <v>theater</v>
      </c>
      <c r="S3955" t="str">
        <f t="shared" si="308"/>
        <v>plays</v>
      </c>
      <c r="T3955">
        <f>YEAR(V3955)</f>
        <v>2016</v>
      </c>
      <c r="U3955" s="13">
        <f t="shared" si="309"/>
        <v>31</v>
      </c>
      <c r="V3955" s="10">
        <f>(((J3955/60)/60)/24)+DATE(1970,1,1)</f>
        <v>42550.048449074078</v>
      </c>
      <c r="W3955" s="10">
        <f>(((I3955/60)/60)/24)+DATE(1970,1,1)</f>
        <v>42580.978472222225</v>
      </c>
    </row>
    <row r="3956" spans="1:23"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05"/>
        <v>0</v>
      </c>
      <c r="P3956" s="6" t="e">
        <f t="shared" si="306"/>
        <v>#DIV/0!</v>
      </c>
      <c r="Q3956" t="s">
        <v>8319</v>
      </c>
      <c r="R3956" t="str">
        <f t="shared" si="307"/>
        <v>theater</v>
      </c>
      <c r="S3956" t="str">
        <f t="shared" si="308"/>
        <v>plays</v>
      </c>
      <c r="T3956">
        <f>YEAR(V3956)</f>
        <v>2014</v>
      </c>
      <c r="U3956" s="13">
        <f t="shared" si="309"/>
        <v>60</v>
      </c>
      <c r="V3956" s="10">
        <f>(((J3956/60)/60)/24)+DATE(1970,1,1)</f>
        <v>41774.651203703703</v>
      </c>
      <c r="W3956" s="10">
        <f>(((I3956/60)/60)/24)+DATE(1970,1,1)</f>
        <v>41834.651203703703</v>
      </c>
    </row>
    <row r="3957" spans="1:23"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05"/>
        <v>0.24285714285714285</v>
      </c>
      <c r="P3957" s="6">
        <f t="shared" si="306"/>
        <v>53.125</v>
      </c>
      <c r="Q3957" t="s">
        <v>8319</v>
      </c>
      <c r="R3957" t="str">
        <f t="shared" si="307"/>
        <v>theater</v>
      </c>
      <c r="S3957" t="str">
        <f t="shared" si="308"/>
        <v>plays</v>
      </c>
      <c r="T3957">
        <f>YEAR(V3957)</f>
        <v>2015</v>
      </c>
      <c r="U3957" s="13">
        <f t="shared" si="309"/>
        <v>30</v>
      </c>
      <c r="V3957" s="10">
        <f>(((J3957/60)/60)/24)+DATE(1970,1,1)</f>
        <v>42306.848854166667</v>
      </c>
      <c r="W3957" s="10">
        <f>(((I3957/60)/60)/24)+DATE(1970,1,1)</f>
        <v>42336.890520833331</v>
      </c>
    </row>
    <row r="3958" spans="1:23"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05"/>
        <v>0</v>
      </c>
      <c r="P3958" s="6" t="e">
        <f t="shared" si="306"/>
        <v>#DIV/0!</v>
      </c>
      <c r="Q3958" t="s">
        <v>8319</v>
      </c>
      <c r="R3958" t="str">
        <f t="shared" si="307"/>
        <v>theater</v>
      </c>
      <c r="S3958" t="str">
        <f t="shared" si="308"/>
        <v>plays</v>
      </c>
      <c r="T3958">
        <f>YEAR(V3958)</f>
        <v>2016</v>
      </c>
      <c r="U3958" s="13">
        <f t="shared" si="309"/>
        <v>27</v>
      </c>
      <c r="V3958" s="10">
        <f>(((J3958/60)/60)/24)+DATE(1970,1,1)</f>
        <v>42457.932025462964</v>
      </c>
      <c r="W3958" s="10">
        <f>(((I3958/60)/60)/24)+DATE(1970,1,1)</f>
        <v>42485.013888888891</v>
      </c>
    </row>
    <row r="3959" spans="1:23"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05"/>
        <v>2.5000000000000001E-4</v>
      </c>
      <c r="P3959" s="6">
        <f t="shared" si="306"/>
        <v>7</v>
      </c>
      <c r="Q3959" t="s">
        <v>8319</v>
      </c>
      <c r="R3959" t="str">
        <f t="shared" si="307"/>
        <v>theater</v>
      </c>
      <c r="S3959" t="str">
        <f t="shared" si="308"/>
        <v>plays</v>
      </c>
      <c r="T3959">
        <f>YEAR(V3959)</f>
        <v>2016</v>
      </c>
      <c r="U3959" s="13">
        <f t="shared" si="309"/>
        <v>46</v>
      </c>
      <c r="V3959" s="10">
        <f>(((J3959/60)/60)/24)+DATE(1970,1,1)</f>
        <v>42513.976319444439</v>
      </c>
      <c r="W3959" s="10">
        <f>(((I3959/60)/60)/24)+DATE(1970,1,1)</f>
        <v>42559.976319444439</v>
      </c>
    </row>
    <row r="3960" spans="1:23"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05"/>
        <v>0.32050000000000001</v>
      </c>
      <c r="P3960" s="6">
        <f t="shared" si="306"/>
        <v>40.0625</v>
      </c>
      <c r="Q3960" t="s">
        <v>8319</v>
      </c>
      <c r="R3960" t="str">
        <f t="shared" si="307"/>
        <v>theater</v>
      </c>
      <c r="S3960" t="str">
        <f t="shared" si="308"/>
        <v>plays</v>
      </c>
      <c r="T3960">
        <f>YEAR(V3960)</f>
        <v>2014</v>
      </c>
      <c r="U3960" s="13">
        <f t="shared" si="309"/>
        <v>37</v>
      </c>
      <c r="V3960" s="10">
        <f>(((J3960/60)/60)/24)+DATE(1970,1,1)</f>
        <v>41816.950370370374</v>
      </c>
      <c r="W3960" s="10">
        <f>(((I3960/60)/60)/24)+DATE(1970,1,1)</f>
        <v>41853.583333333336</v>
      </c>
    </row>
    <row r="3961" spans="1:23"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05"/>
        <v>0.24333333333333335</v>
      </c>
      <c r="P3961" s="6">
        <f t="shared" si="306"/>
        <v>24.333333333333332</v>
      </c>
      <c r="Q3961" t="s">
        <v>8319</v>
      </c>
      <c r="R3961" t="str">
        <f t="shared" si="307"/>
        <v>theater</v>
      </c>
      <c r="S3961" t="str">
        <f t="shared" si="308"/>
        <v>plays</v>
      </c>
      <c r="T3961">
        <f>YEAR(V3961)</f>
        <v>2014</v>
      </c>
      <c r="U3961" s="13">
        <f t="shared" si="309"/>
        <v>30</v>
      </c>
      <c r="V3961" s="10">
        <f>(((J3961/60)/60)/24)+DATE(1970,1,1)</f>
        <v>41880.788842592592</v>
      </c>
      <c r="W3961" s="10">
        <f>(((I3961/60)/60)/24)+DATE(1970,1,1)</f>
        <v>41910.788842592592</v>
      </c>
    </row>
    <row r="3962" spans="1:23"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05"/>
        <v>1.4999999999999999E-2</v>
      </c>
      <c r="P3962" s="6">
        <f t="shared" si="306"/>
        <v>11.25</v>
      </c>
      <c r="Q3962" t="s">
        <v>8319</v>
      </c>
      <c r="R3962" t="str">
        <f t="shared" si="307"/>
        <v>theater</v>
      </c>
      <c r="S3962" t="str">
        <f t="shared" si="308"/>
        <v>plays</v>
      </c>
      <c r="T3962">
        <f>YEAR(V3962)</f>
        <v>2015</v>
      </c>
      <c r="U3962" s="13">
        <f t="shared" si="309"/>
        <v>30</v>
      </c>
      <c r="V3962" s="10">
        <f>(((J3962/60)/60)/24)+DATE(1970,1,1)</f>
        <v>42342.845555555556</v>
      </c>
      <c r="W3962" s="10">
        <f>(((I3962/60)/60)/24)+DATE(1970,1,1)</f>
        <v>42372.845555555556</v>
      </c>
    </row>
    <row r="3963" spans="1:23"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05"/>
        <v>4.1999999999999997E-3</v>
      </c>
      <c r="P3963" s="6">
        <f t="shared" si="306"/>
        <v>10.5</v>
      </c>
      <c r="Q3963" t="s">
        <v>8319</v>
      </c>
      <c r="R3963" t="str">
        <f t="shared" si="307"/>
        <v>theater</v>
      </c>
      <c r="S3963" t="str">
        <f t="shared" si="308"/>
        <v>plays</v>
      </c>
      <c r="T3963">
        <f>YEAR(V3963)</f>
        <v>2014</v>
      </c>
      <c r="U3963" s="13">
        <f t="shared" si="309"/>
        <v>22</v>
      </c>
      <c r="V3963" s="10">
        <f>(((J3963/60)/60)/24)+DATE(1970,1,1)</f>
        <v>41745.891319444447</v>
      </c>
      <c r="W3963" s="10">
        <f>(((I3963/60)/60)/24)+DATE(1970,1,1)</f>
        <v>41767.891319444447</v>
      </c>
    </row>
    <row r="3964" spans="1:23"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05"/>
        <v>3.214285714285714E-2</v>
      </c>
      <c r="P3964" s="6">
        <f t="shared" si="306"/>
        <v>15</v>
      </c>
      <c r="Q3964" t="s">
        <v>8319</v>
      </c>
      <c r="R3964" t="str">
        <f t="shared" si="307"/>
        <v>theater</v>
      </c>
      <c r="S3964" t="str">
        <f t="shared" si="308"/>
        <v>plays</v>
      </c>
      <c r="T3964">
        <f>YEAR(V3964)</f>
        <v>2015</v>
      </c>
      <c r="U3964" s="13">
        <f t="shared" si="309"/>
        <v>25</v>
      </c>
      <c r="V3964" s="10">
        <f>(((J3964/60)/60)/24)+DATE(1970,1,1)</f>
        <v>42311.621458333335</v>
      </c>
      <c r="W3964" s="10">
        <f>(((I3964/60)/60)/24)+DATE(1970,1,1)</f>
        <v>42336.621458333335</v>
      </c>
    </row>
    <row r="3965" spans="1:23"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05"/>
        <v>0</v>
      </c>
      <c r="P3965" s="6" t="e">
        <f t="shared" si="306"/>
        <v>#DIV/0!</v>
      </c>
      <c r="Q3965" t="s">
        <v>8319</v>
      </c>
      <c r="R3965" t="str">
        <f t="shared" si="307"/>
        <v>theater</v>
      </c>
      <c r="S3965" t="str">
        <f t="shared" si="308"/>
        <v>plays</v>
      </c>
      <c r="T3965">
        <f>YEAR(V3965)</f>
        <v>2015</v>
      </c>
      <c r="U3965" s="13">
        <f t="shared" si="309"/>
        <v>30</v>
      </c>
      <c r="V3965" s="10">
        <f>(((J3965/60)/60)/24)+DATE(1970,1,1)</f>
        <v>42296.154131944444</v>
      </c>
      <c r="W3965" s="10">
        <f>(((I3965/60)/60)/24)+DATE(1970,1,1)</f>
        <v>42326.195798611108</v>
      </c>
    </row>
    <row r="3966" spans="1:23"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05"/>
        <v>6.3E-2</v>
      </c>
      <c r="P3966" s="6">
        <f t="shared" si="306"/>
        <v>42</v>
      </c>
      <c r="Q3966" t="s">
        <v>8319</v>
      </c>
      <c r="R3966" t="str">
        <f t="shared" si="307"/>
        <v>theater</v>
      </c>
      <c r="S3966" t="str">
        <f t="shared" si="308"/>
        <v>plays</v>
      </c>
      <c r="T3966">
        <f>YEAR(V3966)</f>
        <v>2015</v>
      </c>
      <c r="U3966" s="13">
        <f t="shared" si="309"/>
        <v>60</v>
      </c>
      <c r="V3966" s="10">
        <f>(((J3966/60)/60)/24)+DATE(1970,1,1)</f>
        <v>42053.722060185188</v>
      </c>
      <c r="W3966" s="10">
        <f>(((I3966/60)/60)/24)+DATE(1970,1,1)</f>
        <v>42113.680393518516</v>
      </c>
    </row>
    <row r="3967" spans="1:23"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05"/>
        <v>0.14249999999999999</v>
      </c>
      <c r="P3967" s="6">
        <f t="shared" si="306"/>
        <v>71.25</v>
      </c>
      <c r="Q3967" t="s">
        <v>8319</v>
      </c>
      <c r="R3967" t="str">
        <f t="shared" si="307"/>
        <v>theater</v>
      </c>
      <c r="S3967" t="str">
        <f t="shared" si="308"/>
        <v>plays</v>
      </c>
      <c r="T3967">
        <f>YEAR(V3967)</f>
        <v>2016</v>
      </c>
      <c r="U3967" s="13">
        <f t="shared" si="309"/>
        <v>60</v>
      </c>
      <c r="V3967" s="10">
        <f>(((J3967/60)/60)/24)+DATE(1970,1,1)</f>
        <v>42414.235879629632</v>
      </c>
      <c r="W3967" s="10">
        <f>(((I3967/60)/60)/24)+DATE(1970,1,1)</f>
        <v>42474.194212962961</v>
      </c>
    </row>
    <row r="3968" spans="1:23"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05"/>
        <v>6.0000000000000001E-3</v>
      </c>
      <c r="P3968" s="6">
        <f t="shared" si="306"/>
        <v>22.5</v>
      </c>
      <c r="Q3968" t="s">
        <v>8319</v>
      </c>
      <c r="R3968" t="str">
        <f t="shared" si="307"/>
        <v>theater</v>
      </c>
      <c r="S3968" t="str">
        <f t="shared" si="308"/>
        <v>plays</v>
      </c>
      <c r="T3968">
        <f>YEAR(V3968)</f>
        <v>2014</v>
      </c>
      <c r="U3968" s="13">
        <f t="shared" si="309"/>
        <v>42</v>
      </c>
      <c r="V3968" s="10">
        <f>(((J3968/60)/60)/24)+DATE(1970,1,1)</f>
        <v>41801.711550925924</v>
      </c>
      <c r="W3968" s="10">
        <f>(((I3968/60)/60)/24)+DATE(1970,1,1)</f>
        <v>41844.124305555553</v>
      </c>
    </row>
    <row r="3969" spans="1:23"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05"/>
        <v>0.2411764705882353</v>
      </c>
      <c r="P3969" s="6">
        <f t="shared" si="306"/>
        <v>41</v>
      </c>
      <c r="Q3969" t="s">
        <v>8319</v>
      </c>
      <c r="R3969" t="str">
        <f t="shared" si="307"/>
        <v>theater</v>
      </c>
      <c r="S3969" t="str">
        <f t="shared" si="308"/>
        <v>plays</v>
      </c>
      <c r="T3969">
        <f>YEAR(V3969)</f>
        <v>2017</v>
      </c>
      <c r="U3969" s="13">
        <f t="shared" si="309"/>
        <v>30</v>
      </c>
      <c r="V3969" s="10">
        <f>(((J3969/60)/60)/24)+DATE(1970,1,1)</f>
        <v>42770.290590277778</v>
      </c>
      <c r="W3969" s="10">
        <f>(((I3969/60)/60)/24)+DATE(1970,1,1)</f>
        <v>42800.290590277778</v>
      </c>
    </row>
    <row r="3970" spans="1:23"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05"/>
        <v>0.10539999999999999</v>
      </c>
      <c r="P3970" s="6">
        <f t="shared" si="306"/>
        <v>47.909090909090907</v>
      </c>
      <c r="Q3970" t="s">
        <v>8319</v>
      </c>
      <c r="R3970" t="str">
        <f t="shared" si="307"/>
        <v>theater</v>
      </c>
      <c r="S3970" t="str">
        <f t="shared" si="308"/>
        <v>plays</v>
      </c>
      <c r="T3970">
        <f>YEAR(V3970)</f>
        <v>2016</v>
      </c>
      <c r="U3970" s="13">
        <f t="shared" si="309"/>
        <v>60</v>
      </c>
      <c r="V3970" s="10">
        <f>(((J3970/60)/60)/24)+DATE(1970,1,1)</f>
        <v>42452.815659722226</v>
      </c>
      <c r="W3970" s="10">
        <f>(((I3970/60)/60)/24)+DATE(1970,1,1)</f>
        <v>42512.815659722226</v>
      </c>
    </row>
    <row r="3971" spans="1:23"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10">E3971/D3971</f>
        <v>7.4690265486725665E-2</v>
      </c>
      <c r="P3971" s="6">
        <f t="shared" ref="P3971:P4034" si="311">E3971/L3971</f>
        <v>35.166666666666664</v>
      </c>
      <c r="Q3971" t="s">
        <v>8319</v>
      </c>
      <c r="R3971" t="str">
        <f t="shared" ref="R3971:R4034" si="312">LEFT(N3971,SEARCH("/",N3971,1)-1)</f>
        <v>theater</v>
      </c>
      <c r="S3971" t="str">
        <f t="shared" ref="S3971:S4034" si="313">RIGHT(N3971,LEN(N3971)-FIND("/",N3971,1))</f>
        <v>plays</v>
      </c>
      <c r="T3971">
        <f>YEAR(V3971)</f>
        <v>2016</v>
      </c>
      <c r="U3971" s="13">
        <f t="shared" ref="U3971:U4034" si="314">ROUND(W3971-V3971,0)</f>
        <v>9</v>
      </c>
      <c r="V3971" s="10">
        <f>(((J3971/60)/60)/24)+DATE(1970,1,1)</f>
        <v>42601.854699074072</v>
      </c>
      <c r="W3971" s="10">
        <f>(((I3971/60)/60)/24)+DATE(1970,1,1)</f>
        <v>42611.163194444445</v>
      </c>
    </row>
    <row r="3972" spans="1:23"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10"/>
        <v>7.3333333333333334E-4</v>
      </c>
      <c r="P3972" s="6">
        <f t="shared" si="311"/>
        <v>5.5</v>
      </c>
      <c r="Q3972" t="s">
        <v>8319</v>
      </c>
      <c r="R3972" t="str">
        <f t="shared" si="312"/>
        <v>theater</v>
      </c>
      <c r="S3972" t="str">
        <f t="shared" si="313"/>
        <v>plays</v>
      </c>
      <c r="T3972">
        <f>YEAR(V3972)</f>
        <v>2016</v>
      </c>
      <c r="U3972" s="13">
        <f t="shared" si="314"/>
        <v>30</v>
      </c>
      <c r="V3972" s="10">
        <f>(((J3972/60)/60)/24)+DATE(1970,1,1)</f>
        <v>42447.863553240735</v>
      </c>
      <c r="W3972" s="10">
        <f>(((I3972/60)/60)/24)+DATE(1970,1,1)</f>
        <v>42477.863553240735</v>
      </c>
    </row>
    <row r="3973" spans="1:23"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10"/>
        <v>9.7142857142857135E-3</v>
      </c>
      <c r="P3973" s="6">
        <f t="shared" si="311"/>
        <v>22.666666666666668</v>
      </c>
      <c r="Q3973" t="s">
        <v>8319</v>
      </c>
      <c r="R3973" t="str">
        <f t="shared" si="312"/>
        <v>theater</v>
      </c>
      <c r="S3973" t="str">
        <f t="shared" si="313"/>
        <v>plays</v>
      </c>
      <c r="T3973">
        <f>YEAR(V3973)</f>
        <v>2014</v>
      </c>
      <c r="U3973" s="13">
        <f t="shared" si="314"/>
        <v>30</v>
      </c>
      <c r="V3973" s="10">
        <f>(((J3973/60)/60)/24)+DATE(1970,1,1)</f>
        <v>41811.536180555559</v>
      </c>
      <c r="W3973" s="10">
        <f>(((I3973/60)/60)/24)+DATE(1970,1,1)</f>
        <v>41841.536180555559</v>
      </c>
    </row>
    <row r="3974" spans="1:23"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10"/>
        <v>0.21099999999999999</v>
      </c>
      <c r="P3974" s="6">
        <f t="shared" si="311"/>
        <v>26.375</v>
      </c>
      <c r="Q3974" t="s">
        <v>8319</v>
      </c>
      <c r="R3974" t="str">
        <f t="shared" si="312"/>
        <v>theater</v>
      </c>
      <c r="S3974" t="str">
        <f t="shared" si="313"/>
        <v>plays</v>
      </c>
      <c r="T3974">
        <f>YEAR(V3974)</f>
        <v>2014</v>
      </c>
      <c r="U3974" s="13">
        <f t="shared" si="314"/>
        <v>60</v>
      </c>
      <c r="V3974" s="10">
        <f>(((J3974/60)/60)/24)+DATE(1970,1,1)</f>
        <v>41981.067523148144</v>
      </c>
      <c r="W3974" s="10">
        <f>(((I3974/60)/60)/24)+DATE(1970,1,1)</f>
        <v>42041.067523148144</v>
      </c>
    </row>
    <row r="3975" spans="1:23"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10"/>
        <v>0.78100000000000003</v>
      </c>
      <c r="P3975" s="6">
        <f t="shared" si="311"/>
        <v>105.54054054054055</v>
      </c>
      <c r="Q3975" t="s">
        <v>8319</v>
      </c>
      <c r="R3975" t="str">
        <f t="shared" si="312"/>
        <v>theater</v>
      </c>
      <c r="S3975" t="str">
        <f t="shared" si="313"/>
        <v>plays</v>
      </c>
      <c r="T3975">
        <f>YEAR(V3975)</f>
        <v>2016</v>
      </c>
      <c r="U3975" s="13">
        <f t="shared" si="314"/>
        <v>29</v>
      </c>
      <c r="V3975" s="10">
        <f>(((J3975/60)/60)/24)+DATE(1970,1,1)</f>
        <v>42469.68414351852</v>
      </c>
      <c r="W3975" s="10">
        <f>(((I3975/60)/60)/24)+DATE(1970,1,1)</f>
        <v>42499.166666666672</v>
      </c>
    </row>
    <row r="3976" spans="1:23"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10"/>
        <v>0.32</v>
      </c>
      <c r="P3976" s="6">
        <f t="shared" si="311"/>
        <v>29.09090909090909</v>
      </c>
      <c r="Q3976" t="s">
        <v>8319</v>
      </c>
      <c r="R3976" t="str">
        <f t="shared" si="312"/>
        <v>theater</v>
      </c>
      <c r="S3976" t="str">
        <f t="shared" si="313"/>
        <v>plays</v>
      </c>
      <c r="T3976">
        <f>YEAR(V3976)</f>
        <v>2016</v>
      </c>
      <c r="U3976" s="13">
        <f t="shared" si="314"/>
        <v>30</v>
      </c>
      <c r="V3976" s="10">
        <f>(((J3976/60)/60)/24)+DATE(1970,1,1)</f>
        <v>42493.546851851846</v>
      </c>
      <c r="W3976" s="10">
        <f>(((I3976/60)/60)/24)+DATE(1970,1,1)</f>
        <v>42523.546851851846</v>
      </c>
    </row>
    <row r="3977" spans="1:23"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10"/>
        <v>0</v>
      </c>
      <c r="P3977" s="6" t="e">
        <f t="shared" si="311"/>
        <v>#DIV/0!</v>
      </c>
      <c r="Q3977" t="s">
        <v>8319</v>
      </c>
      <c r="R3977" t="str">
        <f t="shared" si="312"/>
        <v>theater</v>
      </c>
      <c r="S3977" t="str">
        <f t="shared" si="313"/>
        <v>plays</v>
      </c>
      <c r="T3977">
        <f>YEAR(V3977)</f>
        <v>2016</v>
      </c>
      <c r="U3977" s="13">
        <f t="shared" si="314"/>
        <v>30</v>
      </c>
      <c r="V3977" s="10">
        <f>(((J3977/60)/60)/24)+DATE(1970,1,1)</f>
        <v>42534.866875</v>
      </c>
      <c r="W3977" s="10">
        <f>(((I3977/60)/60)/24)+DATE(1970,1,1)</f>
        <v>42564.866875</v>
      </c>
    </row>
    <row r="3978" spans="1:23"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10"/>
        <v>0.47692307692307695</v>
      </c>
      <c r="P3978" s="6">
        <f t="shared" si="311"/>
        <v>62</v>
      </c>
      <c r="Q3978" t="s">
        <v>8319</v>
      </c>
      <c r="R3978" t="str">
        <f t="shared" si="312"/>
        <v>theater</v>
      </c>
      <c r="S3978" t="str">
        <f t="shared" si="313"/>
        <v>plays</v>
      </c>
      <c r="T3978">
        <f>YEAR(V3978)</f>
        <v>2014</v>
      </c>
      <c r="U3978" s="13">
        <f t="shared" si="314"/>
        <v>21</v>
      </c>
      <c r="V3978" s="10">
        <f>(((J3978/60)/60)/24)+DATE(1970,1,1)</f>
        <v>41830.858344907407</v>
      </c>
      <c r="W3978" s="10">
        <f>(((I3978/60)/60)/24)+DATE(1970,1,1)</f>
        <v>41852.291666666664</v>
      </c>
    </row>
    <row r="3979" spans="1:23"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10"/>
        <v>1.4500000000000001E-2</v>
      </c>
      <c r="P3979" s="6">
        <f t="shared" si="311"/>
        <v>217.5</v>
      </c>
      <c r="Q3979" t="s">
        <v>8319</v>
      </c>
      <c r="R3979" t="str">
        <f t="shared" si="312"/>
        <v>theater</v>
      </c>
      <c r="S3979" t="str">
        <f t="shared" si="313"/>
        <v>plays</v>
      </c>
      <c r="T3979">
        <f>YEAR(V3979)</f>
        <v>2016</v>
      </c>
      <c r="U3979" s="13">
        <f t="shared" si="314"/>
        <v>30</v>
      </c>
      <c r="V3979" s="10">
        <f>(((J3979/60)/60)/24)+DATE(1970,1,1)</f>
        <v>42543.788564814815</v>
      </c>
      <c r="W3979" s="10">
        <f>(((I3979/60)/60)/24)+DATE(1970,1,1)</f>
        <v>42573.788564814815</v>
      </c>
    </row>
    <row r="3980" spans="1:23"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10"/>
        <v>0.107</v>
      </c>
      <c r="P3980" s="6">
        <f t="shared" si="311"/>
        <v>26.75</v>
      </c>
      <c r="Q3980" t="s">
        <v>8319</v>
      </c>
      <c r="R3980" t="str">
        <f t="shared" si="312"/>
        <v>theater</v>
      </c>
      <c r="S3980" t="str">
        <f t="shared" si="313"/>
        <v>plays</v>
      </c>
      <c r="T3980">
        <f>YEAR(V3980)</f>
        <v>2014</v>
      </c>
      <c r="U3980" s="13">
        <f t="shared" si="314"/>
        <v>60</v>
      </c>
      <c r="V3980" s="10">
        <f>(((J3980/60)/60)/24)+DATE(1970,1,1)</f>
        <v>41975.642974537041</v>
      </c>
      <c r="W3980" s="10">
        <f>(((I3980/60)/60)/24)+DATE(1970,1,1)</f>
        <v>42035.642974537041</v>
      </c>
    </row>
    <row r="3981" spans="1:23"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10"/>
        <v>1.8333333333333333E-2</v>
      </c>
      <c r="P3981" s="6">
        <f t="shared" si="311"/>
        <v>18.333333333333332</v>
      </c>
      <c r="Q3981" t="s">
        <v>8319</v>
      </c>
      <c r="R3981" t="str">
        <f t="shared" si="312"/>
        <v>theater</v>
      </c>
      <c r="S3981" t="str">
        <f t="shared" si="313"/>
        <v>plays</v>
      </c>
      <c r="T3981">
        <f>YEAR(V3981)</f>
        <v>2015</v>
      </c>
      <c r="U3981" s="13">
        <f t="shared" si="314"/>
        <v>23</v>
      </c>
      <c r="V3981" s="10">
        <f>(((J3981/60)/60)/24)+DATE(1970,1,1)</f>
        <v>42069.903437500005</v>
      </c>
      <c r="W3981" s="10">
        <f>(((I3981/60)/60)/24)+DATE(1970,1,1)</f>
        <v>42092.833333333328</v>
      </c>
    </row>
    <row r="3982" spans="1:23"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10"/>
        <v>0.18</v>
      </c>
      <c r="P3982" s="6">
        <f t="shared" si="311"/>
        <v>64.285714285714292</v>
      </c>
      <c r="Q3982" t="s">
        <v>8319</v>
      </c>
      <c r="R3982" t="str">
        <f t="shared" si="312"/>
        <v>theater</v>
      </c>
      <c r="S3982" t="str">
        <f t="shared" si="313"/>
        <v>plays</v>
      </c>
      <c r="T3982">
        <f>YEAR(V3982)</f>
        <v>2014</v>
      </c>
      <c r="U3982" s="13">
        <f t="shared" si="314"/>
        <v>30</v>
      </c>
      <c r="V3982" s="10">
        <f>(((J3982/60)/60)/24)+DATE(1970,1,1)</f>
        <v>41795.598923611113</v>
      </c>
      <c r="W3982" s="10">
        <f>(((I3982/60)/60)/24)+DATE(1970,1,1)</f>
        <v>41825.598923611113</v>
      </c>
    </row>
    <row r="3983" spans="1:23"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10"/>
        <v>4.0833333333333333E-2</v>
      </c>
      <c r="P3983" s="6">
        <f t="shared" si="311"/>
        <v>175</v>
      </c>
      <c r="Q3983" t="s">
        <v>8319</v>
      </c>
      <c r="R3983" t="str">
        <f t="shared" si="312"/>
        <v>theater</v>
      </c>
      <c r="S3983" t="str">
        <f t="shared" si="313"/>
        <v>plays</v>
      </c>
      <c r="T3983">
        <f>YEAR(V3983)</f>
        <v>2016</v>
      </c>
      <c r="U3983" s="13">
        <f t="shared" si="314"/>
        <v>60</v>
      </c>
      <c r="V3983" s="10">
        <f>(((J3983/60)/60)/24)+DATE(1970,1,1)</f>
        <v>42508.179965277777</v>
      </c>
      <c r="W3983" s="10">
        <f>(((I3983/60)/60)/24)+DATE(1970,1,1)</f>
        <v>42568.179965277777</v>
      </c>
    </row>
    <row r="3984" spans="1:23"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10"/>
        <v>0.2</v>
      </c>
      <c r="P3984" s="6">
        <f t="shared" si="311"/>
        <v>34</v>
      </c>
      <c r="Q3984" t="s">
        <v>8319</v>
      </c>
      <c r="R3984" t="str">
        <f t="shared" si="312"/>
        <v>theater</v>
      </c>
      <c r="S3984" t="str">
        <f t="shared" si="313"/>
        <v>plays</v>
      </c>
      <c r="T3984">
        <f>YEAR(V3984)</f>
        <v>2015</v>
      </c>
      <c r="U3984" s="13">
        <f t="shared" si="314"/>
        <v>60</v>
      </c>
      <c r="V3984" s="10">
        <f>(((J3984/60)/60)/24)+DATE(1970,1,1)</f>
        <v>42132.809953703705</v>
      </c>
      <c r="W3984" s="10">
        <f>(((I3984/60)/60)/24)+DATE(1970,1,1)</f>
        <v>42192.809953703705</v>
      </c>
    </row>
    <row r="3985" spans="1:23"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10"/>
        <v>0.34802513464991025</v>
      </c>
      <c r="P3985" s="6">
        <f t="shared" si="311"/>
        <v>84.282608695652172</v>
      </c>
      <c r="Q3985" t="s">
        <v>8319</v>
      </c>
      <c r="R3985" t="str">
        <f t="shared" si="312"/>
        <v>theater</v>
      </c>
      <c r="S3985" t="str">
        <f t="shared" si="313"/>
        <v>plays</v>
      </c>
      <c r="T3985">
        <f>YEAR(V3985)</f>
        <v>2014</v>
      </c>
      <c r="U3985" s="13">
        <f t="shared" si="314"/>
        <v>31</v>
      </c>
      <c r="V3985" s="10">
        <f>(((J3985/60)/60)/24)+DATE(1970,1,1)</f>
        <v>41747.86986111111</v>
      </c>
      <c r="W3985" s="10">
        <f>(((I3985/60)/60)/24)+DATE(1970,1,1)</f>
        <v>41779.290972222225</v>
      </c>
    </row>
    <row r="3986" spans="1:23"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10"/>
        <v>6.3333333333333339E-2</v>
      </c>
      <c r="P3986" s="6">
        <f t="shared" si="311"/>
        <v>9.5</v>
      </c>
      <c r="Q3986" t="s">
        <v>8319</v>
      </c>
      <c r="R3986" t="str">
        <f t="shared" si="312"/>
        <v>theater</v>
      </c>
      <c r="S3986" t="str">
        <f t="shared" si="313"/>
        <v>plays</v>
      </c>
      <c r="T3986">
        <f>YEAR(V3986)</f>
        <v>2014</v>
      </c>
      <c r="U3986" s="13">
        <f t="shared" si="314"/>
        <v>30</v>
      </c>
      <c r="V3986" s="10">
        <f>(((J3986/60)/60)/24)+DATE(1970,1,1)</f>
        <v>41920.963472222218</v>
      </c>
      <c r="W3986" s="10">
        <f>(((I3986/60)/60)/24)+DATE(1970,1,1)</f>
        <v>41951</v>
      </c>
    </row>
    <row r="3987" spans="1:23"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10"/>
        <v>0.32050000000000001</v>
      </c>
      <c r="P3987" s="6">
        <f t="shared" si="311"/>
        <v>33.736842105263158</v>
      </c>
      <c r="Q3987" t="s">
        <v>8319</v>
      </c>
      <c r="R3987" t="str">
        <f t="shared" si="312"/>
        <v>theater</v>
      </c>
      <c r="S3987" t="str">
        <f t="shared" si="313"/>
        <v>plays</v>
      </c>
      <c r="T3987">
        <f>YEAR(V3987)</f>
        <v>2016</v>
      </c>
      <c r="U3987" s="13">
        <f t="shared" si="314"/>
        <v>21</v>
      </c>
      <c r="V3987" s="10">
        <f>(((J3987/60)/60)/24)+DATE(1970,1,1)</f>
        <v>42399.707407407404</v>
      </c>
      <c r="W3987" s="10">
        <f>(((I3987/60)/60)/24)+DATE(1970,1,1)</f>
        <v>42420.878472222219</v>
      </c>
    </row>
    <row r="3988" spans="1:23"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10"/>
        <v>9.7600000000000006E-2</v>
      </c>
      <c r="P3988" s="6">
        <f t="shared" si="311"/>
        <v>37.53846153846154</v>
      </c>
      <c r="Q3988" t="s">
        <v>8319</v>
      </c>
      <c r="R3988" t="str">
        <f t="shared" si="312"/>
        <v>theater</v>
      </c>
      <c r="S3988" t="str">
        <f t="shared" si="313"/>
        <v>plays</v>
      </c>
      <c r="T3988">
        <f>YEAR(V3988)</f>
        <v>2016</v>
      </c>
      <c r="U3988" s="13">
        <f t="shared" si="314"/>
        <v>29</v>
      </c>
      <c r="V3988" s="10">
        <f>(((J3988/60)/60)/24)+DATE(1970,1,1)</f>
        <v>42467.548541666663</v>
      </c>
      <c r="W3988" s="10">
        <f>(((I3988/60)/60)/24)+DATE(1970,1,1)</f>
        <v>42496.544444444444</v>
      </c>
    </row>
    <row r="3989" spans="1:23"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10"/>
        <v>0.3775</v>
      </c>
      <c r="P3989" s="6">
        <f t="shared" si="311"/>
        <v>11.615384615384615</v>
      </c>
      <c r="Q3989" t="s">
        <v>8319</v>
      </c>
      <c r="R3989" t="str">
        <f t="shared" si="312"/>
        <v>theater</v>
      </c>
      <c r="S3989" t="str">
        <f t="shared" si="313"/>
        <v>plays</v>
      </c>
      <c r="T3989">
        <f>YEAR(V3989)</f>
        <v>2014</v>
      </c>
      <c r="U3989" s="13">
        <f t="shared" si="314"/>
        <v>10</v>
      </c>
      <c r="V3989" s="10">
        <f>(((J3989/60)/60)/24)+DATE(1970,1,1)</f>
        <v>41765.92465277778</v>
      </c>
      <c r="W3989" s="10">
        <f>(((I3989/60)/60)/24)+DATE(1970,1,1)</f>
        <v>41775.92465277778</v>
      </c>
    </row>
    <row r="3990" spans="1:23"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10"/>
        <v>2.1333333333333333E-2</v>
      </c>
      <c r="P3990" s="6">
        <f t="shared" si="311"/>
        <v>8</v>
      </c>
      <c r="Q3990" t="s">
        <v>8319</v>
      </c>
      <c r="R3990" t="str">
        <f t="shared" si="312"/>
        <v>theater</v>
      </c>
      <c r="S3990" t="str">
        <f t="shared" si="313"/>
        <v>plays</v>
      </c>
      <c r="T3990">
        <f>YEAR(V3990)</f>
        <v>2015</v>
      </c>
      <c r="U3990" s="13">
        <f t="shared" si="314"/>
        <v>15</v>
      </c>
      <c r="V3990" s="10">
        <f>(((J3990/60)/60)/24)+DATE(1970,1,1)</f>
        <v>42230.08116898148</v>
      </c>
      <c r="W3990" s="10">
        <f>(((I3990/60)/60)/24)+DATE(1970,1,1)</f>
        <v>42245.08116898148</v>
      </c>
    </row>
    <row r="3991" spans="1:23"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10"/>
        <v>0</v>
      </c>
      <c r="P3991" s="6" t="e">
        <f t="shared" si="311"/>
        <v>#DIV/0!</v>
      </c>
      <c r="Q3991" t="s">
        <v>8319</v>
      </c>
      <c r="R3991" t="str">
        <f t="shared" si="312"/>
        <v>theater</v>
      </c>
      <c r="S3991" t="str">
        <f t="shared" si="313"/>
        <v>plays</v>
      </c>
      <c r="T3991">
        <f>YEAR(V3991)</f>
        <v>2015</v>
      </c>
      <c r="U3991" s="13">
        <f t="shared" si="314"/>
        <v>30</v>
      </c>
      <c r="V3991" s="10">
        <f>(((J3991/60)/60)/24)+DATE(1970,1,1)</f>
        <v>42286.749780092592</v>
      </c>
      <c r="W3991" s="10">
        <f>(((I3991/60)/60)/24)+DATE(1970,1,1)</f>
        <v>42316.791446759264</v>
      </c>
    </row>
    <row r="3992" spans="1:23"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10"/>
        <v>4.1818181818181817E-2</v>
      </c>
      <c r="P3992" s="6">
        <f t="shared" si="311"/>
        <v>23</v>
      </c>
      <c r="Q3992" t="s">
        <v>8319</v>
      </c>
      <c r="R3992" t="str">
        <f t="shared" si="312"/>
        <v>theater</v>
      </c>
      <c r="S3992" t="str">
        <f t="shared" si="313"/>
        <v>plays</v>
      </c>
      <c r="T3992">
        <f>YEAR(V3992)</f>
        <v>2016</v>
      </c>
      <c r="U3992" s="13">
        <f t="shared" si="314"/>
        <v>30</v>
      </c>
      <c r="V3992" s="10">
        <f>(((J3992/60)/60)/24)+DATE(1970,1,1)</f>
        <v>42401.672372685185</v>
      </c>
      <c r="W3992" s="10">
        <f>(((I3992/60)/60)/24)+DATE(1970,1,1)</f>
        <v>42431.672372685185</v>
      </c>
    </row>
    <row r="3993" spans="1:23"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10"/>
        <v>0.2</v>
      </c>
      <c r="P3993" s="6">
        <f t="shared" si="311"/>
        <v>100</v>
      </c>
      <c r="Q3993" t="s">
        <v>8319</v>
      </c>
      <c r="R3993" t="str">
        <f t="shared" si="312"/>
        <v>theater</v>
      </c>
      <c r="S3993" t="str">
        <f t="shared" si="313"/>
        <v>plays</v>
      </c>
      <c r="T3993">
        <f>YEAR(V3993)</f>
        <v>2015</v>
      </c>
      <c r="U3993" s="13">
        <f t="shared" si="314"/>
        <v>30</v>
      </c>
      <c r="V3993" s="10">
        <f>(((J3993/60)/60)/24)+DATE(1970,1,1)</f>
        <v>42125.644467592589</v>
      </c>
      <c r="W3993" s="10">
        <f>(((I3993/60)/60)/24)+DATE(1970,1,1)</f>
        <v>42155.644467592589</v>
      </c>
    </row>
    <row r="3994" spans="1:23"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10"/>
        <v>5.4100000000000002E-2</v>
      </c>
      <c r="P3994" s="6">
        <f t="shared" si="311"/>
        <v>60.111111111111114</v>
      </c>
      <c r="Q3994" t="s">
        <v>8319</v>
      </c>
      <c r="R3994" t="str">
        <f t="shared" si="312"/>
        <v>theater</v>
      </c>
      <c r="S3994" t="str">
        <f t="shared" si="313"/>
        <v>plays</v>
      </c>
      <c r="T3994">
        <f>YEAR(V3994)</f>
        <v>2015</v>
      </c>
      <c r="U3994" s="13">
        <f t="shared" si="314"/>
        <v>60</v>
      </c>
      <c r="V3994" s="10">
        <f>(((J3994/60)/60)/24)+DATE(1970,1,1)</f>
        <v>42289.94049768518</v>
      </c>
      <c r="W3994" s="10">
        <f>(((I3994/60)/60)/24)+DATE(1970,1,1)</f>
        <v>42349.982164351852</v>
      </c>
    </row>
    <row r="3995" spans="1:23"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10"/>
        <v>6.0000000000000002E-5</v>
      </c>
      <c r="P3995" s="6">
        <f t="shared" si="311"/>
        <v>3</v>
      </c>
      <c r="Q3995" t="s">
        <v>8319</v>
      </c>
      <c r="R3995" t="str">
        <f t="shared" si="312"/>
        <v>theater</v>
      </c>
      <c r="S3995" t="str">
        <f t="shared" si="313"/>
        <v>plays</v>
      </c>
      <c r="T3995">
        <f>YEAR(V3995)</f>
        <v>2015</v>
      </c>
      <c r="U3995" s="13">
        <f t="shared" si="314"/>
        <v>30</v>
      </c>
      <c r="V3995" s="10">
        <f>(((J3995/60)/60)/24)+DATE(1970,1,1)</f>
        <v>42107.864722222221</v>
      </c>
      <c r="W3995" s="10">
        <f>(((I3995/60)/60)/24)+DATE(1970,1,1)</f>
        <v>42137.864722222221</v>
      </c>
    </row>
    <row r="3996" spans="1:23"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10"/>
        <v>2.5000000000000001E-3</v>
      </c>
      <c r="P3996" s="6">
        <f t="shared" si="311"/>
        <v>5</v>
      </c>
      <c r="Q3996" t="s">
        <v>8319</v>
      </c>
      <c r="R3996" t="str">
        <f t="shared" si="312"/>
        <v>theater</v>
      </c>
      <c r="S3996" t="str">
        <f t="shared" si="313"/>
        <v>plays</v>
      </c>
      <c r="T3996">
        <f>YEAR(V3996)</f>
        <v>2014</v>
      </c>
      <c r="U3996" s="13">
        <f t="shared" si="314"/>
        <v>30</v>
      </c>
      <c r="V3996" s="10">
        <f>(((J3996/60)/60)/24)+DATE(1970,1,1)</f>
        <v>41809.389930555553</v>
      </c>
      <c r="W3996" s="10">
        <f>(((I3996/60)/60)/24)+DATE(1970,1,1)</f>
        <v>41839.389930555553</v>
      </c>
    </row>
    <row r="3997" spans="1:23"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10"/>
        <v>0.35</v>
      </c>
      <c r="P3997" s="6">
        <f t="shared" si="311"/>
        <v>17.5</v>
      </c>
      <c r="Q3997" t="s">
        <v>8319</v>
      </c>
      <c r="R3997" t="str">
        <f t="shared" si="312"/>
        <v>theater</v>
      </c>
      <c r="S3997" t="str">
        <f t="shared" si="313"/>
        <v>plays</v>
      </c>
      <c r="T3997">
        <f>YEAR(V3997)</f>
        <v>2015</v>
      </c>
      <c r="U3997" s="13">
        <f t="shared" si="314"/>
        <v>30</v>
      </c>
      <c r="V3997" s="10">
        <f>(((J3997/60)/60)/24)+DATE(1970,1,1)</f>
        <v>42019.683761574073</v>
      </c>
      <c r="W3997" s="10">
        <f>(((I3997/60)/60)/24)+DATE(1970,1,1)</f>
        <v>42049.477083333331</v>
      </c>
    </row>
    <row r="3998" spans="1:23"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10"/>
        <v>0.16566666666666666</v>
      </c>
      <c r="P3998" s="6">
        <f t="shared" si="311"/>
        <v>29.235294117647058</v>
      </c>
      <c r="Q3998" t="s">
        <v>8319</v>
      </c>
      <c r="R3998" t="str">
        <f t="shared" si="312"/>
        <v>theater</v>
      </c>
      <c r="S3998" t="str">
        <f t="shared" si="313"/>
        <v>plays</v>
      </c>
      <c r="T3998">
        <f>YEAR(V3998)</f>
        <v>2014</v>
      </c>
      <c r="U3998" s="13">
        <f t="shared" si="314"/>
        <v>13</v>
      </c>
      <c r="V3998" s="10">
        <f>(((J3998/60)/60)/24)+DATE(1970,1,1)</f>
        <v>41950.26694444444</v>
      </c>
      <c r="W3998" s="10">
        <f>(((I3998/60)/60)/24)+DATE(1970,1,1)</f>
        <v>41963.669444444444</v>
      </c>
    </row>
    <row r="3999" spans="1:23"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10"/>
        <v>0</v>
      </c>
      <c r="P3999" s="6" t="e">
        <f t="shared" si="311"/>
        <v>#DIV/0!</v>
      </c>
      <c r="Q3999" t="s">
        <v>8319</v>
      </c>
      <c r="R3999" t="str">
        <f t="shared" si="312"/>
        <v>theater</v>
      </c>
      <c r="S3999" t="str">
        <f t="shared" si="313"/>
        <v>plays</v>
      </c>
      <c r="T3999">
        <f>YEAR(V3999)</f>
        <v>2015</v>
      </c>
      <c r="U3999" s="13">
        <f t="shared" si="314"/>
        <v>30</v>
      </c>
      <c r="V3999" s="10">
        <f>(((J3999/60)/60)/24)+DATE(1970,1,1)</f>
        <v>42069.391446759255</v>
      </c>
      <c r="W3999" s="10">
        <f>(((I3999/60)/60)/24)+DATE(1970,1,1)</f>
        <v>42099.349780092598</v>
      </c>
    </row>
    <row r="4000" spans="1:23"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10"/>
        <v>0.57199999999999995</v>
      </c>
      <c r="P4000" s="6">
        <f t="shared" si="311"/>
        <v>59.583333333333336</v>
      </c>
      <c r="Q4000" t="s">
        <v>8319</v>
      </c>
      <c r="R4000" t="str">
        <f t="shared" si="312"/>
        <v>theater</v>
      </c>
      <c r="S4000" t="str">
        <f t="shared" si="313"/>
        <v>plays</v>
      </c>
      <c r="T4000">
        <f>YEAR(V4000)</f>
        <v>2015</v>
      </c>
      <c r="U4000" s="13">
        <f t="shared" si="314"/>
        <v>30</v>
      </c>
      <c r="V4000" s="10">
        <f>(((J4000/60)/60)/24)+DATE(1970,1,1)</f>
        <v>42061.963263888887</v>
      </c>
      <c r="W4000" s="10">
        <f>(((I4000/60)/60)/24)+DATE(1970,1,1)</f>
        <v>42091.921597222223</v>
      </c>
    </row>
    <row r="4001" spans="1:23"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10"/>
        <v>0.16514285714285715</v>
      </c>
      <c r="P4001" s="6">
        <f t="shared" si="311"/>
        <v>82.571428571428569</v>
      </c>
      <c r="Q4001" t="s">
        <v>8319</v>
      </c>
      <c r="R4001" t="str">
        <f t="shared" si="312"/>
        <v>theater</v>
      </c>
      <c r="S4001" t="str">
        <f t="shared" si="313"/>
        <v>plays</v>
      </c>
      <c r="T4001">
        <f>YEAR(V4001)</f>
        <v>2014</v>
      </c>
      <c r="U4001" s="13">
        <f t="shared" si="314"/>
        <v>40</v>
      </c>
      <c r="V4001" s="10">
        <f>(((J4001/60)/60)/24)+DATE(1970,1,1)</f>
        <v>41842.828680555554</v>
      </c>
      <c r="W4001" s="10">
        <f>(((I4001/60)/60)/24)+DATE(1970,1,1)</f>
        <v>41882.827650462961</v>
      </c>
    </row>
    <row r="4002" spans="1:23"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10"/>
        <v>1.25E-3</v>
      </c>
      <c r="P4002" s="6">
        <f t="shared" si="311"/>
        <v>10</v>
      </c>
      <c r="Q4002" t="s">
        <v>8319</v>
      </c>
      <c r="R4002" t="str">
        <f t="shared" si="312"/>
        <v>theater</v>
      </c>
      <c r="S4002" t="str">
        <f t="shared" si="313"/>
        <v>plays</v>
      </c>
      <c r="T4002">
        <f>YEAR(V4002)</f>
        <v>2016</v>
      </c>
      <c r="U4002" s="13">
        <f t="shared" si="314"/>
        <v>60</v>
      </c>
      <c r="V4002" s="10">
        <f>(((J4002/60)/60)/24)+DATE(1970,1,1)</f>
        <v>42437.64534722222</v>
      </c>
      <c r="W4002" s="10">
        <f>(((I4002/60)/60)/24)+DATE(1970,1,1)</f>
        <v>42497.603680555556</v>
      </c>
    </row>
    <row r="4003" spans="1:23"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10"/>
        <v>0.3775</v>
      </c>
      <c r="P4003" s="6">
        <f t="shared" si="311"/>
        <v>32.357142857142854</v>
      </c>
      <c r="Q4003" t="s">
        <v>8319</v>
      </c>
      <c r="R4003" t="str">
        <f t="shared" si="312"/>
        <v>theater</v>
      </c>
      <c r="S4003" t="str">
        <f t="shared" si="313"/>
        <v>plays</v>
      </c>
      <c r="T4003">
        <f>YEAR(V4003)</f>
        <v>2017</v>
      </c>
      <c r="U4003" s="13">
        <f t="shared" si="314"/>
        <v>20</v>
      </c>
      <c r="V4003" s="10">
        <f>(((J4003/60)/60)/24)+DATE(1970,1,1)</f>
        <v>42775.964212962965</v>
      </c>
      <c r="W4003" s="10">
        <f>(((I4003/60)/60)/24)+DATE(1970,1,1)</f>
        <v>42795.791666666672</v>
      </c>
    </row>
    <row r="4004" spans="1:23"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10"/>
        <v>1.84E-2</v>
      </c>
      <c r="P4004" s="6">
        <f t="shared" si="311"/>
        <v>5.75</v>
      </c>
      <c r="Q4004" t="s">
        <v>8319</v>
      </c>
      <c r="R4004" t="str">
        <f t="shared" si="312"/>
        <v>theater</v>
      </c>
      <c r="S4004" t="str">
        <f t="shared" si="313"/>
        <v>plays</v>
      </c>
      <c r="T4004">
        <f>YEAR(V4004)</f>
        <v>2014</v>
      </c>
      <c r="U4004" s="13">
        <f t="shared" si="314"/>
        <v>30</v>
      </c>
      <c r="V4004" s="10">
        <f>(((J4004/60)/60)/24)+DATE(1970,1,1)</f>
        <v>41879.043530092589</v>
      </c>
      <c r="W4004" s="10">
        <f>(((I4004/60)/60)/24)+DATE(1970,1,1)</f>
        <v>41909.043530092589</v>
      </c>
    </row>
    <row r="4005" spans="1:23"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10"/>
        <v>0.10050000000000001</v>
      </c>
      <c r="P4005" s="6">
        <f t="shared" si="311"/>
        <v>100.5</v>
      </c>
      <c r="Q4005" t="s">
        <v>8319</v>
      </c>
      <c r="R4005" t="str">
        <f t="shared" si="312"/>
        <v>theater</v>
      </c>
      <c r="S4005" t="str">
        <f t="shared" si="313"/>
        <v>plays</v>
      </c>
      <c r="T4005">
        <f>YEAR(V4005)</f>
        <v>2015</v>
      </c>
      <c r="U4005" s="13">
        <f t="shared" si="314"/>
        <v>30</v>
      </c>
      <c r="V4005" s="10">
        <f>(((J4005/60)/60)/24)+DATE(1970,1,1)</f>
        <v>42020.587349537032</v>
      </c>
      <c r="W4005" s="10">
        <f>(((I4005/60)/60)/24)+DATE(1970,1,1)</f>
        <v>42050.587349537032</v>
      </c>
    </row>
    <row r="4006" spans="1:23"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10"/>
        <v>2E-3</v>
      </c>
      <c r="P4006" s="6">
        <f t="shared" si="311"/>
        <v>1</v>
      </c>
      <c r="Q4006" t="s">
        <v>8319</v>
      </c>
      <c r="R4006" t="str">
        <f t="shared" si="312"/>
        <v>theater</v>
      </c>
      <c r="S4006" t="str">
        <f t="shared" si="313"/>
        <v>plays</v>
      </c>
      <c r="T4006">
        <f>YEAR(V4006)</f>
        <v>2014</v>
      </c>
      <c r="U4006" s="13">
        <f t="shared" si="314"/>
        <v>30</v>
      </c>
      <c r="V4006" s="10">
        <f>(((J4006/60)/60)/24)+DATE(1970,1,1)</f>
        <v>41890.16269675926</v>
      </c>
      <c r="W4006" s="10">
        <f>(((I4006/60)/60)/24)+DATE(1970,1,1)</f>
        <v>41920.16269675926</v>
      </c>
    </row>
    <row r="4007" spans="1:23"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10"/>
        <v>1.3333333333333334E-2</v>
      </c>
      <c r="P4007" s="6">
        <f t="shared" si="311"/>
        <v>20</v>
      </c>
      <c r="Q4007" t="s">
        <v>8319</v>
      </c>
      <c r="R4007" t="str">
        <f t="shared" si="312"/>
        <v>theater</v>
      </c>
      <c r="S4007" t="str">
        <f t="shared" si="313"/>
        <v>plays</v>
      </c>
      <c r="T4007">
        <f>YEAR(V4007)</f>
        <v>2014</v>
      </c>
      <c r="U4007" s="13">
        <f t="shared" si="314"/>
        <v>60</v>
      </c>
      <c r="V4007" s="10">
        <f>(((J4007/60)/60)/24)+DATE(1970,1,1)</f>
        <v>41872.807696759257</v>
      </c>
      <c r="W4007" s="10">
        <f>(((I4007/60)/60)/24)+DATE(1970,1,1)</f>
        <v>41932.807696759257</v>
      </c>
    </row>
    <row r="4008" spans="1:23"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10"/>
        <v>6.666666666666667E-5</v>
      </c>
      <c r="P4008" s="6">
        <f t="shared" si="311"/>
        <v>2</v>
      </c>
      <c r="Q4008" t="s">
        <v>8319</v>
      </c>
      <c r="R4008" t="str">
        <f t="shared" si="312"/>
        <v>theater</v>
      </c>
      <c r="S4008" t="str">
        <f t="shared" si="313"/>
        <v>plays</v>
      </c>
      <c r="T4008">
        <f>YEAR(V4008)</f>
        <v>2016</v>
      </c>
      <c r="U4008" s="13">
        <f t="shared" si="314"/>
        <v>25</v>
      </c>
      <c r="V4008" s="10">
        <f>(((J4008/60)/60)/24)+DATE(1970,1,1)</f>
        <v>42391.772997685184</v>
      </c>
      <c r="W4008" s="10">
        <f>(((I4008/60)/60)/24)+DATE(1970,1,1)</f>
        <v>42416.772997685184</v>
      </c>
    </row>
    <row r="4009" spans="1:23"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10"/>
        <v>2.5000000000000001E-3</v>
      </c>
      <c r="P4009" s="6">
        <f t="shared" si="311"/>
        <v>5</v>
      </c>
      <c r="Q4009" t="s">
        <v>8319</v>
      </c>
      <c r="R4009" t="str">
        <f t="shared" si="312"/>
        <v>theater</v>
      </c>
      <c r="S4009" t="str">
        <f t="shared" si="313"/>
        <v>plays</v>
      </c>
      <c r="T4009">
        <f>YEAR(V4009)</f>
        <v>2014</v>
      </c>
      <c r="U4009" s="13">
        <f t="shared" si="314"/>
        <v>29</v>
      </c>
      <c r="V4009" s="10">
        <f>(((J4009/60)/60)/24)+DATE(1970,1,1)</f>
        <v>41848.772928240738</v>
      </c>
      <c r="W4009" s="10">
        <f>(((I4009/60)/60)/24)+DATE(1970,1,1)</f>
        <v>41877.686111111114</v>
      </c>
    </row>
    <row r="4010" spans="1:23"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10"/>
        <v>0.06</v>
      </c>
      <c r="P4010" s="6">
        <f t="shared" si="311"/>
        <v>15</v>
      </c>
      <c r="Q4010" t="s">
        <v>8319</v>
      </c>
      <c r="R4010" t="str">
        <f t="shared" si="312"/>
        <v>theater</v>
      </c>
      <c r="S4010" t="str">
        <f t="shared" si="313"/>
        <v>plays</v>
      </c>
      <c r="T4010">
        <f>YEAR(V4010)</f>
        <v>2015</v>
      </c>
      <c r="U4010" s="13">
        <f t="shared" si="314"/>
        <v>30</v>
      </c>
      <c r="V4010" s="10">
        <f>(((J4010/60)/60)/24)+DATE(1970,1,1)</f>
        <v>42177.964201388888</v>
      </c>
      <c r="W4010" s="10">
        <f>(((I4010/60)/60)/24)+DATE(1970,1,1)</f>
        <v>42207.964201388888</v>
      </c>
    </row>
    <row r="4011" spans="1:23"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10"/>
        <v>3.8860103626943004E-2</v>
      </c>
      <c r="P4011" s="6">
        <f t="shared" si="311"/>
        <v>25</v>
      </c>
      <c r="Q4011" t="s">
        <v>8319</v>
      </c>
      <c r="R4011" t="str">
        <f t="shared" si="312"/>
        <v>theater</v>
      </c>
      <c r="S4011" t="str">
        <f t="shared" si="313"/>
        <v>plays</v>
      </c>
      <c r="T4011">
        <f>YEAR(V4011)</f>
        <v>2014</v>
      </c>
      <c r="U4011" s="13">
        <f t="shared" si="314"/>
        <v>40</v>
      </c>
      <c r="V4011" s="10">
        <f>(((J4011/60)/60)/24)+DATE(1970,1,1)</f>
        <v>41851.700925925928</v>
      </c>
      <c r="W4011" s="10">
        <f>(((I4011/60)/60)/24)+DATE(1970,1,1)</f>
        <v>41891.700925925928</v>
      </c>
    </row>
    <row r="4012" spans="1:23"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10"/>
        <v>0.24194444444444443</v>
      </c>
      <c r="P4012" s="6">
        <f t="shared" si="311"/>
        <v>45.842105263157897</v>
      </c>
      <c r="Q4012" t="s">
        <v>8319</v>
      </c>
      <c r="R4012" t="str">
        <f t="shared" si="312"/>
        <v>theater</v>
      </c>
      <c r="S4012" t="str">
        <f t="shared" si="313"/>
        <v>plays</v>
      </c>
      <c r="T4012">
        <f>YEAR(V4012)</f>
        <v>2014</v>
      </c>
      <c r="U4012" s="13">
        <f t="shared" si="314"/>
        <v>17</v>
      </c>
      <c r="V4012" s="10">
        <f>(((J4012/60)/60)/24)+DATE(1970,1,1)</f>
        <v>41921.770439814813</v>
      </c>
      <c r="W4012" s="10">
        <f>(((I4012/60)/60)/24)+DATE(1970,1,1)</f>
        <v>41938.770439814813</v>
      </c>
    </row>
    <row r="4013" spans="1:23"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10"/>
        <v>7.5999999999999998E-2</v>
      </c>
      <c r="P4013" s="6">
        <f t="shared" si="311"/>
        <v>4.75</v>
      </c>
      <c r="Q4013" t="s">
        <v>8319</v>
      </c>
      <c r="R4013" t="str">
        <f t="shared" si="312"/>
        <v>theater</v>
      </c>
      <c r="S4013" t="str">
        <f t="shared" si="313"/>
        <v>plays</v>
      </c>
      <c r="T4013">
        <f>YEAR(V4013)</f>
        <v>2014</v>
      </c>
      <c r="U4013" s="13">
        <f t="shared" si="314"/>
        <v>30</v>
      </c>
      <c r="V4013" s="10">
        <f>(((J4013/60)/60)/24)+DATE(1970,1,1)</f>
        <v>42002.54488425926</v>
      </c>
      <c r="W4013" s="10">
        <f>(((I4013/60)/60)/24)+DATE(1970,1,1)</f>
        <v>42032.54488425926</v>
      </c>
    </row>
    <row r="4014" spans="1:23"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10"/>
        <v>0</v>
      </c>
      <c r="P4014" s="6" t="e">
        <f t="shared" si="311"/>
        <v>#DIV/0!</v>
      </c>
      <c r="Q4014" t="s">
        <v>8319</v>
      </c>
      <c r="R4014" t="str">
        <f t="shared" si="312"/>
        <v>theater</v>
      </c>
      <c r="S4014" t="str">
        <f t="shared" si="313"/>
        <v>plays</v>
      </c>
      <c r="T4014">
        <f>YEAR(V4014)</f>
        <v>2015</v>
      </c>
      <c r="U4014" s="13">
        <f t="shared" si="314"/>
        <v>30</v>
      </c>
      <c r="V4014" s="10">
        <f>(((J4014/60)/60)/24)+DATE(1970,1,1)</f>
        <v>42096.544548611113</v>
      </c>
      <c r="W4014" s="10">
        <f>(((I4014/60)/60)/24)+DATE(1970,1,1)</f>
        <v>42126.544548611113</v>
      </c>
    </row>
    <row r="4015" spans="1:23"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10"/>
        <v>1.2999999999999999E-2</v>
      </c>
      <c r="P4015" s="6">
        <f t="shared" si="311"/>
        <v>13</v>
      </c>
      <c r="Q4015" t="s">
        <v>8319</v>
      </c>
      <c r="R4015" t="str">
        <f t="shared" si="312"/>
        <v>theater</v>
      </c>
      <c r="S4015" t="str">
        <f t="shared" si="313"/>
        <v>plays</v>
      </c>
      <c r="T4015">
        <f>YEAR(V4015)</f>
        <v>2015</v>
      </c>
      <c r="U4015" s="13">
        <f t="shared" si="314"/>
        <v>30</v>
      </c>
      <c r="V4015" s="10">
        <f>(((J4015/60)/60)/24)+DATE(1970,1,1)</f>
        <v>42021.301192129627</v>
      </c>
      <c r="W4015" s="10">
        <f>(((I4015/60)/60)/24)+DATE(1970,1,1)</f>
        <v>42051.301192129627</v>
      </c>
    </row>
    <row r="4016" spans="1:23"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10"/>
        <v>0</v>
      </c>
      <c r="P4016" s="6" t="e">
        <f t="shared" si="311"/>
        <v>#DIV/0!</v>
      </c>
      <c r="Q4016" t="s">
        <v>8319</v>
      </c>
      <c r="R4016" t="str">
        <f t="shared" si="312"/>
        <v>theater</v>
      </c>
      <c r="S4016" t="str">
        <f t="shared" si="313"/>
        <v>plays</v>
      </c>
      <c r="T4016">
        <f>YEAR(V4016)</f>
        <v>2016</v>
      </c>
      <c r="U4016" s="13">
        <f t="shared" si="314"/>
        <v>15</v>
      </c>
      <c r="V4016" s="10">
        <f>(((J4016/60)/60)/24)+DATE(1970,1,1)</f>
        <v>42419.246168981481</v>
      </c>
      <c r="W4016" s="10">
        <f>(((I4016/60)/60)/24)+DATE(1970,1,1)</f>
        <v>42434.246168981481</v>
      </c>
    </row>
    <row r="4017" spans="1:23"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10"/>
        <v>1.4285714285714287E-4</v>
      </c>
      <c r="P4017" s="6">
        <f t="shared" si="311"/>
        <v>1</v>
      </c>
      <c r="Q4017" t="s">
        <v>8319</v>
      </c>
      <c r="R4017" t="str">
        <f t="shared" si="312"/>
        <v>theater</v>
      </c>
      <c r="S4017" t="str">
        <f t="shared" si="313"/>
        <v>plays</v>
      </c>
      <c r="T4017">
        <f>YEAR(V4017)</f>
        <v>2015</v>
      </c>
      <c r="U4017" s="13">
        <f t="shared" si="314"/>
        <v>30</v>
      </c>
      <c r="V4017" s="10">
        <f>(((J4017/60)/60)/24)+DATE(1970,1,1)</f>
        <v>42174.780821759254</v>
      </c>
      <c r="W4017" s="10">
        <f>(((I4017/60)/60)/24)+DATE(1970,1,1)</f>
        <v>42204.780821759254</v>
      </c>
    </row>
    <row r="4018" spans="1:23"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10"/>
        <v>0.14000000000000001</v>
      </c>
      <c r="P4018" s="6">
        <f t="shared" si="311"/>
        <v>10</v>
      </c>
      <c r="Q4018" t="s">
        <v>8319</v>
      </c>
      <c r="R4018" t="str">
        <f t="shared" si="312"/>
        <v>theater</v>
      </c>
      <c r="S4018" t="str">
        <f t="shared" si="313"/>
        <v>plays</v>
      </c>
      <c r="T4018">
        <f>YEAR(V4018)</f>
        <v>2014</v>
      </c>
      <c r="U4018" s="13">
        <f t="shared" si="314"/>
        <v>30</v>
      </c>
      <c r="V4018" s="10">
        <f>(((J4018/60)/60)/24)+DATE(1970,1,1)</f>
        <v>41869.872685185182</v>
      </c>
      <c r="W4018" s="10">
        <f>(((I4018/60)/60)/24)+DATE(1970,1,1)</f>
        <v>41899.872685185182</v>
      </c>
    </row>
    <row r="4019" spans="1:23"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10"/>
        <v>1.0500000000000001E-2</v>
      </c>
      <c r="P4019" s="6">
        <f t="shared" si="311"/>
        <v>52.5</v>
      </c>
      <c r="Q4019" t="s">
        <v>8319</v>
      </c>
      <c r="R4019" t="str">
        <f t="shared" si="312"/>
        <v>theater</v>
      </c>
      <c r="S4019" t="str">
        <f t="shared" si="313"/>
        <v>plays</v>
      </c>
      <c r="T4019">
        <f>YEAR(V4019)</f>
        <v>2014</v>
      </c>
      <c r="U4019" s="13">
        <f t="shared" si="314"/>
        <v>30</v>
      </c>
      <c r="V4019" s="10">
        <f>(((J4019/60)/60)/24)+DATE(1970,1,1)</f>
        <v>41856.672152777777</v>
      </c>
      <c r="W4019" s="10">
        <f>(((I4019/60)/60)/24)+DATE(1970,1,1)</f>
        <v>41886.672152777777</v>
      </c>
    </row>
    <row r="4020" spans="1:23"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10"/>
        <v>8.666666666666667E-2</v>
      </c>
      <c r="P4020" s="6">
        <f t="shared" si="311"/>
        <v>32.5</v>
      </c>
      <c r="Q4020" t="s">
        <v>8319</v>
      </c>
      <c r="R4020" t="str">
        <f t="shared" si="312"/>
        <v>theater</v>
      </c>
      <c r="S4020" t="str">
        <f t="shared" si="313"/>
        <v>plays</v>
      </c>
      <c r="T4020">
        <f>YEAR(V4020)</f>
        <v>2016</v>
      </c>
      <c r="U4020" s="13">
        <f t="shared" si="314"/>
        <v>30</v>
      </c>
      <c r="V4020" s="10">
        <f>(((J4020/60)/60)/24)+DATE(1970,1,1)</f>
        <v>42620.91097222222</v>
      </c>
      <c r="W4020" s="10">
        <f>(((I4020/60)/60)/24)+DATE(1970,1,1)</f>
        <v>42650.91097222222</v>
      </c>
    </row>
    <row r="4021" spans="1:23"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10"/>
        <v>8.2857142857142851E-3</v>
      </c>
      <c r="P4021" s="6">
        <f t="shared" si="311"/>
        <v>7.25</v>
      </c>
      <c r="Q4021" t="s">
        <v>8319</v>
      </c>
      <c r="R4021" t="str">
        <f t="shared" si="312"/>
        <v>theater</v>
      </c>
      <c r="S4021" t="str">
        <f t="shared" si="313"/>
        <v>plays</v>
      </c>
      <c r="T4021">
        <f>YEAR(V4021)</f>
        <v>2016</v>
      </c>
      <c r="U4021" s="13">
        <f t="shared" si="314"/>
        <v>58</v>
      </c>
      <c r="V4021" s="10">
        <f>(((J4021/60)/60)/24)+DATE(1970,1,1)</f>
        <v>42417.675879629634</v>
      </c>
      <c r="W4021" s="10">
        <f>(((I4021/60)/60)/24)+DATE(1970,1,1)</f>
        <v>42475.686111111107</v>
      </c>
    </row>
    <row r="4022" spans="1:23"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10"/>
        <v>0.16666666666666666</v>
      </c>
      <c r="P4022" s="6">
        <f t="shared" si="311"/>
        <v>33.333333333333336</v>
      </c>
      <c r="Q4022" t="s">
        <v>8319</v>
      </c>
      <c r="R4022" t="str">
        <f t="shared" si="312"/>
        <v>theater</v>
      </c>
      <c r="S4022" t="str">
        <f t="shared" si="313"/>
        <v>plays</v>
      </c>
      <c r="T4022">
        <f>YEAR(V4022)</f>
        <v>2015</v>
      </c>
      <c r="U4022" s="13">
        <f t="shared" si="314"/>
        <v>30</v>
      </c>
      <c r="V4022" s="10">
        <f>(((J4022/60)/60)/24)+DATE(1970,1,1)</f>
        <v>42057.190960648149</v>
      </c>
      <c r="W4022" s="10">
        <f>(((I4022/60)/60)/24)+DATE(1970,1,1)</f>
        <v>42087.149293981478</v>
      </c>
    </row>
    <row r="4023" spans="1:23"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10"/>
        <v>8.3333333333333332E-3</v>
      </c>
      <c r="P4023" s="6">
        <f t="shared" si="311"/>
        <v>62.5</v>
      </c>
      <c r="Q4023" t="s">
        <v>8319</v>
      </c>
      <c r="R4023" t="str">
        <f t="shared" si="312"/>
        <v>theater</v>
      </c>
      <c r="S4023" t="str">
        <f t="shared" si="313"/>
        <v>plays</v>
      </c>
      <c r="T4023">
        <f>YEAR(V4023)</f>
        <v>2014</v>
      </c>
      <c r="U4023" s="13">
        <f t="shared" si="314"/>
        <v>60</v>
      </c>
      <c r="V4023" s="10">
        <f>(((J4023/60)/60)/24)+DATE(1970,1,1)</f>
        <v>41878.911550925928</v>
      </c>
      <c r="W4023" s="10">
        <f>(((I4023/60)/60)/24)+DATE(1970,1,1)</f>
        <v>41938.911550925928</v>
      </c>
    </row>
    <row r="4024" spans="1:23"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10"/>
        <v>0.69561111111111107</v>
      </c>
      <c r="P4024" s="6">
        <f t="shared" si="311"/>
        <v>63.558375634517766</v>
      </c>
      <c r="Q4024" t="s">
        <v>8319</v>
      </c>
      <c r="R4024" t="str">
        <f t="shared" si="312"/>
        <v>theater</v>
      </c>
      <c r="S4024" t="str">
        <f t="shared" si="313"/>
        <v>plays</v>
      </c>
      <c r="T4024">
        <f>YEAR(V4024)</f>
        <v>2014</v>
      </c>
      <c r="U4024" s="13">
        <f t="shared" si="314"/>
        <v>46</v>
      </c>
      <c r="V4024" s="10">
        <f>(((J4024/60)/60)/24)+DATE(1970,1,1)</f>
        <v>41990.584108796291</v>
      </c>
      <c r="W4024" s="10">
        <f>(((I4024/60)/60)/24)+DATE(1970,1,1)</f>
        <v>42036.120833333334</v>
      </c>
    </row>
    <row r="4025" spans="1:23"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10"/>
        <v>0</v>
      </c>
      <c r="P4025" s="6" t="e">
        <f t="shared" si="311"/>
        <v>#DIV/0!</v>
      </c>
      <c r="Q4025" t="s">
        <v>8319</v>
      </c>
      <c r="R4025" t="str">
        <f t="shared" si="312"/>
        <v>theater</v>
      </c>
      <c r="S4025" t="str">
        <f t="shared" si="313"/>
        <v>plays</v>
      </c>
      <c r="T4025">
        <f>YEAR(V4025)</f>
        <v>2016</v>
      </c>
      <c r="U4025" s="13">
        <f t="shared" si="314"/>
        <v>45</v>
      </c>
      <c r="V4025" s="10">
        <f>(((J4025/60)/60)/24)+DATE(1970,1,1)</f>
        <v>42408.999571759254</v>
      </c>
      <c r="W4025" s="10">
        <f>(((I4025/60)/60)/24)+DATE(1970,1,1)</f>
        <v>42453.957905092597</v>
      </c>
    </row>
    <row r="4026" spans="1:23"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10"/>
        <v>1.2500000000000001E-2</v>
      </c>
      <c r="P4026" s="6">
        <f t="shared" si="311"/>
        <v>10</v>
      </c>
      <c r="Q4026" t="s">
        <v>8319</v>
      </c>
      <c r="R4026" t="str">
        <f t="shared" si="312"/>
        <v>theater</v>
      </c>
      <c r="S4026" t="str">
        <f t="shared" si="313"/>
        <v>plays</v>
      </c>
      <c r="T4026">
        <f>YEAR(V4026)</f>
        <v>2015</v>
      </c>
      <c r="U4026" s="13">
        <f t="shared" si="314"/>
        <v>30</v>
      </c>
      <c r="V4026" s="10">
        <f>(((J4026/60)/60)/24)+DATE(1970,1,1)</f>
        <v>42217.670104166667</v>
      </c>
      <c r="W4026" s="10">
        <f>(((I4026/60)/60)/24)+DATE(1970,1,1)</f>
        <v>42247.670104166667</v>
      </c>
    </row>
    <row r="4027" spans="1:23"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10"/>
        <v>0.05</v>
      </c>
      <c r="P4027" s="6">
        <f t="shared" si="311"/>
        <v>62.5</v>
      </c>
      <c r="Q4027" t="s">
        <v>8319</v>
      </c>
      <c r="R4027" t="str">
        <f t="shared" si="312"/>
        <v>theater</v>
      </c>
      <c r="S4027" t="str">
        <f t="shared" si="313"/>
        <v>plays</v>
      </c>
      <c r="T4027">
        <f>YEAR(V4027)</f>
        <v>2015</v>
      </c>
      <c r="U4027" s="13">
        <f t="shared" si="314"/>
        <v>60</v>
      </c>
      <c r="V4027" s="10">
        <f>(((J4027/60)/60)/24)+DATE(1970,1,1)</f>
        <v>42151.237685185188</v>
      </c>
      <c r="W4027" s="10">
        <f>(((I4027/60)/60)/24)+DATE(1970,1,1)</f>
        <v>42211.237685185188</v>
      </c>
    </row>
    <row r="4028" spans="1:23"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10"/>
        <v>0</v>
      </c>
      <c r="P4028" s="6" t="e">
        <f t="shared" si="311"/>
        <v>#DIV/0!</v>
      </c>
      <c r="Q4028" t="s">
        <v>8319</v>
      </c>
      <c r="R4028" t="str">
        <f t="shared" si="312"/>
        <v>theater</v>
      </c>
      <c r="S4028" t="str">
        <f t="shared" si="313"/>
        <v>plays</v>
      </c>
      <c r="T4028">
        <f>YEAR(V4028)</f>
        <v>2015</v>
      </c>
      <c r="U4028" s="13">
        <f t="shared" si="314"/>
        <v>60</v>
      </c>
      <c r="V4028" s="10">
        <f>(((J4028/60)/60)/24)+DATE(1970,1,1)</f>
        <v>42282.655543981484</v>
      </c>
      <c r="W4028" s="10">
        <f>(((I4028/60)/60)/24)+DATE(1970,1,1)</f>
        <v>42342.697210648148</v>
      </c>
    </row>
    <row r="4029" spans="1:23"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10"/>
        <v>7.166666666666667E-2</v>
      </c>
      <c r="P4029" s="6">
        <f t="shared" si="311"/>
        <v>30.714285714285715</v>
      </c>
      <c r="Q4029" t="s">
        <v>8319</v>
      </c>
      <c r="R4029" t="str">
        <f t="shared" si="312"/>
        <v>theater</v>
      </c>
      <c r="S4029" t="str">
        <f t="shared" si="313"/>
        <v>plays</v>
      </c>
      <c r="T4029">
        <f>YEAR(V4029)</f>
        <v>2017</v>
      </c>
      <c r="U4029" s="13">
        <f t="shared" si="314"/>
        <v>20</v>
      </c>
      <c r="V4029" s="10">
        <f>(((J4029/60)/60)/24)+DATE(1970,1,1)</f>
        <v>42768.97084490741</v>
      </c>
      <c r="W4029" s="10">
        <f>(((I4029/60)/60)/24)+DATE(1970,1,1)</f>
        <v>42789.041666666672</v>
      </c>
    </row>
    <row r="4030" spans="1:23"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10"/>
        <v>0.28050000000000003</v>
      </c>
      <c r="P4030" s="6">
        <f t="shared" si="311"/>
        <v>51</v>
      </c>
      <c r="Q4030" t="s">
        <v>8319</v>
      </c>
      <c r="R4030" t="str">
        <f t="shared" si="312"/>
        <v>theater</v>
      </c>
      <c r="S4030" t="str">
        <f t="shared" si="313"/>
        <v>plays</v>
      </c>
      <c r="T4030">
        <f>YEAR(V4030)</f>
        <v>2014</v>
      </c>
      <c r="U4030" s="13">
        <f t="shared" si="314"/>
        <v>30</v>
      </c>
      <c r="V4030" s="10">
        <f>(((J4030/60)/60)/24)+DATE(1970,1,1)</f>
        <v>41765.938657407409</v>
      </c>
      <c r="W4030" s="10">
        <f>(((I4030/60)/60)/24)+DATE(1970,1,1)</f>
        <v>41795.938657407409</v>
      </c>
    </row>
    <row r="4031" spans="1:23"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10"/>
        <v>0</v>
      </c>
      <c r="P4031" s="6" t="e">
        <f t="shared" si="311"/>
        <v>#DIV/0!</v>
      </c>
      <c r="Q4031" t="s">
        <v>8319</v>
      </c>
      <c r="R4031" t="str">
        <f t="shared" si="312"/>
        <v>theater</v>
      </c>
      <c r="S4031" t="str">
        <f t="shared" si="313"/>
        <v>plays</v>
      </c>
      <c r="T4031">
        <f>YEAR(V4031)</f>
        <v>2015</v>
      </c>
      <c r="U4031" s="13">
        <f t="shared" si="314"/>
        <v>30</v>
      </c>
      <c r="V4031" s="10">
        <f>(((J4031/60)/60)/24)+DATE(1970,1,1)</f>
        <v>42322.025115740747</v>
      </c>
      <c r="W4031" s="10">
        <f>(((I4031/60)/60)/24)+DATE(1970,1,1)</f>
        <v>42352.025115740747</v>
      </c>
    </row>
    <row r="4032" spans="1:23"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10"/>
        <v>0.16</v>
      </c>
      <c r="P4032" s="6">
        <f t="shared" si="311"/>
        <v>66.666666666666671</v>
      </c>
      <c r="Q4032" t="s">
        <v>8319</v>
      </c>
      <c r="R4032" t="str">
        <f t="shared" si="312"/>
        <v>theater</v>
      </c>
      <c r="S4032" t="str">
        <f t="shared" si="313"/>
        <v>plays</v>
      </c>
      <c r="T4032">
        <f>YEAR(V4032)</f>
        <v>2016</v>
      </c>
      <c r="U4032" s="13">
        <f t="shared" si="314"/>
        <v>29</v>
      </c>
      <c r="V4032" s="10">
        <f>(((J4032/60)/60)/24)+DATE(1970,1,1)</f>
        <v>42374.655081018514</v>
      </c>
      <c r="W4032" s="10">
        <f>(((I4032/60)/60)/24)+DATE(1970,1,1)</f>
        <v>42403.784027777772</v>
      </c>
    </row>
    <row r="4033" spans="1:23"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10"/>
        <v>0</v>
      </c>
      <c r="P4033" s="6" t="e">
        <f t="shared" si="311"/>
        <v>#DIV/0!</v>
      </c>
      <c r="Q4033" t="s">
        <v>8319</v>
      </c>
      <c r="R4033" t="str">
        <f t="shared" si="312"/>
        <v>theater</v>
      </c>
      <c r="S4033" t="str">
        <f t="shared" si="313"/>
        <v>plays</v>
      </c>
      <c r="T4033">
        <f>YEAR(V4033)</f>
        <v>2014</v>
      </c>
      <c r="U4033" s="13">
        <f t="shared" si="314"/>
        <v>50</v>
      </c>
      <c r="V4033" s="10">
        <f>(((J4033/60)/60)/24)+DATE(1970,1,1)</f>
        <v>41941.585231481484</v>
      </c>
      <c r="W4033" s="10">
        <f>(((I4033/60)/60)/24)+DATE(1970,1,1)</f>
        <v>41991.626898148148</v>
      </c>
    </row>
    <row r="4034" spans="1:23"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10"/>
        <v>6.8287037037037035E-2</v>
      </c>
      <c r="P4034" s="6">
        <f t="shared" si="311"/>
        <v>59</v>
      </c>
      <c r="Q4034" t="s">
        <v>8319</v>
      </c>
      <c r="R4034" t="str">
        <f t="shared" si="312"/>
        <v>theater</v>
      </c>
      <c r="S4034" t="str">
        <f t="shared" si="313"/>
        <v>plays</v>
      </c>
      <c r="T4034">
        <f>YEAR(V4034)</f>
        <v>2015</v>
      </c>
      <c r="U4034" s="13">
        <f t="shared" si="314"/>
        <v>60</v>
      </c>
      <c r="V4034" s="10">
        <f>(((J4034/60)/60)/24)+DATE(1970,1,1)</f>
        <v>42293.809212962966</v>
      </c>
      <c r="W4034" s="10">
        <f>(((I4034/60)/60)/24)+DATE(1970,1,1)</f>
        <v>42353.85087962963</v>
      </c>
    </row>
    <row r="4035" spans="1:23"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15">E4035/D4035</f>
        <v>0.25698702928870293</v>
      </c>
      <c r="P4035" s="6">
        <f t="shared" ref="P4035:P4098" si="316">E4035/L4035</f>
        <v>65.340319148936175</v>
      </c>
      <c r="Q4035" t="s">
        <v>8319</v>
      </c>
      <c r="R4035" t="str">
        <f t="shared" ref="R4035:R4098" si="317">LEFT(N4035,SEARCH("/",N4035,1)-1)</f>
        <v>theater</v>
      </c>
      <c r="S4035" t="str">
        <f t="shared" ref="S4035:S4098" si="318">RIGHT(N4035,LEN(N4035)-FIND("/",N4035,1))</f>
        <v>plays</v>
      </c>
      <c r="T4035">
        <f>YEAR(V4035)</f>
        <v>2016</v>
      </c>
      <c r="U4035" s="13">
        <f t="shared" ref="U4035:U4098" si="319">ROUND(W4035-V4035,0)</f>
        <v>31</v>
      </c>
      <c r="V4035" s="10">
        <f>(((J4035/60)/60)/24)+DATE(1970,1,1)</f>
        <v>42614.268796296295</v>
      </c>
      <c r="W4035" s="10">
        <f>(((I4035/60)/60)/24)+DATE(1970,1,1)</f>
        <v>42645.375</v>
      </c>
    </row>
    <row r="4036" spans="1:23"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15"/>
        <v>1.4814814814814815E-2</v>
      </c>
      <c r="P4036" s="6">
        <f t="shared" si="316"/>
        <v>100</v>
      </c>
      <c r="Q4036" t="s">
        <v>8319</v>
      </c>
      <c r="R4036" t="str">
        <f t="shared" si="317"/>
        <v>theater</v>
      </c>
      <c r="S4036" t="str">
        <f t="shared" si="318"/>
        <v>plays</v>
      </c>
      <c r="T4036">
        <f>YEAR(V4036)</f>
        <v>2015</v>
      </c>
      <c r="U4036" s="13">
        <f t="shared" si="319"/>
        <v>30</v>
      </c>
      <c r="V4036" s="10">
        <f>(((J4036/60)/60)/24)+DATE(1970,1,1)</f>
        <v>42067.947337962964</v>
      </c>
      <c r="W4036" s="10">
        <f>(((I4036/60)/60)/24)+DATE(1970,1,1)</f>
        <v>42097.905671296292</v>
      </c>
    </row>
    <row r="4037" spans="1:23"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15"/>
        <v>0.36849999999999999</v>
      </c>
      <c r="P4037" s="6">
        <f t="shared" si="316"/>
        <v>147.4</v>
      </c>
      <c r="Q4037" t="s">
        <v>8319</v>
      </c>
      <c r="R4037" t="str">
        <f t="shared" si="317"/>
        <v>theater</v>
      </c>
      <c r="S4037" t="str">
        <f t="shared" si="318"/>
        <v>plays</v>
      </c>
      <c r="T4037">
        <f>YEAR(V4037)</f>
        <v>2014</v>
      </c>
      <c r="U4037" s="13">
        <f t="shared" si="319"/>
        <v>30</v>
      </c>
      <c r="V4037" s="10">
        <f>(((J4037/60)/60)/24)+DATE(1970,1,1)</f>
        <v>41903.882951388885</v>
      </c>
      <c r="W4037" s="10">
        <f>(((I4037/60)/60)/24)+DATE(1970,1,1)</f>
        <v>41933.882951388885</v>
      </c>
    </row>
    <row r="4038" spans="1:23"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15"/>
        <v>0.47049999999999997</v>
      </c>
      <c r="P4038" s="6">
        <f t="shared" si="316"/>
        <v>166.05882352941177</v>
      </c>
      <c r="Q4038" t="s">
        <v>8319</v>
      </c>
      <c r="R4038" t="str">
        <f t="shared" si="317"/>
        <v>theater</v>
      </c>
      <c r="S4038" t="str">
        <f t="shared" si="318"/>
        <v>plays</v>
      </c>
      <c r="T4038">
        <f>YEAR(V4038)</f>
        <v>2014</v>
      </c>
      <c r="U4038" s="13">
        <f t="shared" si="319"/>
        <v>17</v>
      </c>
      <c r="V4038" s="10">
        <f>(((J4038/60)/60)/24)+DATE(1970,1,1)</f>
        <v>41804.937083333331</v>
      </c>
      <c r="W4038" s="10">
        <f>(((I4038/60)/60)/24)+DATE(1970,1,1)</f>
        <v>41821.9375</v>
      </c>
    </row>
    <row r="4039" spans="1:23"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15"/>
        <v>0.11428571428571428</v>
      </c>
      <c r="P4039" s="6">
        <f t="shared" si="316"/>
        <v>40</v>
      </c>
      <c r="Q4039" t="s">
        <v>8319</v>
      </c>
      <c r="R4039" t="str">
        <f t="shared" si="317"/>
        <v>theater</v>
      </c>
      <c r="S4039" t="str">
        <f t="shared" si="318"/>
        <v>plays</v>
      </c>
      <c r="T4039">
        <f>YEAR(V4039)</f>
        <v>2016</v>
      </c>
      <c r="U4039" s="13">
        <f t="shared" si="319"/>
        <v>18</v>
      </c>
      <c r="V4039" s="10">
        <f>(((J4039/60)/60)/24)+DATE(1970,1,1)</f>
        <v>42497.070775462969</v>
      </c>
      <c r="W4039" s="10">
        <f>(((I4039/60)/60)/24)+DATE(1970,1,1)</f>
        <v>42514.600694444445</v>
      </c>
    </row>
    <row r="4040" spans="1:23"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15"/>
        <v>0.12039999999999999</v>
      </c>
      <c r="P4040" s="6">
        <f t="shared" si="316"/>
        <v>75.25</v>
      </c>
      <c r="Q4040" t="s">
        <v>8319</v>
      </c>
      <c r="R4040" t="str">
        <f t="shared" si="317"/>
        <v>theater</v>
      </c>
      <c r="S4040" t="str">
        <f t="shared" si="318"/>
        <v>plays</v>
      </c>
      <c r="T4040">
        <f>YEAR(V4040)</f>
        <v>2014</v>
      </c>
      <c r="U4040" s="13">
        <f t="shared" si="319"/>
        <v>60</v>
      </c>
      <c r="V4040" s="10">
        <f>(((J4040/60)/60)/24)+DATE(1970,1,1)</f>
        <v>41869.798726851855</v>
      </c>
      <c r="W4040" s="10">
        <f>(((I4040/60)/60)/24)+DATE(1970,1,1)</f>
        <v>41929.798726851855</v>
      </c>
    </row>
    <row r="4041" spans="1:23"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15"/>
        <v>0.6</v>
      </c>
      <c r="P4041" s="6">
        <f t="shared" si="316"/>
        <v>60</v>
      </c>
      <c r="Q4041" t="s">
        <v>8319</v>
      </c>
      <c r="R4041" t="str">
        <f t="shared" si="317"/>
        <v>theater</v>
      </c>
      <c r="S4041" t="str">
        <f t="shared" si="318"/>
        <v>plays</v>
      </c>
      <c r="T4041">
        <f>YEAR(V4041)</f>
        <v>2015</v>
      </c>
      <c r="U4041" s="13">
        <f t="shared" si="319"/>
        <v>34</v>
      </c>
      <c r="V4041" s="10">
        <f>(((J4041/60)/60)/24)+DATE(1970,1,1)</f>
        <v>42305.670914351853</v>
      </c>
      <c r="W4041" s="10">
        <f>(((I4041/60)/60)/24)+DATE(1970,1,1)</f>
        <v>42339.249305555553</v>
      </c>
    </row>
    <row r="4042" spans="1:23"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15"/>
        <v>0.3125</v>
      </c>
      <c r="P4042" s="6">
        <f t="shared" si="316"/>
        <v>1250</v>
      </c>
      <c r="Q4042" t="s">
        <v>8319</v>
      </c>
      <c r="R4042" t="str">
        <f t="shared" si="317"/>
        <v>theater</v>
      </c>
      <c r="S4042" t="str">
        <f t="shared" si="318"/>
        <v>plays</v>
      </c>
      <c r="T4042">
        <f>YEAR(V4042)</f>
        <v>2015</v>
      </c>
      <c r="U4042" s="13">
        <f t="shared" si="319"/>
        <v>59</v>
      </c>
      <c r="V4042" s="10">
        <f>(((J4042/60)/60)/24)+DATE(1970,1,1)</f>
        <v>42144.231527777782</v>
      </c>
      <c r="W4042" s="10">
        <f>(((I4042/60)/60)/24)+DATE(1970,1,1)</f>
        <v>42203.125</v>
      </c>
    </row>
    <row r="4043" spans="1:23"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15"/>
        <v>4.1999999999999997E-3</v>
      </c>
      <c r="P4043" s="6">
        <f t="shared" si="316"/>
        <v>10.5</v>
      </c>
      <c r="Q4043" t="s">
        <v>8319</v>
      </c>
      <c r="R4043" t="str">
        <f t="shared" si="317"/>
        <v>theater</v>
      </c>
      <c r="S4043" t="str">
        <f t="shared" si="318"/>
        <v>plays</v>
      </c>
      <c r="T4043">
        <f>YEAR(V4043)</f>
        <v>2016</v>
      </c>
      <c r="U4043" s="13">
        <f t="shared" si="319"/>
        <v>60</v>
      </c>
      <c r="V4043" s="10">
        <f>(((J4043/60)/60)/24)+DATE(1970,1,1)</f>
        <v>42559.474004629628</v>
      </c>
      <c r="W4043" s="10">
        <f>(((I4043/60)/60)/24)+DATE(1970,1,1)</f>
        <v>42619.474004629628</v>
      </c>
    </row>
    <row r="4044" spans="1:23"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15"/>
        <v>2.0999999999999999E-3</v>
      </c>
      <c r="P4044" s="6">
        <f t="shared" si="316"/>
        <v>7</v>
      </c>
      <c r="Q4044" t="s">
        <v>8319</v>
      </c>
      <c r="R4044" t="str">
        <f t="shared" si="317"/>
        <v>theater</v>
      </c>
      <c r="S4044" t="str">
        <f t="shared" si="318"/>
        <v>plays</v>
      </c>
      <c r="T4044">
        <f>YEAR(V4044)</f>
        <v>2014</v>
      </c>
      <c r="U4044" s="13">
        <f t="shared" si="319"/>
        <v>30</v>
      </c>
      <c r="V4044" s="10">
        <f>(((J4044/60)/60)/24)+DATE(1970,1,1)</f>
        <v>41995.084074074075</v>
      </c>
      <c r="W4044" s="10">
        <f>(((I4044/60)/60)/24)+DATE(1970,1,1)</f>
        <v>42024.802777777775</v>
      </c>
    </row>
    <row r="4045" spans="1:23"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15"/>
        <v>0</v>
      </c>
      <c r="P4045" s="6" t="e">
        <f t="shared" si="316"/>
        <v>#DIV/0!</v>
      </c>
      <c r="Q4045" t="s">
        <v>8319</v>
      </c>
      <c r="R4045" t="str">
        <f t="shared" si="317"/>
        <v>theater</v>
      </c>
      <c r="S4045" t="str">
        <f t="shared" si="318"/>
        <v>plays</v>
      </c>
      <c r="T4045">
        <f>YEAR(V4045)</f>
        <v>2014</v>
      </c>
      <c r="U4045" s="13">
        <f t="shared" si="319"/>
        <v>15</v>
      </c>
      <c r="V4045" s="10">
        <f>(((J4045/60)/60)/24)+DATE(1970,1,1)</f>
        <v>41948.957465277781</v>
      </c>
      <c r="W4045" s="10">
        <f>(((I4045/60)/60)/24)+DATE(1970,1,1)</f>
        <v>41963.957465277781</v>
      </c>
    </row>
    <row r="4046" spans="1:23"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15"/>
        <v>0.375</v>
      </c>
      <c r="P4046" s="6">
        <f t="shared" si="316"/>
        <v>56.25</v>
      </c>
      <c r="Q4046" t="s">
        <v>8319</v>
      </c>
      <c r="R4046" t="str">
        <f t="shared" si="317"/>
        <v>theater</v>
      </c>
      <c r="S4046" t="str">
        <f t="shared" si="318"/>
        <v>plays</v>
      </c>
      <c r="T4046">
        <f>YEAR(V4046)</f>
        <v>2015</v>
      </c>
      <c r="U4046" s="13">
        <f t="shared" si="319"/>
        <v>30</v>
      </c>
      <c r="V4046" s="10">
        <f>(((J4046/60)/60)/24)+DATE(1970,1,1)</f>
        <v>42074.219699074078</v>
      </c>
      <c r="W4046" s="10">
        <f>(((I4046/60)/60)/24)+DATE(1970,1,1)</f>
        <v>42104.208333333328</v>
      </c>
    </row>
    <row r="4047" spans="1:23"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15"/>
        <v>2.0000000000000001E-4</v>
      </c>
      <c r="P4047" s="6">
        <f t="shared" si="316"/>
        <v>1</v>
      </c>
      <c r="Q4047" t="s">
        <v>8319</v>
      </c>
      <c r="R4047" t="str">
        <f t="shared" si="317"/>
        <v>theater</v>
      </c>
      <c r="S4047" t="str">
        <f t="shared" si="318"/>
        <v>plays</v>
      </c>
      <c r="T4047">
        <f>YEAR(V4047)</f>
        <v>2014</v>
      </c>
      <c r="U4047" s="13">
        <f t="shared" si="319"/>
        <v>30</v>
      </c>
      <c r="V4047" s="10">
        <f>(((J4047/60)/60)/24)+DATE(1970,1,1)</f>
        <v>41842.201261574075</v>
      </c>
      <c r="W4047" s="10">
        <f>(((I4047/60)/60)/24)+DATE(1970,1,1)</f>
        <v>41872.201261574075</v>
      </c>
    </row>
    <row r="4048" spans="1:23"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15"/>
        <v>8.2142857142857142E-2</v>
      </c>
      <c r="P4048" s="6">
        <f t="shared" si="316"/>
        <v>38.333333333333336</v>
      </c>
      <c r="Q4048" t="s">
        <v>8319</v>
      </c>
      <c r="R4048" t="str">
        <f t="shared" si="317"/>
        <v>theater</v>
      </c>
      <c r="S4048" t="str">
        <f t="shared" si="318"/>
        <v>plays</v>
      </c>
      <c r="T4048">
        <f>YEAR(V4048)</f>
        <v>2014</v>
      </c>
      <c r="U4048" s="13">
        <f t="shared" si="319"/>
        <v>30</v>
      </c>
      <c r="V4048" s="10">
        <f>(((J4048/60)/60)/24)+DATE(1970,1,1)</f>
        <v>41904.650578703702</v>
      </c>
      <c r="W4048" s="10">
        <f>(((I4048/60)/60)/24)+DATE(1970,1,1)</f>
        <v>41934.650578703702</v>
      </c>
    </row>
    <row r="4049" spans="1:23"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15"/>
        <v>2.1999999999999999E-2</v>
      </c>
      <c r="P4049" s="6">
        <f t="shared" si="316"/>
        <v>27.5</v>
      </c>
      <c r="Q4049" t="s">
        <v>8319</v>
      </c>
      <c r="R4049" t="str">
        <f t="shared" si="317"/>
        <v>theater</v>
      </c>
      <c r="S4049" t="str">
        <f t="shared" si="318"/>
        <v>plays</v>
      </c>
      <c r="T4049">
        <f>YEAR(V4049)</f>
        <v>2014</v>
      </c>
      <c r="U4049" s="13">
        <f t="shared" si="319"/>
        <v>24</v>
      </c>
      <c r="V4049" s="10">
        <f>(((J4049/60)/60)/24)+DATE(1970,1,1)</f>
        <v>41991.022488425922</v>
      </c>
      <c r="W4049" s="10">
        <f>(((I4049/60)/60)/24)+DATE(1970,1,1)</f>
        <v>42015.041666666672</v>
      </c>
    </row>
    <row r="4050" spans="1:23"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15"/>
        <v>0.17652941176470588</v>
      </c>
      <c r="P4050" s="6">
        <f t="shared" si="316"/>
        <v>32.978021978021978</v>
      </c>
      <c r="Q4050" t="s">
        <v>8319</v>
      </c>
      <c r="R4050" t="str">
        <f t="shared" si="317"/>
        <v>theater</v>
      </c>
      <c r="S4050" t="str">
        <f t="shared" si="318"/>
        <v>plays</v>
      </c>
      <c r="T4050">
        <f>YEAR(V4050)</f>
        <v>2016</v>
      </c>
      <c r="U4050" s="13">
        <f t="shared" si="319"/>
        <v>35</v>
      </c>
      <c r="V4050" s="10">
        <f>(((J4050/60)/60)/24)+DATE(1970,1,1)</f>
        <v>42436.509108796294</v>
      </c>
      <c r="W4050" s="10">
        <f>(((I4050/60)/60)/24)+DATE(1970,1,1)</f>
        <v>42471.467442129629</v>
      </c>
    </row>
    <row r="4051" spans="1:23"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15"/>
        <v>8.0000000000000004E-4</v>
      </c>
      <c r="P4051" s="6">
        <f t="shared" si="316"/>
        <v>16</v>
      </c>
      <c r="Q4051" t="s">
        <v>8319</v>
      </c>
      <c r="R4051" t="str">
        <f t="shared" si="317"/>
        <v>theater</v>
      </c>
      <c r="S4051" t="str">
        <f t="shared" si="318"/>
        <v>plays</v>
      </c>
      <c r="T4051">
        <f>YEAR(V4051)</f>
        <v>2015</v>
      </c>
      <c r="U4051" s="13">
        <f t="shared" si="319"/>
        <v>30</v>
      </c>
      <c r="V4051" s="10">
        <f>(((J4051/60)/60)/24)+DATE(1970,1,1)</f>
        <v>42169.958506944444</v>
      </c>
      <c r="W4051" s="10">
        <f>(((I4051/60)/60)/24)+DATE(1970,1,1)</f>
        <v>42199.958506944444</v>
      </c>
    </row>
    <row r="4052" spans="1:23"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15"/>
        <v>6.6666666666666664E-4</v>
      </c>
      <c r="P4052" s="6">
        <f t="shared" si="316"/>
        <v>1</v>
      </c>
      <c r="Q4052" t="s">
        <v>8319</v>
      </c>
      <c r="R4052" t="str">
        <f t="shared" si="317"/>
        <v>theater</v>
      </c>
      <c r="S4052" t="str">
        <f t="shared" si="318"/>
        <v>plays</v>
      </c>
      <c r="T4052">
        <f>YEAR(V4052)</f>
        <v>2014</v>
      </c>
      <c r="U4052" s="13">
        <f t="shared" si="319"/>
        <v>30</v>
      </c>
      <c r="V4052" s="10">
        <f>(((J4052/60)/60)/24)+DATE(1970,1,1)</f>
        <v>41905.636469907404</v>
      </c>
      <c r="W4052" s="10">
        <f>(((I4052/60)/60)/24)+DATE(1970,1,1)</f>
        <v>41935.636469907404</v>
      </c>
    </row>
    <row r="4053" spans="1:23"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15"/>
        <v>0</v>
      </c>
      <c r="P4053" s="6" t="e">
        <f t="shared" si="316"/>
        <v>#DIV/0!</v>
      </c>
      <c r="Q4053" t="s">
        <v>8319</v>
      </c>
      <c r="R4053" t="str">
        <f t="shared" si="317"/>
        <v>theater</v>
      </c>
      <c r="S4053" t="str">
        <f t="shared" si="318"/>
        <v>plays</v>
      </c>
      <c r="T4053">
        <f>YEAR(V4053)</f>
        <v>2014</v>
      </c>
      <c r="U4053" s="13">
        <f t="shared" si="319"/>
        <v>6</v>
      </c>
      <c r="V4053" s="10">
        <f>(((J4053/60)/60)/24)+DATE(1970,1,1)</f>
        <v>41761.810150462967</v>
      </c>
      <c r="W4053" s="10">
        <f>(((I4053/60)/60)/24)+DATE(1970,1,1)</f>
        <v>41768.286805555559</v>
      </c>
    </row>
    <row r="4054" spans="1:23"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15"/>
        <v>0.37533333333333335</v>
      </c>
      <c r="P4054" s="6">
        <f t="shared" si="316"/>
        <v>86.615384615384613</v>
      </c>
      <c r="Q4054" t="s">
        <v>8319</v>
      </c>
      <c r="R4054" t="str">
        <f t="shared" si="317"/>
        <v>theater</v>
      </c>
      <c r="S4054" t="str">
        <f t="shared" si="318"/>
        <v>plays</v>
      </c>
      <c r="T4054">
        <f>YEAR(V4054)</f>
        <v>2014</v>
      </c>
      <c r="U4054" s="13">
        <f t="shared" si="319"/>
        <v>60</v>
      </c>
      <c r="V4054" s="10">
        <f>(((J4054/60)/60)/24)+DATE(1970,1,1)</f>
        <v>41865.878657407404</v>
      </c>
      <c r="W4054" s="10">
        <f>(((I4054/60)/60)/24)+DATE(1970,1,1)</f>
        <v>41925.878657407404</v>
      </c>
    </row>
    <row r="4055" spans="1:23"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15"/>
        <v>0.22</v>
      </c>
      <c r="P4055" s="6">
        <f t="shared" si="316"/>
        <v>55</v>
      </c>
      <c r="Q4055" t="s">
        <v>8319</v>
      </c>
      <c r="R4055" t="str">
        <f t="shared" si="317"/>
        <v>theater</v>
      </c>
      <c r="S4055" t="str">
        <f t="shared" si="318"/>
        <v>plays</v>
      </c>
      <c r="T4055">
        <f>YEAR(V4055)</f>
        <v>2014</v>
      </c>
      <c r="U4055" s="13">
        <f t="shared" si="319"/>
        <v>30</v>
      </c>
      <c r="V4055" s="10">
        <f>(((J4055/60)/60)/24)+DATE(1970,1,1)</f>
        <v>41928.690138888887</v>
      </c>
      <c r="W4055" s="10">
        <f>(((I4055/60)/60)/24)+DATE(1970,1,1)</f>
        <v>41958.833333333328</v>
      </c>
    </row>
    <row r="4056" spans="1:23"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15"/>
        <v>0</v>
      </c>
      <c r="P4056" s="6" t="e">
        <f t="shared" si="316"/>
        <v>#DIV/0!</v>
      </c>
      <c r="Q4056" t="s">
        <v>8319</v>
      </c>
      <c r="R4056" t="str">
        <f t="shared" si="317"/>
        <v>theater</v>
      </c>
      <c r="S4056" t="str">
        <f t="shared" si="318"/>
        <v>plays</v>
      </c>
      <c r="T4056">
        <f>YEAR(V4056)</f>
        <v>2016</v>
      </c>
      <c r="U4056" s="13">
        <f t="shared" si="319"/>
        <v>30</v>
      </c>
      <c r="V4056" s="10">
        <f>(((J4056/60)/60)/24)+DATE(1970,1,1)</f>
        <v>42613.841261574074</v>
      </c>
      <c r="W4056" s="10">
        <f>(((I4056/60)/60)/24)+DATE(1970,1,1)</f>
        <v>42644.166666666672</v>
      </c>
    </row>
    <row r="4057" spans="1:23"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15"/>
        <v>0.1762</v>
      </c>
      <c r="P4057" s="6">
        <f t="shared" si="316"/>
        <v>41.952380952380949</v>
      </c>
      <c r="Q4057" t="s">
        <v>8319</v>
      </c>
      <c r="R4057" t="str">
        <f t="shared" si="317"/>
        <v>theater</v>
      </c>
      <c r="S4057" t="str">
        <f t="shared" si="318"/>
        <v>plays</v>
      </c>
      <c r="T4057">
        <f>YEAR(V4057)</f>
        <v>2014</v>
      </c>
      <c r="U4057" s="13">
        <f t="shared" si="319"/>
        <v>30</v>
      </c>
      <c r="V4057" s="10">
        <f>(((J4057/60)/60)/24)+DATE(1970,1,1)</f>
        <v>41779.648506944446</v>
      </c>
      <c r="W4057" s="10">
        <f>(((I4057/60)/60)/24)+DATE(1970,1,1)</f>
        <v>41809.648506944446</v>
      </c>
    </row>
    <row r="4058" spans="1:23"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15"/>
        <v>0.53</v>
      </c>
      <c r="P4058" s="6">
        <f t="shared" si="316"/>
        <v>88.333333333333329</v>
      </c>
      <c r="Q4058" t="s">
        <v>8319</v>
      </c>
      <c r="R4058" t="str">
        <f t="shared" si="317"/>
        <v>theater</v>
      </c>
      <c r="S4058" t="str">
        <f t="shared" si="318"/>
        <v>plays</v>
      </c>
      <c r="T4058">
        <f>YEAR(V4058)</f>
        <v>2016</v>
      </c>
      <c r="U4058" s="13">
        <f t="shared" si="319"/>
        <v>20</v>
      </c>
      <c r="V4058" s="10">
        <f>(((J4058/60)/60)/24)+DATE(1970,1,1)</f>
        <v>42534.933321759265</v>
      </c>
      <c r="W4058" s="10">
        <f>(((I4058/60)/60)/24)+DATE(1970,1,1)</f>
        <v>42554.832638888889</v>
      </c>
    </row>
    <row r="4059" spans="1:23"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15"/>
        <v>0.22142857142857142</v>
      </c>
      <c r="P4059" s="6">
        <f t="shared" si="316"/>
        <v>129.16666666666666</v>
      </c>
      <c r="Q4059" t="s">
        <v>8319</v>
      </c>
      <c r="R4059" t="str">
        <f t="shared" si="317"/>
        <v>theater</v>
      </c>
      <c r="S4059" t="str">
        <f t="shared" si="318"/>
        <v>plays</v>
      </c>
      <c r="T4059">
        <f>YEAR(V4059)</f>
        <v>2015</v>
      </c>
      <c r="U4059" s="13">
        <f t="shared" si="319"/>
        <v>23</v>
      </c>
      <c r="V4059" s="10">
        <f>(((J4059/60)/60)/24)+DATE(1970,1,1)</f>
        <v>42310.968518518523</v>
      </c>
      <c r="W4059" s="10">
        <f>(((I4059/60)/60)/24)+DATE(1970,1,1)</f>
        <v>42333.958333333328</v>
      </c>
    </row>
    <row r="4060" spans="1:23"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15"/>
        <v>2.5333333333333333E-2</v>
      </c>
      <c r="P4060" s="6">
        <f t="shared" si="316"/>
        <v>23.75</v>
      </c>
      <c r="Q4060" t="s">
        <v>8319</v>
      </c>
      <c r="R4060" t="str">
        <f t="shared" si="317"/>
        <v>theater</v>
      </c>
      <c r="S4060" t="str">
        <f t="shared" si="318"/>
        <v>plays</v>
      </c>
      <c r="T4060">
        <f>YEAR(V4060)</f>
        <v>2016</v>
      </c>
      <c r="U4060" s="13">
        <f t="shared" si="319"/>
        <v>15</v>
      </c>
      <c r="V4060" s="10">
        <f>(((J4060/60)/60)/24)+DATE(1970,1,1)</f>
        <v>42446.060694444444</v>
      </c>
      <c r="W4060" s="10">
        <f>(((I4060/60)/60)/24)+DATE(1970,1,1)</f>
        <v>42461.165972222225</v>
      </c>
    </row>
    <row r="4061" spans="1:23"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15"/>
        <v>2.5000000000000001E-2</v>
      </c>
      <c r="P4061" s="6">
        <f t="shared" si="316"/>
        <v>35.714285714285715</v>
      </c>
      <c r="Q4061" t="s">
        <v>8319</v>
      </c>
      <c r="R4061" t="str">
        <f t="shared" si="317"/>
        <v>theater</v>
      </c>
      <c r="S4061" t="str">
        <f t="shared" si="318"/>
        <v>plays</v>
      </c>
      <c r="T4061">
        <f>YEAR(V4061)</f>
        <v>2014</v>
      </c>
      <c r="U4061" s="13">
        <f t="shared" si="319"/>
        <v>31</v>
      </c>
      <c r="V4061" s="10">
        <f>(((J4061/60)/60)/24)+DATE(1970,1,1)</f>
        <v>41866.640648148146</v>
      </c>
      <c r="W4061" s="10">
        <f>(((I4061/60)/60)/24)+DATE(1970,1,1)</f>
        <v>41898.125</v>
      </c>
    </row>
    <row r="4062" spans="1:23"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15"/>
        <v>2.8500000000000001E-2</v>
      </c>
      <c r="P4062" s="6">
        <f t="shared" si="316"/>
        <v>57</v>
      </c>
      <c r="Q4062" t="s">
        <v>8319</v>
      </c>
      <c r="R4062" t="str">
        <f t="shared" si="317"/>
        <v>theater</v>
      </c>
      <c r="S4062" t="str">
        <f t="shared" si="318"/>
        <v>plays</v>
      </c>
      <c r="T4062">
        <f>YEAR(V4062)</f>
        <v>2014</v>
      </c>
      <c r="U4062" s="13">
        <f t="shared" si="319"/>
        <v>34</v>
      </c>
      <c r="V4062" s="10">
        <f>(((J4062/60)/60)/24)+DATE(1970,1,1)</f>
        <v>41779.695092592592</v>
      </c>
      <c r="W4062" s="10">
        <f>(((I4062/60)/60)/24)+DATE(1970,1,1)</f>
        <v>41813.666666666664</v>
      </c>
    </row>
    <row r="4063" spans="1:23"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15"/>
        <v>0</v>
      </c>
      <c r="P4063" s="6" t="e">
        <f t="shared" si="316"/>
        <v>#DIV/0!</v>
      </c>
      <c r="Q4063" t="s">
        <v>8319</v>
      </c>
      <c r="R4063" t="str">
        <f t="shared" si="317"/>
        <v>theater</v>
      </c>
      <c r="S4063" t="str">
        <f t="shared" si="318"/>
        <v>plays</v>
      </c>
      <c r="T4063">
        <f>YEAR(V4063)</f>
        <v>2016</v>
      </c>
      <c r="U4063" s="13">
        <f t="shared" si="319"/>
        <v>60</v>
      </c>
      <c r="V4063" s="10">
        <f>(((J4063/60)/60)/24)+DATE(1970,1,1)</f>
        <v>42421.141469907408</v>
      </c>
      <c r="W4063" s="10">
        <f>(((I4063/60)/60)/24)+DATE(1970,1,1)</f>
        <v>42481.099803240737</v>
      </c>
    </row>
    <row r="4064" spans="1:23"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15"/>
        <v>2.4500000000000001E-2</v>
      </c>
      <c r="P4064" s="6">
        <f t="shared" si="316"/>
        <v>163.33333333333334</v>
      </c>
      <c r="Q4064" t="s">
        <v>8319</v>
      </c>
      <c r="R4064" t="str">
        <f t="shared" si="317"/>
        <v>theater</v>
      </c>
      <c r="S4064" t="str">
        <f t="shared" si="318"/>
        <v>plays</v>
      </c>
      <c r="T4064">
        <f>YEAR(V4064)</f>
        <v>2016</v>
      </c>
      <c r="U4064" s="13">
        <f t="shared" si="319"/>
        <v>30</v>
      </c>
      <c r="V4064" s="10">
        <f>(((J4064/60)/60)/24)+DATE(1970,1,1)</f>
        <v>42523.739212962959</v>
      </c>
      <c r="W4064" s="10">
        <f>(((I4064/60)/60)/24)+DATE(1970,1,1)</f>
        <v>42553.739212962959</v>
      </c>
    </row>
    <row r="4065" spans="1:23"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15"/>
        <v>1.4210526315789474E-2</v>
      </c>
      <c r="P4065" s="6">
        <f t="shared" si="316"/>
        <v>15</v>
      </c>
      <c r="Q4065" t="s">
        <v>8319</v>
      </c>
      <c r="R4065" t="str">
        <f t="shared" si="317"/>
        <v>theater</v>
      </c>
      <c r="S4065" t="str">
        <f t="shared" si="318"/>
        <v>plays</v>
      </c>
      <c r="T4065">
        <f>YEAR(V4065)</f>
        <v>2014</v>
      </c>
      <c r="U4065" s="13">
        <f t="shared" si="319"/>
        <v>30</v>
      </c>
      <c r="V4065" s="10">
        <f>(((J4065/60)/60)/24)+DATE(1970,1,1)</f>
        <v>41787.681527777779</v>
      </c>
      <c r="W4065" s="10">
        <f>(((I4065/60)/60)/24)+DATE(1970,1,1)</f>
        <v>41817.681527777779</v>
      </c>
    </row>
    <row r="4066" spans="1:23"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15"/>
        <v>0.1925</v>
      </c>
      <c r="P4066" s="6">
        <f t="shared" si="316"/>
        <v>64.166666666666671</v>
      </c>
      <c r="Q4066" t="s">
        <v>8319</v>
      </c>
      <c r="R4066" t="str">
        <f t="shared" si="317"/>
        <v>theater</v>
      </c>
      <c r="S4066" t="str">
        <f t="shared" si="318"/>
        <v>plays</v>
      </c>
      <c r="T4066">
        <f>YEAR(V4066)</f>
        <v>2015</v>
      </c>
      <c r="U4066" s="13">
        <f t="shared" si="319"/>
        <v>30</v>
      </c>
      <c r="V4066" s="10">
        <f>(((J4066/60)/60)/24)+DATE(1970,1,1)</f>
        <v>42093.588263888887</v>
      </c>
      <c r="W4066" s="10">
        <f>(((I4066/60)/60)/24)+DATE(1970,1,1)</f>
        <v>42123.588263888887</v>
      </c>
    </row>
    <row r="4067" spans="1:23"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15"/>
        <v>6.7499999999999999E-3</v>
      </c>
      <c r="P4067" s="6">
        <f t="shared" si="316"/>
        <v>6.75</v>
      </c>
      <c r="Q4067" t="s">
        <v>8319</v>
      </c>
      <c r="R4067" t="str">
        <f t="shared" si="317"/>
        <v>theater</v>
      </c>
      <c r="S4067" t="str">
        <f t="shared" si="318"/>
        <v>plays</v>
      </c>
      <c r="T4067">
        <f>YEAR(V4067)</f>
        <v>2014</v>
      </c>
      <c r="U4067" s="13">
        <f t="shared" si="319"/>
        <v>30</v>
      </c>
      <c r="V4067" s="10">
        <f>(((J4067/60)/60)/24)+DATE(1970,1,1)</f>
        <v>41833.951516203706</v>
      </c>
      <c r="W4067" s="10">
        <f>(((I4067/60)/60)/24)+DATE(1970,1,1)</f>
        <v>41863.951516203706</v>
      </c>
    </row>
    <row r="4068" spans="1:23"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15"/>
        <v>1.6666666666666668E-3</v>
      </c>
      <c r="P4068" s="6">
        <f t="shared" si="316"/>
        <v>25</v>
      </c>
      <c r="Q4068" t="s">
        <v>8319</v>
      </c>
      <c r="R4068" t="str">
        <f t="shared" si="317"/>
        <v>theater</v>
      </c>
      <c r="S4068" t="str">
        <f t="shared" si="318"/>
        <v>plays</v>
      </c>
      <c r="T4068">
        <f>YEAR(V4068)</f>
        <v>2016</v>
      </c>
      <c r="U4068" s="13">
        <f t="shared" si="319"/>
        <v>30</v>
      </c>
      <c r="V4068" s="10">
        <f>(((J4068/60)/60)/24)+DATE(1970,1,1)</f>
        <v>42479.039212962962</v>
      </c>
      <c r="W4068" s="10">
        <f>(((I4068/60)/60)/24)+DATE(1970,1,1)</f>
        <v>42509.039212962962</v>
      </c>
    </row>
    <row r="4069" spans="1:23"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15"/>
        <v>0.60899999999999999</v>
      </c>
      <c r="P4069" s="6">
        <f t="shared" si="316"/>
        <v>179.11764705882354</v>
      </c>
      <c r="Q4069" t="s">
        <v>8319</v>
      </c>
      <c r="R4069" t="str">
        <f t="shared" si="317"/>
        <v>theater</v>
      </c>
      <c r="S4069" t="str">
        <f t="shared" si="318"/>
        <v>plays</v>
      </c>
      <c r="T4069">
        <f>YEAR(V4069)</f>
        <v>2015</v>
      </c>
      <c r="U4069" s="13">
        <f t="shared" si="319"/>
        <v>40</v>
      </c>
      <c r="V4069" s="10">
        <f>(((J4069/60)/60)/24)+DATE(1970,1,1)</f>
        <v>42235.117476851854</v>
      </c>
      <c r="W4069" s="10">
        <f>(((I4069/60)/60)/24)+DATE(1970,1,1)</f>
        <v>42275.117476851854</v>
      </c>
    </row>
    <row r="4070" spans="1:23"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15"/>
        <v>0.01</v>
      </c>
      <c r="P4070" s="6">
        <f t="shared" si="316"/>
        <v>34.950000000000003</v>
      </c>
      <c r="Q4070" t="s">
        <v>8319</v>
      </c>
      <c r="R4070" t="str">
        <f t="shared" si="317"/>
        <v>theater</v>
      </c>
      <c r="S4070" t="str">
        <f t="shared" si="318"/>
        <v>plays</v>
      </c>
      <c r="T4070">
        <f>YEAR(V4070)</f>
        <v>2016</v>
      </c>
      <c r="U4070" s="13">
        <f t="shared" si="319"/>
        <v>30</v>
      </c>
      <c r="V4070" s="10">
        <f>(((J4070/60)/60)/24)+DATE(1970,1,1)</f>
        <v>42718.963599537034</v>
      </c>
      <c r="W4070" s="10">
        <f>(((I4070/60)/60)/24)+DATE(1970,1,1)</f>
        <v>42748.961805555555</v>
      </c>
    </row>
    <row r="4071" spans="1:23"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15"/>
        <v>0.34399999999999997</v>
      </c>
      <c r="P4071" s="6">
        <f t="shared" si="316"/>
        <v>33.07692307692308</v>
      </c>
      <c r="Q4071" t="s">
        <v>8319</v>
      </c>
      <c r="R4071" t="str">
        <f t="shared" si="317"/>
        <v>theater</v>
      </c>
      <c r="S4071" t="str">
        <f t="shared" si="318"/>
        <v>plays</v>
      </c>
      <c r="T4071">
        <f>YEAR(V4071)</f>
        <v>2015</v>
      </c>
      <c r="U4071" s="13">
        <f t="shared" si="319"/>
        <v>41</v>
      </c>
      <c r="V4071" s="10">
        <f>(((J4071/60)/60)/24)+DATE(1970,1,1)</f>
        <v>42022.661527777775</v>
      </c>
      <c r="W4071" s="10">
        <f>(((I4071/60)/60)/24)+DATE(1970,1,1)</f>
        <v>42063.5</v>
      </c>
    </row>
    <row r="4072" spans="1:23"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15"/>
        <v>0.16500000000000001</v>
      </c>
      <c r="P4072" s="6">
        <f t="shared" si="316"/>
        <v>27.5</v>
      </c>
      <c r="Q4072" t="s">
        <v>8319</v>
      </c>
      <c r="R4072" t="str">
        <f t="shared" si="317"/>
        <v>theater</v>
      </c>
      <c r="S4072" t="str">
        <f t="shared" si="318"/>
        <v>plays</v>
      </c>
      <c r="T4072">
        <f>YEAR(V4072)</f>
        <v>2015</v>
      </c>
      <c r="U4072" s="13">
        <f t="shared" si="319"/>
        <v>32</v>
      </c>
      <c r="V4072" s="10">
        <f>(((J4072/60)/60)/24)+DATE(1970,1,1)</f>
        <v>42031.666898148149</v>
      </c>
      <c r="W4072" s="10">
        <f>(((I4072/60)/60)/24)+DATE(1970,1,1)</f>
        <v>42064.125</v>
      </c>
    </row>
    <row r="4073" spans="1:23"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15"/>
        <v>0</v>
      </c>
      <c r="P4073" s="6" t="e">
        <f t="shared" si="316"/>
        <v>#DIV/0!</v>
      </c>
      <c r="Q4073" t="s">
        <v>8319</v>
      </c>
      <c r="R4073" t="str">
        <f t="shared" si="317"/>
        <v>theater</v>
      </c>
      <c r="S4073" t="str">
        <f t="shared" si="318"/>
        <v>plays</v>
      </c>
      <c r="T4073">
        <f>YEAR(V4073)</f>
        <v>2016</v>
      </c>
      <c r="U4073" s="13">
        <f t="shared" si="319"/>
        <v>30</v>
      </c>
      <c r="V4073" s="10">
        <f>(((J4073/60)/60)/24)+DATE(1970,1,1)</f>
        <v>42700.804756944446</v>
      </c>
      <c r="W4073" s="10">
        <f>(((I4073/60)/60)/24)+DATE(1970,1,1)</f>
        <v>42730.804756944446</v>
      </c>
    </row>
    <row r="4074" spans="1:23"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15"/>
        <v>4.0000000000000001E-3</v>
      </c>
      <c r="P4074" s="6">
        <f t="shared" si="316"/>
        <v>2</v>
      </c>
      <c r="Q4074" t="s">
        <v>8319</v>
      </c>
      <c r="R4074" t="str">
        <f t="shared" si="317"/>
        <v>theater</v>
      </c>
      <c r="S4074" t="str">
        <f t="shared" si="318"/>
        <v>plays</v>
      </c>
      <c r="T4074">
        <f>YEAR(V4074)</f>
        <v>2014</v>
      </c>
      <c r="U4074" s="13">
        <f t="shared" si="319"/>
        <v>60</v>
      </c>
      <c r="V4074" s="10">
        <f>(((J4074/60)/60)/24)+DATE(1970,1,1)</f>
        <v>41812.77443287037</v>
      </c>
      <c r="W4074" s="10">
        <f>(((I4074/60)/60)/24)+DATE(1970,1,1)</f>
        <v>41872.77443287037</v>
      </c>
    </row>
    <row r="4075" spans="1:23"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15"/>
        <v>1.0571428571428572E-2</v>
      </c>
      <c r="P4075" s="6">
        <f t="shared" si="316"/>
        <v>18.5</v>
      </c>
      <c r="Q4075" t="s">
        <v>8319</v>
      </c>
      <c r="R4075" t="str">
        <f t="shared" si="317"/>
        <v>theater</v>
      </c>
      <c r="S4075" t="str">
        <f t="shared" si="318"/>
        <v>plays</v>
      </c>
      <c r="T4075">
        <f>YEAR(V4075)</f>
        <v>2015</v>
      </c>
      <c r="U4075" s="13">
        <f t="shared" si="319"/>
        <v>55</v>
      </c>
      <c r="V4075" s="10">
        <f>(((J4075/60)/60)/24)+DATE(1970,1,1)</f>
        <v>42078.34520833334</v>
      </c>
      <c r="W4075" s="10">
        <f>(((I4075/60)/60)/24)+DATE(1970,1,1)</f>
        <v>42133.166666666672</v>
      </c>
    </row>
    <row r="4076" spans="1:23"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15"/>
        <v>0.26727272727272727</v>
      </c>
      <c r="P4076" s="6">
        <f t="shared" si="316"/>
        <v>35</v>
      </c>
      <c r="Q4076" t="s">
        <v>8319</v>
      </c>
      <c r="R4076" t="str">
        <f t="shared" si="317"/>
        <v>theater</v>
      </c>
      <c r="S4076" t="str">
        <f t="shared" si="318"/>
        <v>plays</v>
      </c>
      <c r="T4076">
        <f>YEAR(V4076)</f>
        <v>2015</v>
      </c>
      <c r="U4076" s="13">
        <f t="shared" si="319"/>
        <v>30</v>
      </c>
      <c r="V4076" s="10">
        <f>(((J4076/60)/60)/24)+DATE(1970,1,1)</f>
        <v>42283.552951388891</v>
      </c>
      <c r="W4076" s="10">
        <f>(((I4076/60)/60)/24)+DATE(1970,1,1)</f>
        <v>42313.594618055555</v>
      </c>
    </row>
    <row r="4077" spans="1:23"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15"/>
        <v>0.28799999999999998</v>
      </c>
      <c r="P4077" s="6">
        <f t="shared" si="316"/>
        <v>44.307692307692307</v>
      </c>
      <c r="Q4077" t="s">
        <v>8319</v>
      </c>
      <c r="R4077" t="str">
        <f t="shared" si="317"/>
        <v>theater</v>
      </c>
      <c r="S4077" t="str">
        <f t="shared" si="318"/>
        <v>plays</v>
      </c>
      <c r="T4077">
        <f>YEAR(V4077)</f>
        <v>2014</v>
      </c>
      <c r="U4077" s="13">
        <f t="shared" si="319"/>
        <v>42</v>
      </c>
      <c r="V4077" s="10">
        <f>(((J4077/60)/60)/24)+DATE(1970,1,1)</f>
        <v>41779.045937499999</v>
      </c>
      <c r="W4077" s="10">
        <f>(((I4077/60)/60)/24)+DATE(1970,1,1)</f>
        <v>41820.727777777778</v>
      </c>
    </row>
    <row r="4078" spans="1:23"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15"/>
        <v>0</v>
      </c>
      <c r="P4078" s="6" t="e">
        <f t="shared" si="316"/>
        <v>#DIV/0!</v>
      </c>
      <c r="Q4078" t="s">
        <v>8319</v>
      </c>
      <c r="R4078" t="str">
        <f t="shared" si="317"/>
        <v>theater</v>
      </c>
      <c r="S4078" t="str">
        <f t="shared" si="318"/>
        <v>plays</v>
      </c>
      <c r="T4078">
        <f>YEAR(V4078)</f>
        <v>2014</v>
      </c>
      <c r="U4078" s="13">
        <f t="shared" si="319"/>
        <v>28</v>
      </c>
      <c r="V4078" s="10">
        <f>(((J4078/60)/60)/24)+DATE(1970,1,1)</f>
        <v>41905.795706018522</v>
      </c>
      <c r="W4078" s="10">
        <f>(((I4078/60)/60)/24)+DATE(1970,1,1)</f>
        <v>41933.82708333333</v>
      </c>
    </row>
    <row r="4079" spans="1:23"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15"/>
        <v>8.8999999999999996E-2</v>
      </c>
      <c r="P4079" s="6">
        <f t="shared" si="316"/>
        <v>222.5</v>
      </c>
      <c r="Q4079" t="s">
        <v>8319</v>
      </c>
      <c r="R4079" t="str">
        <f t="shared" si="317"/>
        <v>theater</v>
      </c>
      <c r="S4079" t="str">
        <f t="shared" si="318"/>
        <v>plays</v>
      </c>
      <c r="T4079">
        <f>YEAR(V4079)</f>
        <v>2016</v>
      </c>
      <c r="U4079" s="13">
        <f t="shared" si="319"/>
        <v>30</v>
      </c>
      <c r="V4079" s="10">
        <f>(((J4079/60)/60)/24)+DATE(1970,1,1)</f>
        <v>42695.7105787037</v>
      </c>
      <c r="W4079" s="10">
        <f>(((I4079/60)/60)/24)+DATE(1970,1,1)</f>
        <v>42725.7105787037</v>
      </c>
    </row>
    <row r="4080" spans="1:23"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15"/>
        <v>0</v>
      </c>
      <c r="P4080" s="6" t="e">
        <f t="shared" si="316"/>
        <v>#DIV/0!</v>
      </c>
      <c r="Q4080" t="s">
        <v>8319</v>
      </c>
      <c r="R4080" t="str">
        <f t="shared" si="317"/>
        <v>theater</v>
      </c>
      <c r="S4080" t="str">
        <f t="shared" si="318"/>
        <v>plays</v>
      </c>
      <c r="T4080">
        <f>YEAR(V4080)</f>
        <v>2016</v>
      </c>
      <c r="U4080" s="13">
        <f t="shared" si="319"/>
        <v>30</v>
      </c>
      <c r="V4080" s="10">
        <f>(((J4080/60)/60)/24)+DATE(1970,1,1)</f>
        <v>42732.787523148145</v>
      </c>
      <c r="W4080" s="10">
        <f>(((I4080/60)/60)/24)+DATE(1970,1,1)</f>
        <v>42762.787523148145</v>
      </c>
    </row>
    <row r="4081" spans="1:23"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15"/>
        <v>1.6666666666666668E-3</v>
      </c>
      <c r="P4081" s="6">
        <f t="shared" si="316"/>
        <v>5</v>
      </c>
      <c r="Q4081" t="s">
        <v>8319</v>
      </c>
      <c r="R4081" t="str">
        <f t="shared" si="317"/>
        <v>theater</v>
      </c>
      <c r="S4081" t="str">
        <f t="shared" si="318"/>
        <v>plays</v>
      </c>
      <c r="T4081">
        <f>YEAR(V4081)</f>
        <v>2016</v>
      </c>
      <c r="U4081" s="13">
        <f t="shared" si="319"/>
        <v>30</v>
      </c>
      <c r="V4081" s="10">
        <f>(((J4081/60)/60)/24)+DATE(1970,1,1)</f>
        <v>42510.938900462963</v>
      </c>
      <c r="W4081" s="10">
        <f>(((I4081/60)/60)/24)+DATE(1970,1,1)</f>
        <v>42540.938900462963</v>
      </c>
    </row>
    <row r="4082" spans="1:23"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15"/>
        <v>0</v>
      </c>
      <c r="P4082" s="6" t="e">
        <f t="shared" si="316"/>
        <v>#DIV/0!</v>
      </c>
      <c r="Q4082" t="s">
        <v>8319</v>
      </c>
      <c r="R4082" t="str">
        <f t="shared" si="317"/>
        <v>theater</v>
      </c>
      <c r="S4082" t="str">
        <f t="shared" si="318"/>
        <v>plays</v>
      </c>
      <c r="T4082">
        <f>YEAR(V4082)</f>
        <v>2016</v>
      </c>
      <c r="U4082" s="13">
        <f t="shared" si="319"/>
        <v>24</v>
      </c>
      <c r="V4082" s="10">
        <f>(((J4082/60)/60)/24)+DATE(1970,1,1)</f>
        <v>42511.698101851856</v>
      </c>
      <c r="W4082" s="10">
        <f>(((I4082/60)/60)/24)+DATE(1970,1,1)</f>
        <v>42535.787500000006</v>
      </c>
    </row>
    <row r="4083" spans="1:23"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15"/>
        <v>0.15737410071942445</v>
      </c>
      <c r="P4083" s="6">
        <f t="shared" si="316"/>
        <v>29.166666666666668</v>
      </c>
      <c r="Q4083" t="s">
        <v>8319</v>
      </c>
      <c r="R4083" t="str">
        <f t="shared" si="317"/>
        <v>theater</v>
      </c>
      <c r="S4083" t="str">
        <f t="shared" si="318"/>
        <v>plays</v>
      </c>
      <c r="T4083">
        <f>YEAR(V4083)</f>
        <v>2015</v>
      </c>
      <c r="U4083" s="13">
        <f t="shared" si="319"/>
        <v>30</v>
      </c>
      <c r="V4083" s="10">
        <f>(((J4083/60)/60)/24)+DATE(1970,1,1)</f>
        <v>42041.581307870365</v>
      </c>
      <c r="W4083" s="10">
        <f>(((I4083/60)/60)/24)+DATE(1970,1,1)</f>
        <v>42071.539641203708</v>
      </c>
    </row>
    <row r="4084" spans="1:23"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15"/>
        <v>0.02</v>
      </c>
      <c r="P4084" s="6">
        <f t="shared" si="316"/>
        <v>1.5</v>
      </c>
      <c r="Q4084" t="s">
        <v>8319</v>
      </c>
      <c r="R4084" t="str">
        <f t="shared" si="317"/>
        <v>theater</v>
      </c>
      <c r="S4084" t="str">
        <f t="shared" si="318"/>
        <v>plays</v>
      </c>
      <c r="T4084">
        <f>YEAR(V4084)</f>
        <v>2015</v>
      </c>
      <c r="U4084" s="13">
        <f t="shared" si="319"/>
        <v>16</v>
      </c>
      <c r="V4084" s="10">
        <f>(((J4084/60)/60)/24)+DATE(1970,1,1)</f>
        <v>42307.189270833333</v>
      </c>
      <c r="W4084" s="10">
        <f>(((I4084/60)/60)/24)+DATE(1970,1,1)</f>
        <v>42322.958333333328</v>
      </c>
    </row>
    <row r="4085" spans="1:23"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15"/>
        <v>0.21685714285714286</v>
      </c>
      <c r="P4085" s="6">
        <f t="shared" si="316"/>
        <v>126.5</v>
      </c>
      <c r="Q4085" t="s">
        <v>8319</v>
      </c>
      <c r="R4085" t="str">
        <f t="shared" si="317"/>
        <v>theater</v>
      </c>
      <c r="S4085" t="str">
        <f t="shared" si="318"/>
        <v>plays</v>
      </c>
      <c r="T4085">
        <f>YEAR(V4085)</f>
        <v>2015</v>
      </c>
      <c r="U4085" s="13">
        <f t="shared" si="319"/>
        <v>30</v>
      </c>
      <c r="V4085" s="10">
        <f>(((J4085/60)/60)/24)+DATE(1970,1,1)</f>
        <v>42353.761759259258</v>
      </c>
      <c r="W4085" s="10">
        <f>(((I4085/60)/60)/24)+DATE(1970,1,1)</f>
        <v>42383.761759259258</v>
      </c>
    </row>
    <row r="4086" spans="1:23"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15"/>
        <v>3.3333333333333335E-3</v>
      </c>
      <c r="P4086" s="6">
        <f t="shared" si="316"/>
        <v>10</v>
      </c>
      <c r="Q4086" t="s">
        <v>8319</v>
      </c>
      <c r="R4086" t="str">
        <f t="shared" si="317"/>
        <v>theater</v>
      </c>
      <c r="S4086" t="str">
        <f t="shared" si="318"/>
        <v>plays</v>
      </c>
      <c r="T4086">
        <f>YEAR(V4086)</f>
        <v>2016</v>
      </c>
      <c r="U4086" s="13">
        <f t="shared" si="319"/>
        <v>30</v>
      </c>
      <c r="V4086" s="10">
        <f>(((J4086/60)/60)/24)+DATE(1970,1,1)</f>
        <v>42622.436412037037</v>
      </c>
      <c r="W4086" s="10">
        <f>(((I4086/60)/60)/24)+DATE(1970,1,1)</f>
        <v>42652.436412037037</v>
      </c>
    </row>
    <row r="4087" spans="1:23"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15"/>
        <v>2.8571428571428571E-3</v>
      </c>
      <c r="P4087" s="6">
        <f t="shared" si="316"/>
        <v>10</v>
      </c>
      <c r="Q4087" t="s">
        <v>8319</v>
      </c>
      <c r="R4087" t="str">
        <f t="shared" si="317"/>
        <v>theater</v>
      </c>
      <c r="S4087" t="str">
        <f t="shared" si="318"/>
        <v>plays</v>
      </c>
      <c r="T4087">
        <f>YEAR(V4087)</f>
        <v>2015</v>
      </c>
      <c r="U4087" s="13">
        <f t="shared" si="319"/>
        <v>29</v>
      </c>
      <c r="V4087" s="10">
        <f>(((J4087/60)/60)/24)+DATE(1970,1,1)</f>
        <v>42058.603877314818</v>
      </c>
      <c r="W4087" s="10">
        <f>(((I4087/60)/60)/24)+DATE(1970,1,1)</f>
        <v>42087.165972222225</v>
      </c>
    </row>
    <row r="4088" spans="1:23"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15"/>
        <v>4.7E-2</v>
      </c>
      <c r="P4088" s="6">
        <f t="shared" si="316"/>
        <v>9.4</v>
      </c>
      <c r="Q4088" t="s">
        <v>8319</v>
      </c>
      <c r="R4088" t="str">
        <f t="shared" si="317"/>
        <v>theater</v>
      </c>
      <c r="S4088" t="str">
        <f t="shared" si="318"/>
        <v>plays</v>
      </c>
      <c r="T4088">
        <f>YEAR(V4088)</f>
        <v>2015</v>
      </c>
      <c r="U4088" s="13">
        <f t="shared" si="319"/>
        <v>24</v>
      </c>
      <c r="V4088" s="10">
        <f>(((J4088/60)/60)/24)+DATE(1970,1,1)</f>
        <v>42304.940960648149</v>
      </c>
      <c r="W4088" s="10">
        <f>(((I4088/60)/60)/24)+DATE(1970,1,1)</f>
        <v>42329.166666666672</v>
      </c>
    </row>
    <row r="4089" spans="1:23"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15"/>
        <v>0</v>
      </c>
      <c r="P4089" s="6" t="e">
        <f t="shared" si="316"/>
        <v>#DIV/0!</v>
      </c>
      <c r="Q4089" t="s">
        <v>8319</v>
      </c>
      <c r="R4089" t="str">
        <f t="shared" si="317"/>
        <v>theater</v>
      </c>
      <c r="S4089" t="str">
        <f t="shared" si="318"/>
        <v>plays</v>
      </c>
      <c r="T4089">
        <f>YEAR(V4089)</f>
        <v>2016</v>
      </c>
      <c r="U4089" s="13">
        <f t="shared" si="319"/>
        <v>30</v>
      </c>
      <c r="V4089" s="10">
        <f>(((J4089/60)/60)/24)+DATE(1970,1,1)</f>
        <v>42538.742893518516</v>
      </c>
      <c r="W4089" s="10">
        <f>(((I4089/60)/60)/24)+DATE(1970,1,1)</f>
        <v>42568.742893518516</v>
      </c>
    </row>
    <row r="4090" spans="1:23"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15"/>
        <v>0.108</v>
      </c>
      <c r="P4090" s="6">
        <f t="shared" si="316"/>
        <v>72</v>
      </c>
      <c r="Q4090" t="s">
        <v>8319</v>
      </c>
      <c r="R4090" t="str">
        <f t="shared" si="317"/>
        <v>theater</v>
      </c>
      <c r="S4090" t="str">
        <f t="shared" si="318"/>
        <v>plays</v>
      </c>
      <c r="T4090">
        <f>YEAR(V4090)</f>
        <v>2014</v>
      </c>
      <c r="U4090" s="13">
        <f t="shared" si="319"/>
        <v>30</v>
      </c>
      <c r="V4090" s="10">
        <f>(((J4090/60)/60)/24)+DATE(1970,1,1)</f>
        <v>41990.612546296295</v>
      </c>
      <c r="W4090" s="10">
        <f>(((I4090/60)/60)/24)+DATE(1970,1,1)</f>
        <v>42020.434722222228</v>
      </c>
    </row>
    <row r="4091" spans="1:23"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15"/>
        <v>4.8000000000000001E-2</v>
      </c>
      <c r="P4091" s="6">
        <f t="shared" si="316"/>
        <v>30</v>
      </c>
      <c r="Q4091" t="s">
        <v>8319</v>
      </c>
      <c r="R4091" t="str">
        <f t="shared" si="317"/>
        <v>theater</v>
      </c>
      <c r="S4091" t="str">
        <f t="shared" si="318"/>
        <v>plays</v>
      </c>
      <c r="T4091">
        <f>YEAR(V4091)</f>
        <v>2015</v>
      </c>
      <c r="U4091" s="13">
        <f t="shared" si="319"/>
        <v>33</v>
      </c>
      <c r="V4091" s="10">
        <f>(((J4091/60)/60)/24)+DATE(1970,1,1)</f>
        <v>42122.732499999998</v>
      </c>
      <c r="W4091" s="10">
        <f>(((I4091/60)/60)/24)+DATE(1970,1,1)</f>
        <v>42155.732638888891</v>
      </c>
    </row>
    <row r="4092" spans="1:23"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15"/>
        <v>3.2000000000000001E-2</v>
      </c>
      <c r="P4092" s="6">
        <f t="shared" si="316"/>
        <v>10.666666666666666</v>
      </c>
      <c r="Q4092" t="s">
        <v>8319</v>
      </c>
      <c r="R4092" t="str">
        <f t="shared" si="317"/>
        <v>theater</v>
      </c>
      <c r="S4092" t="str">
        <f t="shared" si="318"/>
        <v>plays</v>
      </c>
      <c r="T4092">
        <f>YEAR(V4092)</f>
        <v>2015</v>
      </c>
      <c r="U4092" s="13">
        <f t="shared" si="319"/>
        <v>14</v>
      </c>
      <c r="V4092" s="10">
        <f>(((J4092/60)/60)/24)+DATE(1970,1,1)</f>
        <v>42209.67288194444</v>
      </c>
      <c r="W4092" s="10">
        <f>(((I4092/60)/60)/24)+DATE(1970,1,1)</f>
        <v>42223.625</v>
      </c>
    </row>
    <row r="4093" spans="1:23"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15"/>
        <v>0.1275</v>
      </c>
      <c r="P4093" s="6">
        <f t="shared" si="316"/>
        <v>25.5</v>
      </c>
      <c r="Q4093" t="s">
        <v>8319</v>
      </c>
      <c r="R4093" t="str">
        <f t="shared" si="317"/>
        <v>theater</v>
      </c>
      <c r="S4093" t="str">
        <f t="shared" si="318"/>
        <v>plays</v>
      </c>
      <c r="T4093">
        <f>YEAR(V4093)</f>
        <v>2014</v>
      </c>
      <c r="U4093" s="13">
        <f t="shared" si="319"/>
        <v>30</v>
      </c>
      <c r="V4093" s="10">
        <f>(((J4093/60)/60)/24)+DATE(1970,1,1)</f>
        <v>41990.506377314814</v>
      </c>
      <c r="W4093" s="10">
        <f>(((I4093/60)/60)/24)+DATE(1970,1,1)</f>
        <v>42020.506377314814</v>
      </c>
    </row>
    <row r="4094" spans="1:23"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15"/>
        <v>1.8181818181818181E-4</v>
      </c>
      <c r="P4094" s="6">
        <f t="shared" si="316"/>
        <v>20</v>
      </c>
      <c r="Q4094" t="s">
        <v>8319</v>
      </c>
      <c r="R4094" t="str">
        <f t="shared" si="317"/>
        <v>theater</v>
      </c>
      <c r="S4094" t="str">
        <f t="shared" si="318"/>
        <v>plays</v>
      </c>
      <c r="T4094">
        <f>YEAR(V4094)</f>
        <v>2015</v>
      </c>
      <c r="U4094" s="13">
        <f t="shared" si="319"/>
        <v>60</v>
      </c>
      <c r="V4094" s="10">
        <f>(((J4094/60)/60)/24)+DATE(1970,1,1)</f>
        <v>42039.194988425923</v>
      </c>
      <c r="W4094" s="10">
        <f>(((I4094/60)/60)/24)+DATE(1970,1,1)</f>
        <v>42099.153321759266</v>
      </c>
    </row>
    <row r="4095" spans="1:23"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15"/>
        <v>2.4E-2</v>
      </c>
      <c r="P4095" s="6">
        <f t="shared" si="316"/>
        <v>15</v>
      </c>
      <c r="Q4095" t="s">
        <v>8319</v>
      </c>
      <c r="R4095" t="str">
        <f t="shared" si="317"/>
        <v>theater</v>
      </c>
      <c r="S4095" t="str">
        <f t="shared" si="318"/>
        <v>plays</v>
      </c>
      <c r="T4095">
        <f>YEAR(V4095)</f>
        <v>2015</v>
      </c>
      <c r="U4095" s="13">
        <f t="shared" si="319"/>
        <v>60</v>
      </c>
      <c r="V4095" s="10">
        <f>(((J4095/60)/60)/24)+DATE(1970,1,1)</f>
        <v>42178.815891203703</v>
      </c>
      <c r="W4095" s="10">
        <f>(((I4095/60)/60)/24)+DATE(1970,1,1)</f>
        <v>42238.815891203703</v>
      </c>
    </row>
    <row r="4096" spans="1:23"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15"/>
        <v>0.36499999999999999</v>
      </c>
      <c r="P4096" s="6">
        <f t="shared" si="316"/>
        <v>91.25</v>
      </c>
      <c r="Q4096" t="s">
        <v>8319</v>
      </c>
      <c r="R4096" t="str">
        <f t="shared" si="317"/>
        <v>theater</v>
      </c>
      <c r="S4096" t="str">
        <f t="shared" si="318"/>
        <v>plays</v>
      </c>
      <c r="T4096">
        <f>YEAR(V4096)</f>
        <v>2014</v>
      </c>
      <c r="U4096" s="13">
        <f t="shared" si="319"/>
        <v>44</v>
      </c>
      <c r="V4096" s="10">
        <f>(((J4096/60)/60)/24)+DATE(1970,1,1)</f>
        <v>41890.086805555555</v>
      </c>
      <c r="W4096" s="10">
        <f>(((I4096/60)/60)/24)+DATE(1970,1,1)</f>
        <v>41934.207638888889</v>
      </c>
    </row>
    <row r="4097" spans="1:23"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15"/>
        <v>2.6666666666666668E-2</v>
      </c>
      <c r="P4097" s="6">
        <f t="shared" si="316"/>
        <v>800</v>
      </c>
      <c r="Q4097" t="s">
        <v>8319</v>
      </c>
      <c r="R4097" t="str">
        <f t="shared" si="317"/>
        <v>theater</v>
      </c>
      <c r="S4097" t="str">
        <f t="shared" si="318"/>
        <v>plays</v>
      </c>
      <c r="T4097">
        <f>YEAR(V4097)</f>
        <v>2016</v>
      </c>
      <c r="U4097" s="13">
        <f t="shared" si="319"/>
        <v>30</v>
      </c>
      <c r="V4097" s="10">
        <f>(((J4097/60)/60)/24)+DATE(1970,1,1)</f>
        <v>42693.031828703708</v>
      </c>
      <c r="W4097" s="10">
        <f>(((I4097/60)/60)/24)+DATE(1970,1,1)</f>
        <v>42723.031828703708</v>
      </c>
    </row>
    <row r="4098" spans="1:23"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15"/>
        <v>0.11428571428571428</v>
      </c>
      <c r="P4098" s="6">
        <f t="shared" si="316"/>
        <v>80</v>
      </c>
      <c r="Q4098" t="s">
        <v>8319</v>
      </c>
      <c r="R4098" t="str">
        <f t="shared" si="317"/>
        <v>theater</v>
      </c>
      <c r="S4098" t="str">
        <f t="shared" si="318"/>
        <v>plays</v>
      </c>
      <c r="T4098">
        <f>YEAR(V4098)</f>
        <v>2017</v>
      </c>
      <c r="U4098" s="13">
        <f t="shared" si="319"/>
        <v>44</v>
      </c>
      <c r="V4098" s="10">
        <f>(((J4098/60)/60)/24)+DATE(1970,1,1)</f>
        <v>42750.530312499999</v>
      </c>
      <c r="W4098" s="10">
        <f>(((I4098/60)/60)/24)+DATE(1970,1,1)</f>
        <v>42794.368749999994</v>
      </c>
    </row>
    <row r="4099" spans="1:23"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20">E4099/D4099</f>
        <v>0</v>
      </c>
      <c r="P4099" s="6" t="e">
        <f t="shared" ref="P4099:P4115" si="321">E4099/L4099</f>
        <v>#DIV/0!</v>
      </c>
      <c r="Q4099" t="s">
        <v>8319</v>
      </c>
      <c r="R4099" t="str">
        <f t="shared" ref="R4099:R4115" si="322">LEFT(N4099,SEARCH("/",N4099,1)-1)</f>
        <v>theater</v>
      </c>
      <c r="S4099" t="str">
        <f t="shared" ref="S4099:S4115" si="323">RIGHT(N4099,LEN(N4099)-FIND("/",N4099,1))</f>
        <v>plays</v>
      </c>
      <c r="T4099">
        <f>YEAR(V4099)</f>
        <v>2015</v>
      </c>
      <c r="U4099" s="13">
        <f t="shared" ref="U4099:U4115" si="324">ROUND(W4099-V4099,0)</f>
        <v>56</v>
      </c>
      <c r="V4099" s="10">
        <f>(((J4099/60)/60)/24)+DATE(1970,1,1)</f>
        <v>42344.824502314819</v>
      </c>
      <c r="W4099" s="10">
        <f>(((I4099/60)/60)/24)+DATE(1970,1,1)</f>
        <v>42400.996527777781</v>
      </c>
    </row>
    <row r="4100" spans="1:23"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20"/>
        <v>0</v>
      </c>
      <c r="P4100" s="6" t="e">
        <f t="shared" si="321"/>
        <v>#DIV/0!</v>
      </c>
      <c r="Q4100" t="s">
        <v>8319</v>
      </c>
      <c r="R4100" t="str">
        <f t="shared" si="322"/>
        <v>theater</v>
      </c>
      <c r="S4100" t="str">
        <f t="shared" si="323"/>
        <v>plays</v>
      </c>
      <c r="T4100">
        <f>YEAR(V4100)</f>
        <v>2016</v>
      </c>
      <c r="U4100" s="13">
        <f t="shared" si="324"/>
        <v>30</v>
      </c>
      <c r="V4100" s="10">
        <f>(((J4100/60)/60)/24)+DATE(1970,1,1)</f>
        <v>42495.722187499996</v>
      </c>
      <c r="W4100" s="10">
        <f>(((I4100/60)/60)/24)+DATE(1970,1,1)</f>
        <v>42525.722187499996</v>
      </c>
    </row>
    <row r="4101" spans="1:23"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20"/>
        <v>1.1111111111111112E-2</v>
      </c>
      <c r="P4101" s="6">
        <f t="shared" si="321"/>
        <v>50</v>
      </c>
      <c r="Q4101" t="s">
        <v>8319</v>
      </c>
      <c r="R4101" t="str">
        <f t="shared" si="322"/>
        <v>theater</v>
      </c>
      <c r="S4101" t="str">
        <f t="shared" si="323"/>
        <v>plays</v>
      </c>
      <c r="T4101">
        <f>YEAR(V4101)</f>
        <v>2016</v>
      </c>
      <c r="U4101" s="13">
        <f t="shared" si="324"/>
        <v>45</v>
      </c>
      <c r="V4101" s="10">
        <f>(((J4101/60)/60)/24)+DATE(1970,1,1)</f>
        <v>42570.850381944445</v>
      </c>
      <c r="W4101" s="10">
        <f>(((I4101/60)/60)/24)+DATE(1970,1,1)</f>
        <v>42615.850381944445</v>
      </c>
    </row>
    <row r="4102" spans="1:23"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20"/>
        <v>0</v>
      </c>
      <c r="P4102" s="6" t="e">
        <f t="shared" si="321"/>
        <v>#DIV/0!</v>
      </c>
      <c r="Q4102" t="s">
        <v>8319</v>
      </c>
      <c r="R4102" t="str">
        <f t="shared" si="322"/>
        <v>theater</v>
      </c>
      <c r="S4102" t="str">
        <f t="shared" si="323"/>
        <v>plays</v>
      </c>
      <c r="T4102">
        <f>YEAR(V4102)</f>
        <v>2014</v>
      </c>
      <c r="U4102" s="13">
        <f t="shared" si="324"/>
        <v>10</v>
      </c>
      <c r="V4102" s="10">
        <f>(((J4102/60)/60)/24)+DATE(1970,1,1)</f>
        <v>41927.124884259261</v>
      </c>
      <c r="W4102" s="10">
        <f>(((I4102/60)/60)/24)+DATE(1970,1,1)</f>
        <v>41937.124884259261</v>
      </c>
    </row>
    <row r="4103" spans="1:23"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20"/>
        <v>0</v>
      </c>
      <c r="P4103" s="6" t="e">
        <f t="shared" si="321"/>
        <v>#DIV/0!</v>
      </c>
      <c r="Q4103" t="s">
        <v>8319</v>
      </c>
      <c r="R4103" t="str">
        <f t="shared" si="322"/>
        <v>theater</v>
      </c>
      <c r="S4103" t="str">
        <f t="shared" si="323"/>
        <v>plays</v>
      </c>
      <c r="T4103">
        <f>YEAR(V4103)</f>
        <v>2016</v>
      </c>
      <c r="U4103" s="13">
        <f t="shared" si="324"/>
        <v>30</v>
      </c>
      <c r="V4103" s="10">
        <f>(((J4103/60)/60)/24)+DATE(1970,1,1)</f>
        <v>42730.903726851851</v>
      </c>
      <c r="W4103" s="10">
        <f>(((I4103/60)/60)/24)+DATE(1970,1,1)</f>
        <v>42760.903726851851</v>
      </c>
    </row>
    <row r="4104" spans="1:23"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20"/>
        <v>0.27400000000000002</v>
      </c>
      <c r="P4104" s="6">
        <f t="shared" si="321"/>
        <v>22.833333333333332</v>
      </c>
      <c r="Q4104" t="s">
        <v>8319</v>
      </c>
      <c r="R4104" t="str">
        <f t="shared" si="322"/>
        <v>theater</v>
      </c>
      <c r="S4104" t="str">
        <f t="shared" si="323"/>
        <v>plays</v>
      </c>
      <c r="T4104">
        <f>YEAR(V4104)</f>
        <v>2016</v>
      </c>
      <c r="U4104" s="13">
        <f t="shared" si="324"/>
        <v>30</v>
      </c>
      <c r="V4104" s="10">
        <f>(((J4104/60)/60)/24)+DATE(1970,1,1)</f>
        <v>42475.848067129627</v>
      </c>
      <c r="W4104" s="10">
        <f>(((I4104/60)/60)/24)+DATE(1970,1,1)</f>
        <v>42505.848067129627</v>
      </c>
    </row>
    <row r="4105" spans="1:23"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20"/>
        <v>0.1</v>
      </c>
      <c r="P4105" s="6">
        <f t="shared" si="321"/>
        <v>16.666666666666668</v>
      </c>
      <c r="Q4105" t="s">
        <v>8319</v>
      </c>
      <c r="R4105" t="str">
        <f t="shared" si="322"/>
        <v>theater</v>
      </c>
      <c r="S4105" t="str">
        <f t="shared" si="323"/>
        <v>plays</v>
      </c>
      <c r="T4105">
        <f>YEAR(V4105)</f>
        <v>2015</v>
      </c>
      <c r="U4105" s="13">
        <f t="shared" si="324"/>
        <v>54</v>
      </c>
      <c r="V4105" s="10">
        <f>(((J4105/60)/60)/24)+DATE(1970,1,1)</f>
        <v>42188.83293981482</v>
      </c>
      <c r="W4105" s="10">
        <f>(((I4105/60)/60)/24)+DATE(1970,1,1)</f>
        <v>42242.772222222222</v>
      </c>
    </row>
    <row r="4106" spans="1:23"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20"/>
        <v>0.21366666666666667</v>
      </c>
      <c r="P4106" s="6">
        <f t="shared" si="321"/>
        <v>45.785714285714285</v>
      </c>
      <c r="Q4106" t="s">
        <v>8319</v>
      </c>
      <c r="R4106" t="str">
        <f t="shared" si="322"/>
        <v>theater</v>
      </c>
      <c r="S4106" t="str">
        <f t="shared" si="323"/>
        <v>plays</v>
      </c>
      <c r="T4106">
        <f>YEAR(V4106)</f>
        <v>2016</v>
      </c>
      <c r="U4106" s="13">
        <f t="shared" si="324"/>
        <v>30</v>
      </c>
      <c r="V4106" s="10">
        <f>(((J4106/60)/60)/24)+DATE(1970,1,1)</f>
        <v>42640.278171296297</v>
      </c>
      <c r="W4106" s="10">
        <f>(((I4106/60)/60)/24)+DATE(1970,1,1)</f>
        <v>42670.278171296297</v>
      </c>
    </row>
    <row r="4107" spans="1:23"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20"/>
        <v>6.9696969696969702E-2</v>
      </c>
      <c r="P4107" s="6">
        <f t="shared" si="321"/>
        <v>383.33333333333331</v>
      </c>
      <c r="Q4107" t="s">
        <v>8319</v>
      </c>
      <c r="R4107" t="str">
        <f t="shared" si="322"/>
        <v>theater</v>
      </c>
      <c r="S4107" t="str">
        <f t="shared" si="323"/>
        <v>plays</v>
      </c>
      <c r="T4107">
        <f>YEAR(V4107)</f>
        <v>2016</v>
      </c>
      <c r="U4107" s="13">
        <f t="shared" si="324"/>
        <v>33</v>
      </c>
      <c r="V4107" s="10">
        <f>(((J4107/60)/60)/24)+DATE(1970,1,1)</f>
        <v>42697.010520833333</v>
      </c>
      <c r="W4107" s="10">
        <f>(((I4107/60)/60)/24)+DATE(1970,1,1)</f>
        <v>42730.010520833333</v>
      </c>
    </row>
    <row r="4108" spans="1:23"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20"/>
        <v>0.70599999999999996</v>
      </c>
      <c r="P4108" s="6">
        <f t="shared" si="321"/>
        <v>106.96969696969697</v>
      </c>
      <c r="Q4108" t="s">
        <v>8319</v>
      </c>
      <c r="R4108" t="str">
        <f t="shared" si="322"/>
        <v>theater</v>
      </c>
      <c r="S4108" t="str">
        <f t="shared" si="323"/>
        <v>plays</v>
      </c>
      <c r="T4108">
        <f>YEAR(V4108)</f>
        <v>2015</v>
      </c>
      <c r="U4108" s="13">
        <f t="shared" si="324"/>
        <v>43</v>
      </c>
      <c r="V4108" s="10">
        <f>(((J4108/60)/60)/24)+DATE(1970,1,1)</f>
        <v>42053.049375000002</v>
      </c>
      <c r="W4108" s="10">
        <f>(((I4108/60)/60)/24)+DATE(1970,1,1)</f>
        <v>42096.041666666672</v>
      </c>
    </row>
    <row r="4109" spans="1:23"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20"/>
        <v>2.0500000000000001E-2</v>
      </c>
      <c r="P4109" s="6">
        <f t="shared" si="321"/>
        <v>10.25</v>
      </c>
      <c r="Q4109" t="s">
        <v>8319</v>
      </c>
      <c r="R4109" t="str">
        <f t="shared" si="322"/>
        <v>theater</v>
      </c>
      <c r="S4109" t="str">
        <f t="shared" si="323"/>
        <v>plays</v>
      </c>
      <c r="T4109">
        <f>YEAR(V4109)</f>
        <v>2014</v>
      </c>
      <c r="U4109" s="13">
        <f t="shared" si="324"/>
        <v>23</v>
      </c>
      <c r="V4109" s="10">
        <f>(((J4109/60)/60)/24)+DATE(1970,1,1)</f>
        <v>41883.916678240741</v>
      </c>
      <c r="W4109" s="10">
        <f>(((I4109/60)/60)/24)+DATE(1970,1,1)</f>
        <v>41906.916678240741</v>
      </c>
    </row>
    <row r="4110" spans="1:23"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20"/>
        <v>1.9666666666666666E-2</v>
      </c>
      <c r="P4110" s="6">
        <f t="shared" si="321"/>
        <v>59</v>
      </c>
      <c r="Q4110" t="s">
        <v>8319</v>
      </c>
      <c r="R4110" t="str">
        <f t="shared" si="322"/>
        <v>theater</v>
      </c>
      <c r="S4110" t="str">
        <f t="shared" si="323"/>
        <v>plays</v>
      </c>
      <c r="T4110">
        <f>YEAR(V4110)</f>
        <v>2017</v>
      </c>
      <c r="U4110" s="13">
        <f t="shared" si="324"/>
        <v>30</v>
      </c>
      <c r="V4110" s="10">
        <f>(((J4110/60)/60)/24)+DATE(1970,1,1)</f>
        <v>42767.031678240746</v>
      </c>
      <c r="W4110" s="10">
        <f>(((I4110/60)/60)/24)+DATE(1970,1,1)</f>
        <v>42797.208333333328</v>
      </c>
    </row>
    <row r="4111" spans="1:23"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20"/>
        <v>0</v>
      </c>
      <c r="P4111" s="6" t="e">
        <f t="shared" si="321"/>
        <v>#DIV/0!</v>
      </c>
      <c r="Q4111" t="s">
        <v>8319</v>
      </c>
      <c r="R4111" t="str">
        <f t="shared" si="322"/>
        <v>theater</v>
      </c>
      <c r="S4111" t="str">
        <f t="shared" si="323"/>
        <v>plays</v>
      </c>
      <c r="T4111">
        <f>YEAR(V4111)</f>
        <v>2015</v>
      </c>
      <c r="U4111" s="13">
        <f t="shared" si="324"/>
        <v>30</v>
      </c>
      <c r="V4111" s="10">
        <f>(((J4111/60)/60)/24)+DATE(1970,1,1)</f>
        <v>42307.539398148147</v>
      </c>
      <c r="W4111" s="10">
        <f>(((I4111/60)/60)/24)+DATE(1970,1,1)</f>
        <v>42337.581064814818</v>
      </c>
    </row>
    <row r="4112" spans="1:23"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20"/>
        <v>0.28666666666666668</v>
      </c>
      <c r="P4112" s="6">
        <f t="shared" si="321"/>
        <v>14.333333333333334</v>
      </c>
      <c r="Q4112" t="s">
        <v>8319</v>
      </c>
      <c r="R4112" t="str">
        <f t="shared" si="322"/>
        <v>theater</v>
      </c>
      <c r="S4112" t="str">
        <f t="shared" si="323"/>
        <v>plays</v>
      </c>
      <c r="T4112">
        <f>YEAR(V4112)</f>
        <v>2016</v>
      </c>
      <c r="U4112" s="13">
        <f t="shared" si="324"/>
        <v>60</v>
      </c>
      <c r="V4112" s="10">
        <f>(((J4112/60)/60)/24)+DATE(1970,1,1)</f>
        <v>42512.626747685179</v>
      </c>
      <c r="W4112" s="10">
        <f>(((I4112/60)/60)/24)+DATE(1970,1,1)</f>
        <v>42572.626747685179</v>
      </c>
    </row>
    <row r="4113" spans="1:23"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20"/>
        <v>3.1333333333333331E-2</v>
      </c>
      <c r="P4113" s="6">
        <f t="shared" si="321"/>
        <v>15.666666666666666</v>
      </c>
      <c r="Q4113" t="s">
        <v>8319</v>
      </c>
      <c r="R4113" t="str">
        <f t="shared" si="322"/>
        <v>theater</v>
      </c>
      <c r="S4113" t="str">
        <f t="shared" si="323"/>
        <v>plays</v>
      </c>
      <c r="T4113">
        <f>YEAR(V4113)</f>
        <v>2015</v>
      </c>
      <c r="U4113" s="13">
        <f t="shared" si="324"/>
        <v>30</v>
      </c>
      <c r="V4113" s="10">
        <f>(((J4113/60)/60)/24)+DATE(1970,1,1)</f>
        <v>42029.135879629626</v>
      </c>
      <c r="W4113" s="10">
        <f>(((I4113/60)/60)/24)+DATE(1970,1,1)</f>
        <v>42059.135879629626</v>
      </c>
    </row>
    <row r="4114" spans="1:23"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20"/>
        <v>4.0000000000000002E-4</v>
      </c>
      <c r="P4114" s="6">
        <f t="shared" si="321"/>
        <v>1</v>
      </c>
      <c r="Q4114" t="s">
        <v>8319</v>
      </c>
      <c r="R4114" t="str">
        <f t="shared" si="322"/>
        <v>theater</v>
      </c>
      <c r="S4114" t="str">
        <f t="shared" si="323"/>
        <v>plays</v>
      </c>
      <c r="T4114">
        <f>YEAR(V4114)</f>
        <v>2016</v>
      </c>
      <c r="U4114" s="13">
        <f t="shared" si="324"/>
        <v>27</v>
      </c>
      <c r="V4114" s="10">
        <f>(((J4114/60)/60)/24)+DATE(1970,1,1)</f>
        <v>42400.946597222224</v>
      </c>
      <c r="W4114" s="10">
        <f>(((I4114/60)/60)/24)+DATE(1970,1,1)</f>
        <v>42428</v>
      </c>
    </row>
    <row r="4115" spans="1:23"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20"/>
        <v>2E-3</v>
      </c>
      <c r="P4115" s="6">
        <f t="shared" si="321"/>
        <v>1</v>
      </c>
      <c r="Q4115" t="s">
        <v>8319</v>
      </c>
      <c r="R4115" t="str">
        <f t="shared" si="322"/>
        <v>theater</v>
      </c>
      <c r="S4115" t="str">
        <f t="shared" si="323"/>
        <v>plays</v>
      </c>
      <c r="T4115">
        <f>YEAR(V4115)</f>
        <v>2015</v>
      </c>
      <c r="U4115" s="13">
        <f t="shared" si="324"/>
        <v>19</v>
      </c>
      <c r="V4115" s="10">
        <f>(((J4115/60)/60)/24)+DATE(1970,1,1)</f>
        <v>42358.573182870372</v>
      </c>
      <c r="W4115" s="10">
        <f>(((I4115/60)/60)/24)+DATE(1970,1,1)</f>
        <v>42377.273611111115</v>
      </c>
    </row>
  </sheetData>
  <autoFilter ref="A1:W4115" xr:uid="{E8DC548C-6E79-5144-B62C-85D5981D1FDB}"/>
  <conditionalFormatting sqref="F1:F1048576">
    <cfRule type="containsText" dxfId="3" priority="2" operator="containsText" text="canceled">
      <formula>NOT(ISERROR(SEARCH("canceled",F1)))</formula>
    </cfRule>
    <cfRule type="containsText" dxfId="2" priority="3" operator="containsText" text="failed">
      <formula>NOT(ISERROR(SEARCH("failed",F1)))</formula>
    </cfRule>
    <cfRule type="containsText" dxfId="1" priority="4" operator="containsText" text="live">
      <formula>NOT(ISERROR(SEARCH("live",F1)))</formula>
    </cfRule>
    <cfRule type="containsText" dxfId="0" priority="5" operator="containsText" text="successful">
      <formula>NOT(ISERROR(SEARCH("successful",F1)))</formula>
    </cfRule>
  </conditionalFormatting>
  <conditionalFormatting sqref="O1:O1048576 P1">
    <cfRule type="colorScale" priority="1">
      <colorScale>
        <cfvo type="num" val="0"/>
        <cfvo type="percentile" val="1"/>
        <cfvo type="num" val="2"/>
        <color rgb="FFC00000"/>
        <color rgb="FFFFEB84"/>
        <color rgb="FF0070C0"/>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bonus</vt:lpstr>
      <vt:lpstr>Other analysis</vt:lpstr>
      <vt:lpstr>category analysis</vt:lpstr>
      <vt:lpstr>Sub-cateogry analysis</vt:lpstr>
      <vt:lpstr>over time</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2019-11-23T15:20:51Z</dcterms:modified>
</cp:coreProperties>
</file>