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ud Rate" sheetId="1" r:id="rId1"/>
    <sheet name="UCSRA" sheetId="2" r:id="rId2"/>
    <sheet name="UCSRB" sheetId="3" r:id="rId3"/>
    <sheet name="UCSRC" sheetId="4" r:id="rId4"/>
  </sheets>
  <definedNames>
    <definedName name="Fosc">'Baud Rate'!$E$4</definedName>
    <definedName name="_xlnm.Print_Area" localSheetId="1">UCSRA!$A$1:$AG$24</definedName>
    <definedName name="_xlnm.Print_Area" localSheetId="2">UCSRB!$A$1:$AG$24</definedName>
    <definedName name="_xlnm.Print_Area" localSheetId="3">UCSRC!$A$1:$AG$24</definedName>
  </definedNames>
  <calcPr calcId="145621"/>
</workbook>
</file>

<file path=xl/calcChain.xml><?xml version="1.0" encoding="utf-8"?>
<calcChain xmlns="http://schemas.openxmlformats.org/spreadsheetml/2006/main">
  <c r="C8" i="1" l="1"/>
  <c r="C7" i="1"/>
  <c r="E16" i="1"/>
  <c r="C16" i="1"/>
  <c r="E15" i="1"/>
  <c r="C15" i="1"/>
  <c r="J14" i="1"/>
  <c r="E14" i="1"/>
  <c r="C14" i="1"/>
  <c r="J13" i="1"/>
  <c r="E13" i="1"/>
  <c r="C13" i="1"/>
  <c r="E12" i="1"/>
  <c r="C12" i="1"/>
  <c r="E11" i="1"/>
  <c r="C11" i="1"/>
  <c r="E10" i="1"/>
  <c r="C10" i="1"/>
  <c r="E9" i="1"/>
  <c r="C9" i="1"/>
  <c r="E8" i="1"/>
  <c r="E7" i="1"/>
  <c r="V5" i="4" l="1"/>
  <c r="X5" i="4" s="1"/>
  <c r="V5" i="3"/>
  <c r="X5" i="3" s="1"/>
  <c r="V5" i="2" l="1"/>
  <c r="X5" i="2" s="1"/>
  <c r="J9" i="1" l="1"/>
  <c r="J5" i="1"/>
  <c r="E4" i="1" l="1"/>
  <c r="F15" i="1" l="1"/>
  <c r="F13" i="1"/>
  <c r="F11" i="1"/>
  <c r="F9" i="1"/>
  <c r="F7" i="1"/>
  <c r="F16" i="1"/>
  <c r="F14" i="1"/>
  <c r="F12" i="1"/>
  <c r="F10" i="1"/>
  <c r="F8" i="1"/>
  <c r="D7" i="1"/>
  <c r="D15" i="1"/>
  <c r="D13" i="1"/>
  <c r="D11" i="1"/>
  <c r="D9" i="1"/>
  <c r="D16" i="1"/>
  <c r="D14" i="1"/>
  <c r="D12" i="1"/>
  <c r="D10" i="1"/>
  <c r="D8" i="1"/>
</calcChain>
</file>

<file path=xl/sharedStrings.xml><?xml version="1.0" encoding="utf-8"?>
<sst xmlns="http://schemas.openxmlformats.org/spreadsheetml/2006/main" count="214" uniqueCount="125">
  <si>
    <t>UBRR</t>
  </si>
  <si>
    <t>Baud Rate (bps)</t>
  </si>
  <si>
    <t>U2X = 0</t>
  </si>
  <si>
    <t>U2X = 1</t>
  </si>
  <si>
    <t>Fosc =</t>
  </si>
  <si>
    <t>% Error</t>
  </si>
  <si>
    <t>For U2X = 0 Baud Rate=</t>
  </si>
  <si>
    <t>For U2X = 1 Baud Rate=</t>
  </si>
  <si>
    <r>
      <t xml:space="preserve">Note: Change The Values Written in </t>
    </r>
    <r>
      <rPr>
        <b/>
        <sz val="11"/>
        <color rgb="FFFF0000"/>
        <rFont val="Calibri"/>
        <family val="2"/>
        <scheme val="minor"/>
      </rPr>
      <t>RED Color</t>
    </r>
  </si>
  <si>
    <t>Decimal to Hexadecimal Conversion</t>
  </si>
  <si>
    <t xml:space="preserve">In HEX = </t>
  </si>
  <si>
    <t xml:space="preserve">In DEC = </t>
  </si>
  <si>
    <t>In HEX</t>
  </si>
  <si>
    <t>Hexadecimal to Decimal Conversion</t>
  </si>
  <si>
    <t>FE</t>
  </si>
  <si>
    <t>In DEC</t>
  </si>
  <si>
    <t>Designed by: Engr. Rashid Farid Chishti, Lecturer, DEE, FET. International Islamic University Islamabad</t>
  </si>
  <si>
    <t xml:space="preserve">Value of UBRR = </t>
  </si>
  <si>
    <t>Hz</t>
  </si>
  <si>
    <t>MHz           =</t>
  </si>
  <si>
    <t>Bit No.</t>
  </si>
  <si>
    <t>D7</t>
  </si>
  <si>
    <t>D6</t>
  </si>
  <si>
    <t>D5</t>
  </si>
  <si>
    <t>D4</t>
  </si>
  <si>
    <t>D3</t>
  </si>
  <si>
    <t>D2</t>
  </si>
  <si>
    <t>D1</t>
  </si>
  <si>
    <t>D0</t>
  </si>
  <si>
    <t>Register Value</t>
  </si>
  <si>
    <t>Bit Name</t>
  </si>
  <si>
    <t>Value</t>
  </si>
  <si>
    <t>UCSRA (USART Control and Status Register A)</t>
  </si>
  <si>
    <t>MPCM</t>
  </si>
  <si>
    <t>U2X</t>
  </si>
  <si>
    <t>PE</t>
  </si>
  <si>
    <t>DOR</t>
  </si>
  <si>
    <t>UDRE</t>
  </si>
  <si>
    <t>TXC</t>
  </si>
  <si>
    <t>RXC</t>
  </si>
  <si>
    <t>USART Receive Complete</t>
  </si>
  <si>
    <t>Receive buffer is empty</t>
  </si>
  <si>
    <t>There is new data in the receive buffer</t>
  </si>
  <si>
    <t>USART Transmit Complete</t>
  </si>
  <si>
    <t>Entire frame in the transmit shift register has been transmitted</t>
  </si>
  <si>
    <t>Receive buffer is empty so transmit complete interrupt is executed</t>
  </si>
  <si>
    <t>USART Data Register Empty</t>
  </si>
  <si>
    <t>Tramsmit data buffer is empty</t>
  </si>
  <si>
    <t>Wait, do not write to UDR</t>
  </si>
  <si>
    <t>Frame Error</t>
  </si>
  <si>
    <t>No frame error</t>
  </si>
  <si>
    <t>Frame error has occurred</t>
  </si>
  <si>
    <t>Data Over Run</t>
  </si>
  <si>
    <t>Data over run is detected</t>
  </si>
  <si>
    <t>No Data Over Run</t>
  </si>
  <si>
    <t>Parity Error</t>
  </si>
  <si>
    <t>No Paroty Error</t>
  </si>
  <si>
    <t>Parity Error is detected</t>
  </si>
  <si>
    <t>Double the USART Transmission Speed</t>
  </si>
  <si>
    <t>Double Date Transfer rate for Asynchronous Communication</t>
  </si>
  <si>
    <t>Single Baud Rate</t>
  </si>
  <si>
    <t>Multi-processor Communication Mode</t>
  </si>
  <si>
    <t>Enable Multi-processor Communication Mode</t>
  </si>
  <si>
    <t>Disable Multi-processor Communication Mode</t>
  </si>
  <si>
    <t>UCSRB (USART Control and Status Register B)</t>
  </si>
  <si>
    <t>RXCIE</t>
  </si>
  <si>
    <t>TXCIE</t>
  </si>
  <si>
    <t>UDRIE</t>
  </si>
  <si>
    <t>RXEN</t>
  </si>
  <si>
    <t>TXEN</t>
  </si>
  <si>
    <t>UCSZ2</t>
  </si>
  <si>
    <t>RXB8</t>
  </si>
  <si>
    <t>TXB8</t>
  </si>
  <si>
    <t>This interrupt is enabled</t>
  </si>
  <si>
    <t>This Interrupt is disabled</t>
  </si>
  <si>
    <t>Receive Complete Interrupt Enable</t>
  </si>
  <si>
    <t>Transmit Complete Interrupt Enable</t>
  </si>
  <si>
    <t>Data Register Empty Interrupt Enable</t>
  </si>
  <si>
    <t>Receive Enable</t>
  </si>
  <si>
    <t>Enable the USART receiver</t>
  </si>
  <si>
    <t>USART receiver is disabled</t>
  </si>
  <si>
    <t>Transmit Enable</t>
  </si>
  <si>
    <t>Enable the USART transmitter</t>
  </si>
  <si>
    <t>USART transmitter is disabled</t>
  </si>
  <si>
    <t>Character Size</t>
  </si>
  <si>
    <t xml:space="preserve"> of data bits (character size) in a frame.</t>
  </si>
  <si>
    <r>
      <t xml:space="preserve">This bit combined with the </t>
    </r>
    <r>
      <rPr>
        <b/>
        <sz val="8"/>
        <color rgb="FF00B050"/>
        <rFont val="Arial"/>
        <family val="2"/>
      </rPr>
      <t>UCSZ1:0</t>
    </r>
    <r>
      <rPr>
        <b/>
        <sz val="8"/>
        <color rgb="FF000000"/>
        <rFont val="Arial"/>
        <family val="2"/>
      </rPr>
      <t xml:space="preserve"> bits in </t>
    </r>
    <r>
      <rPr>
        <b/>
        <sz val="8"/>
        <color rgb="FF00B050"/>
        <rFont val="Arial"/>
        <family val="2"/>
      </rPr>
      <t>UCSRC</t>
    </r>
    <r>
      <rPr>
        <b/>
        <sz val="8"/>
        <color rgb="FF000000"/>
        <rFont val="Arial"/>
        <family val="2"/>
      </rPr>
      <t xml:space="preserve"> sets the number</t>
    </r>
  </si>
  <si>
    <t>Receive data bit 8</t>
  </si>
  <si>
    <t>This is the ninth data bit of the received character when using serial</t>
  </si>
  <si>
    <t xml:space="preserve"> frames with nine data bits.</t>
  </si>
  <si>
    <t>Transmit data bit 8</t>
  </si>
  <si>
    <t>This is the ninth data bit of the transmitted character when using</t>
  </si>
  <si>
    <t xml:space="preserve"> serial frames with nine data bits.</t>
  </si>
  <si>
    <t>UCSRC (USART Control and Status Register C)</t>
  </si>
  <si>
    <t>URSEL</t>
  </si>
  <si>
    <t>UMSEL</t>
  </si>
  <si>
    <t>UPM1</t>
  </si>
  <si>
    <t>UPM0</t>
  </si>
  <si>
    <t>USBS</t>
  </si>
  <si>
    <t>UCSZ1</t>
  </si>
  <si>
    <t>UCSZ0</t>
  </si>
  <si>
    <t>UCPOL</t>
  </si>
  <si>
    <t>USART Mode Select</t>
  </si>
  <si>
    <t>Asynchronous operation</t>
  </si>
  <si>
    <t>Synchronous operation</t>
  </si>
  <si>
    <t>Parity Mode</t>
  </si>
  <si>
    <t>Stop Bit Select</t>
  </si>
  <si>
    <t>Use one stop bit</t>
  </si>
  <si>
    <t>Use two stop bits</t>
  </si>
  <si>
    <t>Clock Polarity</t>
  </si>
  <si>
    <t>This bit is used for synchronous mode only</t>
  </si>
  <si>
    <t>UPM1:0</t>
  </si>
  <si>
    <t>Reserved</t>
  </si>
  <si>
    <t>Even Parity</t>
  </si>
  <si>
    <t>Odd Parity</t>
  </si>
  <si>
    <t>No Parity</t>
  </si>
  <si>
    <t>If UCFZ2=0, Character Size = 5</t>
  </si>
  <si>
    <t>If UCFZ2=0, Character Size = 6</t>
  </si>
  <si>
    <t>If UCFZ2=0, Character Size = 7</t>
  </si>
  <si>
    <t>If UCFZ2=0, Character Size = 8 else Character Size = 9</t>
  </si>
  <si>
    <t>UCSZ1:0</t>
  </si>
  <si>
    <t>UCSZ01:0</t>
  </si>
  <si>
    <t>UBRRH Register is Selected</t>
  </si>
  <si>
    <t>UCSRC register is selected</t>
  </si>
  <si>
    <t>Register Select UBRRH or UCSRC because both have same I/O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</si>
</sst>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5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3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3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2" fontId="0" fillId="5" borderId="1" xfId="0" applyNumberFormat="1" applyFill="1" applyBorder="1"/>
    <xf numFmtId="0" fontId="1" fillId="9" borderId="1" xfId="0" applyFont="1" applyFill="1" applyBorder="1"/>
    <xf numFmtId="0" fontId="2" fillId="9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4" fontId="1" fillId="3" borderId="1" xfId="0" applyNumberFormat="1" applyFont="1" applyFill="1" applyBorder="1" applyAlignment="1">
      <alignment horizontal="right"/>
    </xf>
    <xf numFmtId="4" fontId="1" fillId="6" borderId="1" xfId="0" applyNumberFormat="1" applyFont="1" applyFill="1" applyBorder="1" applyAlignment="1">
      <alignment horizontal="right"/>
    </xf>
    <xf numFmtId="3" fontId="1" fillId="9" borderId="4" xfId="0" applyNumberFormat="1" applyFont="1" applyFill="1" applyBorder="1" applyAlignment="1">
      <alignment horizontal="left"/>
    </xf>
    <xf numFmtId="1" fontId="1" fillId="9" borderId="4" xfId="0" applyNumberFormat="1" applyFont="1" applyFill="1" applyBorder="1" applyAlignment="1">
      <alignment horizontal="right"/>
    </xf>
    <xf numFmtId="0" fontId="1" fillId="9" borderId="5" xfId="0" applyFont="1" applyFill="1" applyBorder="1"/>
    <xf numFmtId="0" fontId="1" fillId="9" borderId="2" xfId="0" applyFont="1" applyFill="1" applyBorder="1" applyAlignment="1">
      <alignment horizontal="right"/>
    </xf>
    <xf numFmtId="0" fontId="3" fillId="11" borderId="0" xfId="0" applyFont="1" applyFill="1"/>
    <xf numFmtId="0" fontId="3" fillId="11" borderId="6" xfId="0" applyFont="1" applyFill="1" applyBorder="1"/>
    <xf numFmtId="0" fontId="3" fillId="11" borderId="7" xfId="0" applyFont="1" applyFill="1" applyBorder="1"/>
    <xf numFmtId="0" fontId="3" fillId="11" borderId="8" xfId="0" applyFont="1" applyFill="1" applyBorder="1"/>
    <xf numFmtId="0" fontId="5" fillId="11" borderId="0" xfId="0" applyFont="1" applyFill="1" applyBorder="1" applyAlignment="1">
      <alignment vertical="top" wrapText="1"/>
    </xf>
    <xf numFmtId="0" fontId="3" fillId="11" borderId="0" xfId="0" applyFont="1" applyFill="1" applyBorder="1"/>
    <xf numFmtId="0" fontId="3" fillId="11" borderId="10" xfId="0" applyFont="1" applyFill="1" applyBorder="1"/>
    <xf numFmtId="0" fontId="6" fillId="11" borderId="9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 readingOrder="1"/>
    </xf>
    <xf numFmtId="0" fontId="4" fillId="11" borderId="0" xfId="0" applyFont="1" applyFill="1" applyBorder="1" applyAlignment="1">
      <alignment horizontal="left" vertical="center" wrapText="1" readingOrder="1"/>
    </xf>
    <xf numFmtId="0" fontId="7" fillId="11" borderId="9" xfId="0" applyFont="1" applyFill="1" applyBorder="1" applyAlignment="1">
      <alignment vertical="center" wrapText="1" readingOrder="1"/>
    </xf>
    <xf numFmtId="0" fontId="7" fillId="11" borderId="0" xfId="0" applyFont="1" applyFill="1" applyBorder="1" applyAlignment="1">
      <alignment horizontal="righ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11" borderId="0" xfId="0" applyFont="1" applyFill="1" applyBorder="1" applyAlignment="1">
      <alignment vertical="center" wrapText="1" readingOrder="1"/>
    </xf>
    <xf numFmtId="0" fontId="7" fillId="11" borderId="0" xfId="0" applyFont="1" applyFill="1" applyBorder="1" applyAlignment="1">
      <alignment horizontal="right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11" borderId="0" xfId="0" applyFont="1" applyFill="1" applyBorder="1" applyAlignment="1">
      <alignment vertical="center" readingOrder="1"/>
    </xf>
    <xf numFmtId="0" fontId="4" fillId="11" borderId="0" xfId="0" applyFont="1" applyFill="1" applyBorder="1" applyAlignment="1">
      <alignment horizontal="left" vertical="center" readingOrder="1"/>
    </xf>
    <xf numFmtId="0" fontId="6" fillId="11" borderId="9" xfId="0" applyFont="1" applyFill="1" applyBorder="1" applyAlignment="1">
      <alignment vertical="top"/>
    </xf>
    <xf numFmtId="0" fontId="6" fillId="11" borderId="0" xfId="0" applyFont="1" applyFill="1" applyBorder="1" applyAlignment="1">
      <alignment vertical="top"/>
    </xf>
    <xf numFmtId="0" fontId="6" fillId="11" borderId="12" xfId="0" applyFont="1" applyFill="1" applyBorder="1" applyAlignment="1">
      <alignment vertical="top"/>
    </xf>
    <xf numFmtId="0" fontId="4" fillId="11" borderId="0" xfId="0" applyFont="1" applyFill="1" applyBorder="1" applyAlignment="1">
      <alignment horizontal="center" vertical="center" readingOrder="1"/>
    </xf>
    <xf numFmtId="0" fontId="7" fillId="11" borderId="0" xfId="0" applyFont="1" applyFill="1" applyBorder="1" applyAlignment="1">
      <alignment horizontal="right" vertical="top"/>
    </xf>
    <xf numFmtId="0" fontId="3" fillId="0" borderId="0" xfId="0" applyFont="1"/>
    <xf numFmtId="0" fontId="3" fillId="11" borderId="1" xfId="0" applyFont="1" applyFill="1" applyBorder="1"/>
    <xf numFmtId="0" fontId="4" fillId="11" borderId="0" xfId="0" applyFont="1" applyFill="1" applyBorder="1" applyAlignment="1">
      <alignment horizontal="left" vertical="center" wrapText="1" readingOrder="1"/>
    </xf>
    <xf numFmtId="0" fontId="6" fillId="11" borderId="0" xfId="0" applyFont="1" applyFill="1" applyBorder="1" applyAlignment="1">
      <alignment vertical="top" wrapText="1"/>
    </xf>
    <xf numFmtId="4" fontId="4" fillId="11" borderId="0" xfId="0" applyNumberFormat="1" applyFont="1" applyFill="1" applyBorder="1" applyAlignment="1">
      <alignment horizontal="left" vertical="center" readingOrder="1"/>
    </xf>
    <xf numFmtId="0" fontId="3" fillId="11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vertical="center" readingOrder="1"/>
    </xf>
    <xf numFmtId="0" fontId="4" fillId="2" borderId="4" xfId="0" applyFont="1" applyFill="1" applyBorder="1" applyAlignment="1">
      <alignment vertical="center" readingOrder="1"/>
    </xf>
    <xf numFmtId="0" fontId="4" fillId="2" borderId="5" xfId="0" applyFont="1" applyFill="1" applyBorder="1" applyAlignment="1">
      <alignment vertical="center" readingOrder="1"/>
    </xf>
    <xf numFmtId="0" fontId="4" fillId="2" borderId="2" xfId="0" applyFont="1" applyFill="1" applyBorder="1" applyAlignment="1">
      <alignment horizontal="center" vertical="center" readingOrder="1"/>
    </xf>
    <xf numFmtId="164" fontId="2" fillId="9" borderId="4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left" vertical="center" wrapText="1" readingOrder="1"/>
    </xf>
    <xf numFmtId="0" fontId="10" fillId="7" borderId="14" xfId="0" applyFont="1" applyFill="1" applyBorder="1" applyAlignment="1">
      <alignment horizontal="left" vertical="center" wrapText="1" readingOrder="1"/>
    </xf>
    <xf numFmtId="0" fontId="10" fillId="7" borderId="15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4" fillId="2" borderId="1" xfId="0" applyFont="1" applyFill="1" applyBorder="1" applyAlignment="1">
      <alignment horizontal="left" vertical="center" readingOrder="1"/>
    </xf>
    <xf numFmtId="0" fontId="6" fillId="11" borderId="9" xfId="0" applyFont="1" applyFill="1" applyBorder="1" applyAlignment="1">
      <alignment vertical="top" wrapText="1"/>
    </xf>
    <xf numFmtId="0" fontId="6" fillId="11" borderId="0" xfId="0" applyFont="1" applyFill="1" applyBorder="1" applyAlignment="1">
      <alignment vertical="top" wrapText="1"/>
    </xf>
    <xf numFmtId="0" fontId="4" fillId="11" borderId="0" xfId="0" applyFont="1" applyFill="1" applyBorder="1" applyAlignment="1">
      <alignment horizontal="center" vertical="center" wrapText="1" readingOrder="1"/>
    </xf>
    <xf numFmtId="0" fontId="4" fillId="11" borderId="0" xfId="0" applyFont="1" applyFill="1" applyBorder="1" applyAlignment="1">
      <alignment horizontal="left" vertical="center" wrapText="1" readingOrder="1"/>
    </xf>
    <xf numFmtId="0" fontId="9" fillId="7" borderId="2" xfId="0" applyFont="1" applyFill="1" applyBorder="1" applyAlignment="1">
      <alignment horizontal="center" vertical="center" wrapText="1" readingOrder="1"/>
    </xf>
    <xf numFmtId="0" fontId="9" fillId="7" borderId="5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 readingOrder="1"/>
    </xf>
    <xf numFmtId="165" fontId="8" fillId="11" borderId="1" xfId="0" applyNumberFormat="1" applyFont="1" applyFill="1" applyBorder="1" applyAlignment="1">
      <alignment horizontal="center"/>
    </xf>
    <xf numFmtId="0" fontId="8" fillId="11" borderId="1" xfId="0" applyNumberFormat="1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right" vertical="center" readingOrder="1"/>
    </xf>
    <xf numFmtId="0" fontId="4" fillId="11" borderId="0" xfId="0" applyFont="1" applyFill="1" applyBorder="1" applyAlignment="1">
      <alignment horizontal="right" vertical="center" readingOrder="1"/>
    </xf>
    <xf numFmtId="0" fontId="9" fillId="9" borderId="1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right" vertical="center"/>
    </xf>
    <xf numFmtId="0" fontId="6" fillId="11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readingOrder="1"/>
    </xf>
    <xf numFmtId="0" fontId="4" fillId="0" borderId="4" xfId="0" applyFont="1" applyBorder="1" applyAlignment="1">
      <alignment horizontal="left" vertical="center" readingOrder="1"/>
    </xf>
    <xf numFmtId="0" fontId="4" fillId="0" borderId="5" xfId="0" applyFont="1" applyBorder="1" applyAlignment="1">
      <alignment horizontal="left" vertical="center" readingOrder="1"/>
    </xf>
    <xf numFmtId="0" fontId="4" fillId="2" borderId="2" xfId="0" applyFont="1" applyFill="1" applyBorder="1" applyAlignment="1">
      <alignment horizontal="left" vertical="center" readingOrder="1"/>
    </xf>
    <xf numFmtId="0" fontId="4" fillId="2" borderId="4" xfId="0" applyFont="1" applyFill="1" applyBorder="1" applyAlignment="1">
      <alignment horizontal="left" vertical="center" readingOrder="1"/>
    </xf>
    <xf numFmtId="0" fontId="4" fillId="2" borderId="5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N13" sqref="N13"/>
    </sheetView>
  </sheetViews>
  <sheetFormatPr defaultRowHeight="15" x14ac:dyDescent="0.25"/>
  <cols>
    <col min="2" max="2" width="10.7109375" customWidth="1"/>
    <col min="3" max="3" width="12.42578125" bestFit="1" customWidth="1"/>
    <col min="4" max="4" width="10.7109375" customWidth="1"/>
    <col min="5" max="5" width="12.42578125" bestFit="1" customWidth="1"/>
    <col min="6" max="6" width="10.7109375" customWidth="1"/>
    <col min="8" max="8" width="10.140625" customWidth="1"/>
    <col min="9" max="9" width="11" customWidth="1"/>
    <col min="10" max="10" width="10.140625" bestFit="1" customWidth="1"/>
    <col min="11" max="11" width="7.5703125" customWidth="1"/>
  </cols>
  <sheetData>
    <row r="2" spans="2:11" x14ac:dyDescent="0.25">
      <c r="B2" s="54" t="s">
        <v>8</v>
      </c>
      <c r="C2" s="54"/>
      <c r="D2" s="54"/>
      <c r="E2" s="54"/>
      <c r="F2" s="54"/>
    </row>
    <row r="4" spans="2:11" x14ac:dyDescent="0.25">
      <c r="B4" s="18" t="s">
        <v>4</v>
      </c>
      <c r="C4" s="52">
        <v>1</v>
      </c>
      <c r="D4" s="15" t="s">
        <v>19</v>
      </c>
      <c r="E4" s="16">
        <f>C4*1000000</f>
        <v>1000000</v>
      </c>
      <c r="F4" s="17" t="s">
        <v>18</v>
      </c>
      <c r="H4" s="53" t="s">
        <v>9</v>
      </c>
      <c r="I4" s="53"/>
      <c r="J4" s="53"/>
      <c r="K4" s="53"/>
    </row>
    <row r="5" spans="2:11" x14ac:dyDescent="0.25">
      <c r="B5" s="60" t="s">
        <v>1</v>
      </c>
      <c r="C5" s="58" t="s">
        <v>2</v>
      </c>
      <c r="D5" s="58"/>
      <c r="E5" s="59" t="s">
        <v>3</v>
      </c>
      <c r="F5" s="59"/>
      <c r="H5" s="9" t="s">
        <v>11</v>
      </c>
      <c r="I5" s="10">
        <v>254</v>
      </c>
      <c r="J5" s="11" t="str">
        <f>DEC2HEX(I5)</f>
        <v>FE</v>
      </c>
      <c r="K5" s="12" t="s">
        <v>12</v>
      </c>
    </row>
    <row r="6" spans="2:11" x14ac:dyDescent="0.25">
      <c r="B6" s="61"/>
      <c r="C6" s="1" t="s">
        <v>0</v>
      </c>
      <c r="D6" s="1" t="s">
        <v>5</v>
      </c>
      <c r="E6" s="2" t="s">
        <v>0</v>
      </c>
      <c r="F6" s="2" t="s">
        <v>5</v>
      </c>
    </row>
    <row r="7" spans="2:11" x14ac:dyDescent="0.25">
      <c r="B7" s="3">
        <v>110</v>
      </c>
      <c r="C7" s="4">
        <f>IF(OR((Fosc/(16*B7))-1&lt;1,(Fosc/(16*B7))-1&gt;4095),"Out of Range",(Fosc/(16*B7))-1)</f>
        <v>567.18181818181813</v>
      </c>
      <c r="D7" s="4">
        <f>IF(C7&lt;&gt;"Out of Range",((C7-INT(C7))/INT(C7))*100,"")</f>
        <v>3.206669873335629E-2</v>
      </c>
      <c r="E7" s="5">
        <f>IF(OR((Fosc/(8*B7))-1&lt;1,(Fosc/(8*B7))-1&gt;4095),"Out of Range",(Fosc/(8*B7))-1)</f>
        <v>1135.3636363636363</v>
      </c>
      <c r="F7" s="5">
        <f>IF(E7&lt;&gt;"Out of Range",((E7-INT(E7))/INT(E7))*100,"")</f>
        <v>3.2038446135353331E-2</v>
      </c>
    </row>
    <row r="8" spans="2:11" x14ac:dyDescent="0.25">
      <c r="B8" s="6">
        <v>300</v>
      </c>
      <c r="C8" s="7">
        <f>IF(OR((Fosc/(16*B8))-1&lt;1,(Fosc/(16*B8))-1&gt;4095),"Out of Range",(Fosc/(16*B8))-1)</f>
        <v>207.33333333333334</v>
      </c>
      <c r="D8" s="7">
        <f t="shared" ref="D8:D16" si="0">IF(C8&lt;&gt;"Out of Range",((C8-INT(C8))/INT(C8))*100,"")</f>
        <v>0.16103059581320908</v>
      </c>
      <c r="E8" s="8">
        <f>IF(OR((Fosc/(8*B8))-1&lt;1,(Fosc/(8*B8))-1&gt;4095),"Out of Range",(Fosc/(8*B8))-1)</f>
        <v>415.66666666666669</v>
      </c>
      <c r="F8" s="8">
        <f t="shared" ref="F8:F16" si="1">IF(E8&lt;&gt;"Out of Range",((E8-INT(E8))/INT(E8))*100,"")</f>
        <v>0.16064257028112905</v>
      </c>
      <c r="H8" s="53" t="s">
        <v>13</v>
      </c>
      <c r="I8" s="53"/>
      <c r="J8" s="53"/>
      <c r="K8" s="53"/>
    </row>
    <row r="9" spans="2:11" x14ac:dyDescent="0.25">
      <c r="B9" s="3">
        <v>1200</v>
      </c>
      <c r="C9" s="4">
        <f>IF(OR((Fosc/(16*B9))-1&lt;1,(Fosc/(16*B9))-1&gt;4095),"Out of Range",(Fosc/(16*B9))-1)</f>
        <v>51.083333333333336</v>
      </c>
      <c r="D9" s="4">
        <f t="shared" si="0"/>
        <v>0.16339869281046215</v>
      </c>
      <c r="E9" s="5">
        <f>IF(OR((Fosc/(8*B9))-1&lt;1,(Fosc/(8*B9))-1&gt;4095),"Out of Range",(Fosc/(8*B9))-1)</f>
        <v>103.16666666666667</v>
      </c>
      <c r="F9" s="5">
        <f t="shared" si="1"/>
        <v>0.16181229773463243</v>
      </c>
      <c r="H9" s="9" t="s">
        <v>10</v>
      </c>
      <c r="I9" s="10" t="s">
        <v>14</v>
      </c>
      <c r="J9" s="11">
        <f>HEX2DEC(I9)</f>
        <v>254</v>
      </c>
      <c r="K9" s="12" t="s">
        <v>15</v>
      </c>
    </row>
    <row r="10" spans="2:11" x14ac:dyDescent="0.25">
      <c r="B10" s="6">
        <v>2400</v>
      </c>
      <c r="C10" s="7">
        <f>IF(OR((Fosc/(16*B10))-1&lt;1,(Fosc/(16*B10))-1&gt;4095),"Out of Range",(Fosc/(16*B10))-1)</f>
        <v>25.041666666666668</v>
      </c>
      <c r="D10" s="7">
        <f t="shared" si="0"/>
        <v>0.1666666666666714</v>
      </c>
      <c r="E10" s="8">
        <f>IF(OR((Fosc/(8*B10))-1&lt;1,(Fosc/(8*B10))-1&gt;4095),"Out of Range",(Fosc/(8*B10))-1)</f>
        <v>51.083333333333336</v>
      </c>
      <c r="F10" s="8">
        <f t="shared" si="1"/>
        <v>0.16339869281046215</v>
      </c>
    </row>
    <row r="11" spans="2:11" x14ac:dyDescent="0.25">
      <c r="B11" s="3">
        <v>4800</v>
      </c>
      <c r="C11" s="4">
        <f>IF(OR((Fosc/(16*B11))-1&lt;1,(Fosc/(16*B11))-1&gt;4095),"Out of Range",(Fosc/(16*B11))-1)</f>
        <v>12.020833333333334</v>
      </c>
      <c r="D11" s="4">
        <f t="shared" si="0"/>
        <v>0.17361111111111605</v>
      </c>
      <c r="E11" s="5">
        <f>IF(OR((Fosc/(8*B11))-1&lt;1,(Fosc/(8*B11))-1&gt;4095),"Out of Range",(Fosc/(8*B11))-1)</f>
        <v>25.041666666666668</v>
      </c>
      <c r="F11" s="5">
        <f t="shared" si="1"/>
        <v>0.1666666666666714</v>
      </c>
    </row>
    <row r="12" spans="2:11" x14ac:dyDescent="0.25">
      <c r="B12" s="6">
        <v>9600</v>
      </c>
      <c r="C12" s="7">
        <f>IF(OR((Fosc/(16*B12))-1&lt;1,(Fosc/(16*B12))-1&gt;4095),"Out of Range",(Fosc/(16*B12))-1)</f>
        <v>5.510416666666667</v>
      </c>
      <c r="D12" s="7">
        <f t="shared" si="0"/>
        <v>10.208333333333339</v>
      </c>
      <c r="E12" s="8">
        <f>IF(OR((Fosc/(8*B12))-1&lt;1,(Fosc/(8*B12))-1&gt;4095),"Out of Range",(Fosc/(8*B12))-1)</f>
        <v>12.020833333333334</v>
      </c>
      <c r="F12" s="8">
        <f t="shared" si="1"/>
        <v>0.17361111111111605</v>
      </c>
      <c r="H12" s="57" t="s">
        <v>17</v>
      </c>
      <c r="I12" s="57"/>
      <c r="J12" s="10">
        <v>12</v>
      </c>
    </row>
    <row r="13" spans="2:11" x14ac:dyDescent="0.25">
      <c r="B13" s="3">
        <v>19200</v>
      </c>
      <c r="C13" s="4">
        <f>IF(OR((Fosc/(16*B13))-1&lt;1,(Fosc/(16*B13))-1&gt;4095),"Out of Range",(Fosc/(16*B13))-1)</f>
        <v>2.2552083333333335</v>
      </c>
      <c r="D13" s="4">
        <f t="shared" si="0"/>
        <v>12.760416666666675</v>
      </c>
      <c r="E13" s="5">
        <f>IF(OR((Fosc/(8*B13))-1&lt;1,(Fosc/(8*B13))-1&gt;4095),"Out of Range",(Fosc/(8*B13))-1)</f>
        <v>5.510416666666667</v>
      </c>
      <c r="F13" s="5">
        <f t="shared" si="1"/>
        <v>10.208333333333339</v>
      </c>
      <c r="H13" s="55" t="s">
        <v>6</v>
      </c>
      <c r="I13" s="55"/>
      <c r="J13" s="13">
        <f>(Fosc/(16*(J12+1)))</f>
        <v>4807.6923076923076</v>
      </c>
    </row>
    <row r="14" spans="2:11" x14ac:dyDescent="0.25">
      <c r="B14" s="6">
        <v>38400</v>
      </c>
      <c r="C14" s="7" t="str">
        <f>IF(OR((Fosc/(16*B14))-1&lt;1,(Fosc/(16*B14))-1&gt;4095),"Out of Range",(Fosc/(16*B14))-1)</f>
        <v>Out of Range</v>
      </c>
      <c r="D14" s="7" t="str">
        <f t="shared" si="0"/>
        <v/>
      </c>
      <c r="E14" s="8">
        <f>IF(OR((Fosc/(8*B14))-1&lt;1,(Fosc/(8*B14))-1&gt;4095),"Out of Range",(Fosc/(8*B14))-1)</f>
        <v>2.2552083333333335</v>
      </c>
      <c r="F14" s="8">
        <f t="shared" si="1"/>
        <v>12.760416666666675</v>
      </c>
      <c r="H14" s="56" t="s">
        <v>7</v>
      </c>
      <c r="I14" s="56"/>
      <c r="J14" s="14">
        <f>(Fosc/(8*(J12+1)))</f>
        <v>9615.3846153846152</v>
      </c>
    </row>
    <row r="15" spans="2:11" x14ac:dyDescent="0.25">
      <c r="B15" s="3">
        <v>57600</v>
      </c>
      <c r="C15" s="4" t="str">
        <f>IF(OR((Fosc/(16*B15))-1&lt;1,(Fosc/(16*B15))-1&gt;4095),"Out of Range",(Fosc/(16*B15))-1)</f>
        <v>Out of Range</v>
      </c>
      <c r="D15" s="4" t="str">
        <f t="shared" si="0"/>
        <v/>
      </c>
      <c r="E15" s="5">
        <f>IF(OR((Fosc/(8*B15))-1&lt;1,(Fosc/(8*B15))-1&gt;4095),"Out of Range",(Fosc/(8*B15))-1)</f>
        <v>1.1701388888888888</v>
      </c>
      <c r="F15" s="5">
        <f t="shared" si="1"/>
        <v>17.013888888888886</v>
      </c>
    </row>
    <row r="16" spans="2:11" x14ac:dyDescent="0.25">
      <c r="B16" s="6">
        <v>115200</v>
      </c>
      <c r="C16" s="7" t="str">
        <f>IF(OR((Fosc/(16*B16))-1&lt;1,(Fosc/(16*B16))-1&gt;4095),"Out of Range",(Fosc/(16*B16))-1)</f>
        <v>Out of Range</v>
      </c>
      <c r="D16" s="7" t="str">
        <f t="shared" si="0"/>
        <v/>
      </c>
      <c r="E16" s="8" t="str">
        <f>IF(OR((Fosc/(8*B16))-1&lt;1,(Fosc/(8*B16))-1&gt;4095),"Out of Range",(Fosc/(8*B16))-1)</f>
        <v>Out of Range</v>
      </c>
      <c r="F16" s="8" t="str">
        <f t="shared" si="1"/>
        <v/>
      </c>
    </row>
    <row r="19" spans="2:11" x14ac:dyDescent="0.25">
      <c r="B19" s="54" t="s">
        <v>16</v>
      </c>
      <c r="C19" s="54"/>
      <c r="D19" s="54"/>
      <c r="E19" s="54"/>
      <c r="F19" s="54"/>
      <c r="G19" s="54"/>
      <c r="H19" s="54"/>
      <c r="I19" s="54"/>
      <c r="J19" s="54"/>
      <c r="K19" s="54"/>
    </row>
  </sheetData>
  <mergeCells count="10">
    <mergeCell ref="B2:F2"/>
    <mergeCell ref="C5:D5"/>
    <mergeCell ref="E5:F5"/>
    <mergeCell ref="B5:B6"/>
    <mergeCell ref="H4:K4"/>
    <mergeCell ref="H8:K8"/>
    <mergeCell ref="B19:K19"/>
    <mergeCell ref="H13:I13"/>
    <mergeCell ref="H14:I14"/>
    <mergeCell ref="H12:I12"/>
  </mergeCells>
  <pageMargins left="0.7" right="0.7" top="0.75" bottom="0.75" header="0.3" footer="0.3"/>
  <pageSetup paperSize="0" orientation="portrait" horizontalDpi="0" verticalDpi="0" copies="0"/>
  <ignoredErrors>
    <ignoredError sqref="E7:E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zoomScaleNormal="100" zoomScaleSheetLayoutView="100" workbookViewId="0">
      <selection activeCell="B23" sqref="B2:AF23"/>
    </sheetView>
  </sheetViews>
  <sheetFormatPr defaultRowHeight="15.75" x14ac:dyDescent="0.25"/>
  <cols>
    <col min="1" max="1" width="4.7109375" style="19" customWidth="1"/>
    <col min="2" max="20" width="4.7109375" style="42" customWidth="1"/>
    <col min="21" max="28" width="4.7109375" style="19" customWidth="1"/>
    <col min="29" max="31" width="3.7109375" style="19" customWidth="1"/>
    <col min="32" max="42" width="3.7109375" style="24" customWidth="1"/>
    <col min="43" max="16384" width="9.140625" style="42"/>
  </cols>
  <sheetData>
    <row r="1" spans="1:42" s="19" customFormat="1" ht="14.25" customHeight="1" thickBot="1" x14ac:dyDescent="0.3"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s="19" customFormat="1" x14ac:dyDescent="0.25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5.95" customHeight="1" x14ac:dyDescent="0.25">
      <c r="B3" s="78" t="s">
        <v>20</v>
      </c>
      <c r="C3" s="79"/>
      <c r="D3" s="69" t="s">
        <v>21</v>
      </c>
      <c r="E3" s="69"/>
      <c r="F3" s="69" t="s">
        <v>22</v>
      </c>
      <c r="G3" s="69"/>
      <c r="H3" s="69" t="s">
        <v>23</v>
      </c>
      <c r="I3" s="69"/>
      <c r="J3" s="69" t="s">
        <v>24</v>
      </c>
      <c r="K3" s="69"/>
      <c r="L3" s="69" t="s">
        <v>25</v>
      </c>
      <c r="M3" s="69"/>
      <c r="N3" s="69" t="s">
        <v>26</v>
      </c>
      <c r="O3" s="69"/>
      <c r="P3" s="69" t="s">
        <v>27</v>
      </c>
      <c r="Q3" s="69"/>
      <c r="R3" s="69" t="s">
        <v>28</v>
      </c>
      <c r="S3" s="69"/>
      <c r="T3" s="23"/>
      <c r="U3" s="24"/>
      <c r="V3" s="80" t="s">
        <v>29</v>
      </c>
      <c r="W3" s="80"/>
      <c r="X3" s="80"/>
      <c r="Y3" s="80"/>
      <c r="Z3" s="24"/>
      <c r="AA3" s="24"/>
      <c r="AB3" s="24"/>
      <c r="AC3" s="24"/>
      <c r="AD3" s="24"/>
      <c r="AE3" s="24"/>
      <c r="AF3" s="25"/>
    </row>
    <row r="4" spans="1:42" ht="15.95" customHeight="1" x14ac:dyDescent="0.25">
      <c r="B4" s="81" t="s">
        <v>30</v>
      </c>
      <c r="C4" s="82"/>
      <c r="D4" s="76" t="s">
        <v>39</v>
      </c>
      <c r="E4" s="76"/>
      <c r="F4" s="76" t="s">
        <v>38</v>
      </c>
      <c r="G4" s="76"/>
      <c r="H4" s="76" t="s">
        <v>37</v>
      </c>
      <c r="I4" s="76"/>
      <c r="J4" s="76" t="s">
        <v>14</v>
      </c>
      <c r="K4" s="76"/>
      <c r="L4" s="76" t="s">
        <v>36</v>
      </c>
      <c r="M4" s="76"/>
      <c r="N4" s="76" t="s">
        <v>35</v>
      </c>
      <c r="O4" s="76"/>
      <c r="P4" s="76" t="s">
        <v>34</v>
      </c>
      <c r="Q4" s="76"/>
      <c r="R4" s="76" t="s">
        <v>33</v>
      </c>
      <c r="S4" s="76"/>
      <c r="T4" s="23"/>
      <c r="U4" s="24"/>
      <c r="V4" s="77" t="s">
        <v>15</v>
      </c>
      <c r="W4" s="77"/>
      <c r="X4" s="77" t="s">
        <v>12</v>
      </c>
      <c r="Y4" s="77"/>
      <c r="Z4" s="24"/>
      <c r="AA4" s="24"/>
      <c r="AB4" s="24"/>
      <c r="AC4" s="24"/>
      <c r="AD4" s="24"/>
      <c r="AE4" s="24"/>
      <c r="AF4" s="25"/>
    </row>
    <row r="5" spans="1:42" ht="15.95" customHeight="1" x14ac:dyDescent="0.25">
      <c r="B5" s="78" t="s">
        <v>31</v>
      </c>
      <c r="C5" s="79"/>
      <c r="D5" s="73">
        <v>0</v>
      </c>
      <c r="E5" s="73"/>
      <c r="F5" s="73">
        <v>0</v>
      </c>
      <c r="G5" s="73"/>
      <c r="H5" s="73">
        <v>0</v>
      </c>
      <c r="I5" s="73"/>
      <c r="J5" s="71">
        <v>0</v>
      </c>
      <c r="K5" s="72"/>
      <c r="L5" s="71">
        <v>0</v>
      </c>
      <c r="M5" s="72"/>
      <c r="N5" s="73">
        <v>0</v>
      </c>
      <c r="O5" s="73"/>
      <c r="P5" s="71">
        <v>0</v>
      </c>
      <c r="Q5" s="72"/>
      <c r="R5" s="71">
        <v>0</v>
      </c>
      <c r="S5" s="72"/>
      <c r="T5" s="23"/>
      <c r="U5" s="24"/>
      <c r="V5" s="74">
        <f>R5+P5*2+N5*4+L5*8+J5*16+H5*32+F5*64+D5*128</f>
        <v>0</v>
      </c>
      <c r="W5" s="74"/>
      <c r="X5" s="75" t="str">
        <f>DEC2HEX(V5)</f>
        <v>0</v>
      </c>
      <c r="Y5" s="75"/>
      <c r="Z5" s="24"/>
      <c r="AA5" s="24"/>
      <c r="AB5" s="24"/>
      <c r="AC5" s="24"/>
      <c r="AD5" s="24"/>
      <c r="AE5" s="24"/>
      <c r="AF5" s="25"/>
    </row>
    <row r="6" spans="1:42" ht="15.95" customHeight="1" x14ac:dyDescent="0.25">
      <c r="B6" s="26"/>
      <c r="C6" s="27"/>
      <c r="D6" s="28"/>
      <c r="E6" s="27"/>
      <c r="F6" s="27"/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4"/>
      <c r="AA6" s="24"/>
      <c r="AB6" s="24"/>
      <c r="AC6" s="24"/>
      <c r="AD6" s="24"/>
      <c r="AE6" s="24"/>
      <c r="AF6" s="25"/>
    </row>
    <row r="7" spans="1:42" ht="15.95" customHeight="1" x14ac:dyDescent="0.25">
      <c r="B7" s="29"/>
      <c r="C7" s="30" t="s">
        <v>39</v>
      </c>
      <c r="D7" s="31" t="s">
        <v>21</v>
      </c>
      <c r="E7" s="66" t="s">
        <v>40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33"/>
      <c r="R7" s="33" t="s">
        <v>38</v>
      </c>
      <c r="S7" s="31" t="s">
        <v>22</v>
      </c>
      <c r="T7" s="66" t="s">
        <v>43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5"/>
    </row>
    <row r="8" spans="1:42" ht="15.95" customHeight="1" x14ac:dyDescent="0.25">
      <c r="B8" s="37"/>
      <c r="C8" s="39"/>
      <c r="D8" s="34">
        <v>0</v>
      </c>
      <c r="E8" s="65" t="s">
        <v>41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35"/>
      <c r="R8" s="35"/>
      <c r="S8" s="34">
        <v>0</v>
      </c>
      <c r="T8" s="65" t="s">
        <v>45</v>
      </c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25"/>
    </row>
    <row r="9" spans="1:42" ht="15.75" customHeight="1" x14ac:dyDescent="0.25">
      <c r="B9" s="37"/>
      <c r="C9" s="39"/>
      <c r="D9" s="34">
        <v>1</v>
      </c>
      <c r="E9" s="65" t="s">
        <v>42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35"/>
      <c r="R9" s="35"/>
      <c r="S9" s="34">
        <v>1</v>
      </c>
      <c r="T9" s="65" t="s">
        <v>44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25"/>
    </row>
    <row r="10" spans="1:42" ht="12.75" customHeight="1" x14ac:dyDescent="0.25">
      <c r="B10" s="37"/>
      <c r="C10" s="38"/>
      <c r="D10" s="38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5"/>
      <c r="R10" s="35"/>
      <c r="S10" s="35"/>
      <c r="T10" s="36"/>
      <c r="U10" s="36"/>
      <c r="V10" s="36"/>
      <c r="W10" s="36"/>
      <c r="X10" s="36"/>
      <c r="Y10" s="36"/>
      <c r="Z10" s="36"/>
      <c r="AA10" s="47"/>
      <c r="AB10" s="47"/>
      <c r="AC10" s="47"/>
      <c r="AD10" s="47"/>
      <c r="AE10" s="47"/>
      <c r="AF10" s="25"/>
    </row>
    <row r="11" spans="1:42" s="19" customFormat="1" ht="15.95" customHeight="1" x14ac:dyDescent="0.25">
      <c r="B11" s="29"/>
      <c r="C11" s="30" t="s">
        <v>37</v>
      </c>
      <c r="D11" s="31" t="s">
        <v>23</v>
      </c>
      <c r="E11" s="66" t="s">
        <v>46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30"/>
      <c r="R11" s="33" t="s">
        <v>14</v>
      </c>
      <c r="S11" s="31" t="s">
        <v>24</v>
      </c>
      <c r="T11" s="66" t="s">
        <v>49</v>
      </c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25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s="19" customFormat="1" ht="15.95" customHeight="1" x14ac:dyDescent="0.25">
      <c r="B12" s="37"/>
      <c r="C12" s="39"/>
      <c r="D12" s="34">
        <v>0</v>
      </c>
      <c r="E12" s="65" t="s">
        <v>48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40"/>
      <c r="S12" s="34">
        <v>0</v>
      </c>
      <c r="T12" s="65" t="s">
        <v>50</v>
      </c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25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s="19" customFormat="1" ht="15.95" customHeight="1" x14ac:dyDescent="0.25">
      <c r="B13" s="37"/>
      <c r="C13" s="39"/>
      <c r="D13" s="34">
        <v>1</v>
      </c>
      <c r="E13" s="65" t="s">
        <v>47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40"/>
      <c r="S13" s="34">
        <v>1</v>
      </c>
      <c r="T13" s="65" t="s">
        <v>51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25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s="19" customFormat="1" ht="15.95" customHeight="1" x14ac:dyDescent="0.25">
      <c r="A14" s="24"/>
      <c r="B14" s="37"/>
      <c r="C14" s="38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5"/>
      <c r="R14" s="35"/>
      <c r="S14" s="35"/>
      <c r="T14" s="36"/>
      <c r="U14" s="36"/>
      <c r="V14" s="36"/>
      <c r="W14" s="36"/>
      <c r="X14" s="36"/>
      <c r="Y14" s="36"/>
      <c r="Z14" s="36"/>
      <c r="AA14" s="47"/>
      <c r="AB14" s="47"/>
      <c r="AC14" s="47"/>
      <c r="AD14" s="47"/>
      <c r="AE14" s="47"/>
      <c r="AF14" s="25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s="43" customFormat="1" ht="15.95" customHeight="1" x14ac:dyDescent="0.25">
      <c r="A15" s="24"/>
      <c r="B15" s="37"/>
      <c r="C15" s="41" t="s">
        <v>36</v>
      </c>
      <c r="D15" s="31" t="s">
        <v>25</v>
      </c>
      <c r="E15" s="66" t="s">
        <v>52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35"/>
      <c r="R15" s="33" t="s">
        <v>35</v>
      </c>
      <c r="S15" s="31" t="s">
        <v>26</v>
      </c>
      <c r="T15" s="66" t="s">
        <v>55</v>
      </c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s="43" customFormat="1" ht="15.95" customHeight="1" x14ac:dyDescent="0.25">
      <c r="A16" s="24"/>
      <c r="B16" s="37"/>
      <c r="C16" s="41"/>
      <c r="D16" s="34">
        <v>0</v>
      </c>
      <c r="E16" s="65" t="s">
        <v>54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35"/>
      <c r="R16" s="40"/>
      <c r="S16" s="34">
        <v>0</v>
      </c>
      <c r="T16" s="65" t="s">
        <v>56</v>
      </c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43" customFormat="1" ht="15.95" customHeight="1" x14ac:dyDescent="0.25">
      <c r="A17" s="24"/>
      <c r="B17" s="37"/>
      <c r="C17" s="41"/>
      <c r="D17" s="34">
        <v>1</v>
      </c>
      <c r="E17" s="65" t="s">
        <v>53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35"/>
      <c r="R17" s="40"/>
      <c r="S17" s="34">
        <v>1</v>
      </c>
      <c r="T17" s="65" t="s">
        <v>57</v>
      </c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s="43" customFormat="1" ht="15.95" customHeight="1" x14ac:dyDescent="0.25">
      <c r="A18" s="24"/>
      <c r="B18" s="37"/>
      <c r="C18" s="41"/>
      <c r="D18" s="27"/>
      <c r="E18" s="28"/>
      <c r="F18" s="28"/>
      <c r="G18" s="36"/>
      <c r="H18" s="36"/>
      <c r="I18" s="36"/>
      <c r="J18" s="36"/>
      <c r="K18" s="46"/>
      <c r="L18" s="46"/>
      <c r="M18" s="36"/>
      <c r="N18" s="36"/>
      <c r="O18" s="36"/>
      <c r="P18" s="36"/>
      <c r="Q18" s="35"/>
      <c r="R18" s="35"/>
      <c r="S18" s="35"/>
      <c r="T18" s="36"/>
      <c r="U18" s="36"/>
      <c r="V18" s="28"/>
      <c r="W18" s="36"/>
      <c r="X18" s="36"/>
      <c r="Y18" s="36"/>
      <c r="Z18" s="36"/>
      <c r="AA18" s="36"/>
      <c r="AB18" s="47"/>
      <c r="AC18" s="47"/>
      <c r="AD18" s="47"/>
      <c r="AE18" s="47"/>
      <c r="AF18" s="25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s="43" customFormat="1" ht="15.95" customHeight="1" x14ac:dyDescent="0.25">
      <c r="A19" s="24"/>
      <c r="B19" s="37"/>
      <c r="C19" s="41" t="s">
        <v>34</v>
      </c>
      <c r="D19" s="31" t="s">
        <v>27</v>
      </c>
      <c r="E19" s="66" t="s">
        <v>58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35"/>
      <c r="R19" s="33" t="s">
        <v>33</v>
      </c>
      <c r="S19" s="31" t="s">
        <v>28</v>
      </c>
      <c r="T19" s="66" t="s">
        <v>61</v>
      </c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s="43" customFormat="1" ht="15.95" customHeight="1" x14ac:dyDescent="0.25">
      <c r="A20" s="24"/>
      <c r="B20" s="37"/>
      <c r="C20" s="41"/>
      <c r="D20" s="34">
        <v>0</v>
      </c>
      <c r="E20" s="65" t="s">
        <v>60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35"/>
      <c r="R20" s="35"/>
      <c r="S20" s="34">
        <v>0</v>
      </c>
      <c r="T20" s="65" t="s">
        <v>63</v>
      </c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s="43" customFormat="1" ht="15.95" customHeight="1" x14ac:dyDescent="0.25">
      <c r="A21" s="24"/>
      <c r="B21" s="37"/>
      <c r="C21" s="41"/>
      <c r="D21" s="34">
        <v>1</v>
      </c>
      <c r="E21" s="65" t="s">
        <v>59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35"/>
      <c r="R21" s="35"/>
      <c r="S21" s="34">
        <v>1</v>
      </c>
      <c r="T21" s="65" t="s">
        <v>62</v>
      </c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s="19" customFormat="1" ht="15.95" customHeight="1" thickBot="1" x14ac:dyDescent="0.3">
      <c r="B22" s="67"/>
      <c r="C22" s="68"/>
      <c r="D22" s="68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32"/>
      <c r="P22" s="32"/>
      <c r="Q22" s="32"/>
      <c r="R22" s="32"/>
      <c r="S22" s="32"/>
      <c r="T22" s="45"/>
      <c r="U22" s="24"/>
      <c r="V22" s="24"/>
      <c r="W22" s="24"/>
      <c r="X22" s="24"/>
      <c r="Y22" s="24"/>
      <c r="Z22" s="24"/>
      <c r="AA22" s="24"/>
      <c r="AB22" s="24"/>
      <c r="AC22" s="35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s="19" customFormat="1" ht="15.95" customHeight="1" thickBot="1" x14ac:dyDescent="0.3">
      <c r="B23" s="62" t="s">
        <v>32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s="19" customFormat="1" ht="15.95" customHeight="1" x14ac:dyDescent="0.25">
      <c r="AC24" s="35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s="19" customFormat="1" x14ac:dyDescent="0.25"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s="19" customFormat="1" x14ac:dyDescent="0.25"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s="19" customFormat="1" x14ac:dyDescent="0.25"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s="19" customFormat="1" x14ac:dyDescent="0.25"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s="19" customFormat="1" x14ac:dyDescent="0.25"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s="19" customFormat="1" x14ac:dyDescent="0.25"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 spans="1:42" s="19" customFormat="1" x14ac:dyDescent="0.25"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19" customFormat="1" x14ac:dyDescent="0.25"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32:42" s="19" customFormat="1" x14ac:dyDescent="0.25"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32:42" s="19" customFormat="1" x14ac:dyDescent="0.25"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32:42" s="19" customFormat="1" x14ac:dyDescent="0.25"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32:42" s="19" customFormat="1" x14ac:dyDescent="0.25"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32:42" s="19" customFormat="1" x14ac:dyDescent="0.25"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32:42" s="19" customFormat="1" x14ac:dyDescent="0.25"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32:42" s="19" customFormat="1" x14ac:dyDescent="0.25"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32:42" s="19" customFormat="1" x14ac:dyDescent="0.25"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32:42" s="19" customFormat="1" x14ac:dyDescent="0.25"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32:42" s="19" customFormat="1" x14ac:dyDescent="0.25"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32:42" s="19" customFormat="1" x14ac:dyDescent="0.25"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32:42" s="19" customFormat="1" x14ac:dyDescent="0.25"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32:42" s="19" customFormat="1" x14ac:dyDescent="0.25"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32:42" s="19" customFormat="1" x14ac:dyDescent="0.25"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32:42" s="19" customFormat="1" x14ac:dyDescent="0.25"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32:42" s="19" customFormat="1" x14ac:dyDescent="0.25"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32:42" s="19" customFormat="1" x14ac:dyDescent="0.25"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32:42" s="19" customFormat="1" x14ac:dyDescent="0.25"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32:42" s="19" customFormat="1" x14ac:dyDescent="0.25"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</sheetData>
  <mergeCells count="61">
    <mergeCell ref="N3:O3"/>
    <mergeCell ref="P3:Q3"/>
    <mergeCell ref="R3:S3"/>
    <mergeCell ref="V3:Y3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5:C5"/>
    <mergeCell ref="D5:E5"/>
    <mergeCell ref="F5:G5"/>
    <mergeCell ref="H5:I5"/>
    <mergeCell ref="J5:K5"/>
    <mergeCell ref="X5:Y5"/>
    <mergeCell ref="N4:O4"/>
    <mergeCell ref="P4:Q4"/>
    <mergeCell ref="R4:S4"/>
    <mergeCell ref="V4:W4"/>
    <mergeCell ref="X4:Y4"/>
    <mergeCell ref="L5:M5"/>
    <mergeCell ref="N5:O5"/>
    <mergeCell ref="P5:Q5"/>
    <mergeCell ref="R5:S5"/>
    <mergeCell ref="V5:W5"/>
    <mergeCell ref="B22:D22"/>
    <mergeCell ref="E22:F22"/>
    <mergeCell ref="G22:H22"/>
    <mergeCell ref="I22:N22"/>
    <mergeCell ref="E21:P21"/>
    <mergeCell ref="T19:AE19"/>
    <mergeCell ref="E7:P7"/>
    <mergeCell ref="E8:P8"/>
    <mergeCell ref="E9:P9"/>
    <mergeCell ref="T7:AE7"/>
    <mergeCell ref="T8:AE8"/>
    <mergeCell ref="T9:AE9"/>
    <mergeCell ref="T11:AE11"/>
    <mergeCell ref="B23:AF23"/>
    <mergeCell ref="T20:AE20"/>
    <mergeCell ref="T21:AE21"/>
    <mergeCell ref="E11:P11"/>
    <mergeCell ref="E12:P12"/>
    <mergeCell ref="E13:P13"/>
    <mergeCell ref="E15:P15"/>
    <mergeCell ref="E16:P16"/>
    <mergeCell ref="E17:P17"/>
    <mergeCell ref="E19:P19"/>
    <mergeCell ref="E20:P20"/>
    <mergeCell ref="T12:AE12"/>
    <mergeCell ref="T13:AE13"/>
    <mergeCell ref="T15:AE15"/>
    <mergeCell ref="T16:AE16"/>
    <mergeCell ref="T17:AE17"/>
  </mergeCells>
  <conditionalFormatting sqref="D8">
    <cfRule type="expression" dxfId="103" priority="32">
      <formula>IF(D5=0,1,0)</formula>
    </cfRule>
  </conditionalFormatting>
  <conditionalFormatting sqref="E8:P8">
    <cfRule type="expression" dxfId="102" priority="31">
      <formula>IF(D5=0,1,0)</formula>
    </cfRule>
  </conditionalFormatting>
  <conditionalFormatting sqref="D9">
    <cfRule type="expression" dxfId="101" priority="30">
      <formula>IF(D5=1,1,0)</formula>
    </cfRule>
  </conditionalFormatting>
  <conditionalFormatting sqref="E9:P9">
    <cfRule type="expression" dxfId="100" priority="29">
      <formula>IF(D5=1,1,0)</formula>
    </cfRule>
  </conditionalFormatting>
  <conditionalFormatting sqref="S8">
    <cfRule type="expression" dxfId="99" priority="28">
      <formula>IF(F5=0,1,0)</formula>
    </cfRule>
  </conditionalFormatting>
  <conditionalFormatting sqref="T8:AE8">
    <cfRule type="expression" dxfId="98" priority="27">
      <formula>IF(F5=0,1,0)</formula>
    </cfRule>
  </conditionalFormatting>
  <conditionalFormatting sqref="S9">
    <cfRule type="expression" dxfId="97" priority="26">
      <formula>IF(F5=1,1,0)</formula>
    </cfRule>
  </conditionalFormatting>
  <conditionalFormatting sqref="T9:AE9">
    <cfRule type="expression" dxfId="96" priority="25">
      <formula>IF(F5=1,1,0)</formula>
    </cfRule>
  </conditionalFormatting>
  <conditionalFormatting sqref="D12">
    <cfRule type="expression" dxfId="95" priority="24">
      <formula>IF(H5=0,1,0)</formula>
    </cfRule>
  </conditionalFormatting>
  <conditionalFormatting sqref="E12:P12">
    <cfRule type="expression" dxfId="94" priority="23">
      <formula>IF(H5=0,1,0)</formula>
    </cfRule>
  </conditionalFormatting>
  <conditionalFormatting sqref="E13:P13">
    <cfRule type="expression" dxfId="93" priority="22">
      <formula>IF(H5=1,1,0)</formula>
    </cfRule>
  </conditionalFormatting>
  <conditionalFormatting sqref="D13">
    <cfRule type="expression" dxfId="92" priority="21">
      <formula>IF(H5=1,1,0)</formula>
    </cfRule>
  </conditionalFormatting>
  <conditionalFormatting sqref="S12">
    <cfRule type="expression" dxfId="91" priority="20">
      <formula>IF(J5=0,1,0)</formula>
    </cfRule>
  </conditionalFormatting>
  <conditionalFormatting sqref="S13">
    <cfRule type="expression" dxfId="90" priority="19">
      <formula>IF(J5=1,1,0)</formula>
    </cfRule>
  </conditionalFormatting>
  <conditionalFormatting sqref="T12:AE12">
    <cfRule type="expression" dxfId="89" priority="18">
      <formula>IF(J5=0,1,0)</formula>
    </cfRule>
  </conditionalFormatting>
  <conditionalFormatting sqref="T13:AE13">
    <cfRule type="expression" dxfId="88" priority="17">
      <formula>IF(J5=1,1,0)</formula>
    </cfRule>
  </conditionalFormatting>
  <conditionalFormatting sqref="D16">
    <cfRule type="expression" dxfId="87" priority="16">
      <formula>IF(L5=0,1,0)</formula>
    </cfRule>
  </conditionalFormatting>
  <conditionalFormatting sqref="D17">
    <cfRule type="expression" dxfId="86" priority="15">
      <formula>IF(L5=1,1,0)</formula>
    </cfRule>
  </conditionalFormatting>
  <conditionalFormatting sqref="E16:P16">
    <cfRule type="expression" dxfId="85" priority="14">
      <formula>IF(L5=0,1,0)</formula>
    </cfRule>
  </conditionalFormatting>
  <conditionalFormatting sqref="E17:P17">
    <cfRule type="expression" dxfId="84" priority="13">
      <formula>IF(L5=1,1,0)</formula>
    </cfRule>
  </conditionalFormatting>
  <conditionalFormatting sqref="S16">
    <cfRule type="expression" dxfId="83" priority="12">
      <formula>IF(N5=0,1,0)</formula>
    </cfRule>
  </conditionalFormatting>
  <conditionalFormatting sqref="S17">
    <cfRule type="expression" dxfId="82" priority="11">
      <formula>IF(N5=1,1,0)</formula>
    </cfRule>
  </conditionalFormatting>
  <conditionalFormatting sqref="T16:AE16">
    <cfRule type="expression" dxfId="81" priority="10">
      <formula>IF(N5=0,1,0)</formula>
    </cfRule>
  </conditionalFormatting>
  <conditionalFormatting sqref="T17:AE17">
    <cfRule type="expression" dxfId="80" priority="9">
      <formula>IF(N5=1,1,0)</formula>
    </cfRule>
  </conditionalFormatting>
  <conditionalFormatting sqref="D20">
    <cfRule type="expression" dxfId="79" priority="8">
      <formula>IF(P5=0,1,0)</formula>
    </cfRule>
  </conditionalFormatting>
  <conditionalFormatting sqref="D21">
    <cfRule type="expression" dxfId="78" priority="7">
      <formula>IF(P5=1,1,0)</formula>
    </cfRule>
  </conditionalFormatting>
  <conditionalFormatting sqref="E20:P20">
    <cfRule type="expression" dxfId="77" priority="6">
      <formula>IF(P5=0,1,0)</formula>
    </cfRule>
  </conditionalFormatting>
  <conditionalFormatting sqref="E21:P21">
    <cfRule type="expression" dxfId="76" priority="5">
      <formula>IF(P5=1,1,0)</formula>
    </cfRule>
  </conditionalFormatting>
  <conditionalFormatting sqref="S20">
    <cfRule type="expression" dxfId="75" priority="4">
      <formula>IF(R5=0,1,0)</formula>
    </cfRule>
  </conditionalFormatting>
  <conditionalFormatting sqref="S21">
    <cfRule type="expression" dxfId="74" priority="3">
      <formula>IF(R5=1,1,0)</formula>
    </cfRule>
  </conditionalFormatting>
  <conditionalFormatting sqref="T20:AE20">
    <cfRule type="expression" dxfId="73" priority="2">
      <formula>IF(R5=0,1,0)</formula>
    </cfRule>
  </conditionalFormatting>
  <conditionalFormatting sqref="T21:AE21">
    <cfRule type="expression" dxfId="72" priority="1">
      <formula>IF(R5=1,1,0)</formula>
    </cfRule>
  </conditionalFormatting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zoomScaleNormal="100" zoomScaleSheetLayoutView="100" workbookViewId="0">
      <selection activeCell="B23" sqref="B2:AF23"/>
    </sheetView>
  </sheetViews>
  <sheetFormatPr defaultRowHeight="15.75" x14ac:dyDescent="0.25"/>
  <cols>
    <col min="1" max="1" width="4.7109375" style="19" customWidth="1"/>
    <col min="2" max="20" width="4.7109375" style="42" customWidth="1"/>
    <col min="21" max="28" width="4.7109375" style="19" customWidth="1"/>
    <col min="29" max="31" width="3.7109375" style="19" customWidth="1"/>
    <col min="32" max="42" width="3.7109375" style="24" customWidth="1"/>
    <col min="43" max="16384" width="9.140625" style="42"/>
  </cols>
  <sheetData>
    <row r="1" spans="1:42" s="19" customFormat="1" ht="14.25" customHeight="1" thickBot="1" x14ac:dyDescent="0.3"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s="19" customFormat="1" x14ac:dyDescent="0.25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5.95" customHeight="1" x14ac:dyDescent="0.25">
      <c r="B3" s="78" t="s">
        <v>20</v>
      </c>
      <c r="C3" s="79"/>
      <c r="D3" s="69" t="s">
        <v>21</v>
      </c>
      <c r="E3" s="69"/>
      <c r="F3" s="69" t="s">
        <v>22</v>
      </c>
      <c r="G3" s="69"/>
      <c r="H3" s="69" t="s">
        <v>23</v>
      </c>
      <c r="I3" s="69"/>
      <c r="J3" s="69" t="s">
        <v>24</v>
      </c>
      <c r="K3" s="69"/>
      <c r="L3" s="69" t="s">
        <v>25</v>
      </c>
      <c r="M3" s="69"/>
      <c r="N3" s="69" t="s">
        <v>26</v>
      </c>
      <c r="O3" s="69"/>
      <c r="P3" s="69" t="s">
        <v>27</v>
      </c>
      <c r="Q3" s="69"/>
      <c r="R3" s="69" t="s">
        <v>28</v>
      </c>
      <c r="S3" s="69"/>
      <c r="T3" s="23"/>
      <c r="U3" s="24"/>
      <c r="V3" s="80" t="s">
        <v>29</v>
      </c>
      <c r="W3" s="80"/>
      <c r="X3" s="80"/>
      <c r="Y3" s="80"/>
      <c r="Z3" s="24"/>
      <c r="AA3" s="24"/>
      <c r="AB3" s="24"/>
      <c r="AC3" s="24"/>
      <c r="AD3" s="24"/>
      <c r="AE3" s="24"/>
      <c r="AF3" s="25"/>
    </row>
    <row r="4" spans="1:42" ht="15.95" customHeight="1" x14ac:dyDescent="0.25">
      <c r="B4" s="81" t="s">
        <v>30</v>
      </c>
      <c r="C4" s="82"/>
      <c r="D4" s="76" t="s">
        <v>65</v>
      </c>
      <c r="E4" s="76"/>
      <c r="F4" s="76" t="s">
        <v>66</v>
      </c>
      <c r="G4" s="76"/>
      <c r="H4" s="76" t="s">
        <v>67</v>
      </c>
      <c r="I4" s="76"/>
      <c r="J4" s="76" t="s">
        <v>68</v>
      </c>
      <c r="K4" s="76"/>
      <c r="L4" s="76" t="s">
        <v>69</v>
      </c>
      <c r="M4" s="76"/>
      <c r="N4" s="76" t="s">
        <v>70</v>
      </c>
      <c r="O4" s="76"/>
      <c r="P4" s="76" t="s">
        <v>71</v>
      </c>
      <c r="Q4" s="76"/>
      <c r="R4" s="76" t="s">
        <v>72</v>
      </c>
      <c r="S4" s="76"/>
      <c r="T4" s="23"/>
      <c r="U4" s="24"/>
      <c r="V4" s="77" t="s">
        <v>15</v>
      </c>
      <c r="W4" s="77"/>
      <c r="X4" s="77" t="s">
        <v>12</v>
      </c>
      <c r="Y4" s="77"/>
      <c r="Z4" s="24"/>
      <c r="AA4" s="24"/>
      <c r="AB4" s="24"/>
      <c r="AC4" s="24"/>
      <c r="AD4" s="24"/>
      <c r="AE4" s="24"/>
      <c r="AF4" s="25"/>
    </row>
    <row r="5" spans="1:42" ht="15.95" customHeight="1" x14ac:dyDescent="0.25">
      <c r="B5" s="78" t="s">
        <v>31</v>
      </c>
      <c r="C5" s="79"/>
      <c r="D5" s="73">
        <v>0</v>
      </c>
      <c r="E5" s="73"/>
      <c r="F5" s="73">
        <v>0</v>
      </c>
      <c r="G5" s="73"/>
      <c r="H5" s="73">
        <v>0</v>
      </c>
      <c r="I5" s="73"/>
      <c r="J5" s="71">
        <v>1</v>
      </c>
      <c r="K5" s="72"/>
      <c r="L5" s="71">
        <v>1</v>
      </c>
      <c r="M5" s="72"/>
      <c r="N5" s="73">
        <v>0</v>
      </c>
      <c r="O5" s="73"/>
      <c r="P5" s="71">
        <v>0</v>
      </c>
      <c r="Q5" s="72"/>
      <c r="R5" s="71">
        <v>0</v>
      </c>
      <c r="S5" s="72"/>
      <c r="T5" s="23"/>
      <c r="U5" s="24"/>
      <c r="V5" s="74">
        <f>R5+P5*2+N5*4+L5*8+J5*16+H5*32+F5*64+D5*128</f>
        <v>24</v>
      </c>
      <c r="W5" s="74"/>
      <c r="X5" s="75" t="str">
        <f>DEC2HEX(V5)</f>
        <v>18</v>
      </c>
      <c r="Y5" s="75"/>
      <c r="Z5" s="24"/>
      <c r="AA5" s="24"/>
      <c r="AB5" s="24"/>
      <c r="AC5" s="24"/>
      <c r="AD5" s="24"/>
      <c r="AE5" s="24"/>
      <c r="AF5" s="25"/>
    </row>
    <row r="6" spans="1:42" ht="15.95" customHeight="1" x14ac:dyDescent="0.25">
      <c r="B6" s="26"/>
      <c r="C6" s="27"/>
      <c r="D6" s="44"/>
      <c r="E6" s="27"/>
      <c r="F6" s="27"/>
      <c r="G6" s="27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24"/>
      <c r="AA6" s="24"/>
      <c r="AB6" s="24"/>
      <c r="AC6" s="24"/>
      <c r="AD6" s="24"/>
      <c r="AE6" s="24"/>
      <c r="AF6" s="25"/>
    </row>
    <row r="7" spans="1:42" ht="15.95" customHeight="1" x14ac:dyDescent="0.25">
      <c r="B7" s="29"/>
      <c r="C7" s="33" t="s">
        <v>65</v>
      </c>
      <c r="D7" s="31" t="s">
        <v>21</v>
      </c>
      <c r="E7" s="66" t="s">
        <v>75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33"/>
      <c r="R7" s="33" t="s">
        <v>66</v>
      </c>
      <c r="S7" s="31" t="s">
        <v>22</v>
      </c>
      <c r="T7" s="66" t="s">
        <v>76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5"/>
    </row>
    <row r="8" spans="1:42" ht="15.95" customHeight="1" x14ac:dyDescent="0.25">
      <c r="B8" s="37"/>
      <c r="C8" s="39"/>
      <c r="D8" s="34">
        <v>0</v>
      </c>
      <c r="E8" s="65" t="s">
        <v>74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35"/>
      <c r="R8" s="35"/>
      <c r="S8" s="34">
        <v>0</v>
      </c>
      <c r="T8" s="65" t="s">
        <v>74</v>
      </c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25"/>
    </row>
    <row r="9" spans="1:42" ht="15.75" customHeight="1" x14ac:dyDescent="0.25">
      <c r="B9" s="37"/>
      <c r="C9" s="39"/>
      <c r="D9" s="34">
        <v>1</v>
      </c>
      <c r="E9" s="65" t="s">
        <v>73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35"/>
      <c r="R9" s="35"/>
      <c r="S9" s="34">
        <v>1</v>
      </c>
      <c r="T9" s="65" t="s">
        <v>73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25"/>
    </row>
    <row r="10" spans="1:42" ht="12.75" customHeight="1" x14ac:dyDescent="0.25">
      <c r="B10" s="37"/>
      <c r="C10" s="38"/>
      <c r="D10" s="38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5"/>
      <c r="R10" s="35"/>
      <c r="S10" s="35"/>
      <c r="T10" s="36"/>
      <c r="U10" s="36"/>
      <c r="V10" s="36"/>
      <c r="W10" s="36"/>
      <c r="X10" s="36"/>
      <c r="Y10" s="36"/>
      <c r="Z10" s="36"/>
      <c r="AA10" s="47"/>
      <c r="AB10" s="47"/>
      <c r="AC10" s="47"/>
      <c r="AD10" s="47"/>
      <c r="AE10" s="47"/>
      <c r="AF10" s="25"/>
    </row>
    <row r="11" spans="1:42" s="19" customFormat="1" ht="15.95" customHeight="1" x14ac:dyDescent="0.25">
      <c r="B11" s="29"/>
      <c r="C11" s="33" t="s">
        <v>67</v>
      </c>
      <c r="D11" s="31" t="s">
        <v>23</v>
      </c>
      <c r="E11" s="66" t="s">
        <v>77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30"/>
      <c r="R11" s="33" t="s">
        <v>68</v>
      </c>
      <c r="S11" s="31" t="s">
        <v>24</v>
      </c>
      <c r="T11" s="66" t="s">
        <v>78</v>
      </c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25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s="19" customFormat="1" ht="15.95" customHeight="1" x14ac:dyDescent="0.25">
      <c r="B12" s="37"/>
      <c r="C12" s="39"/>
      <c r="D12" s="34">
        <v>0</v>
      </c>
      <c r="E12" s="65" t="s">
        <v>74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38"/>
      <c r="R12" s="40"/>
      <c r="S12" s="34">
        <v>0</v>
      </c>
      <c r="T12" s="65" t="s">
        <v>80</v>
      </c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25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s="19" customFormat="1" ht="15.95" customHeight="1" x14ac:dyDescent="0.25">
      <c r="B13" s="37"/>
      <c r="C13" s="39"/>
      <c r="D13" s="34">
        <v>1</v>
      </c>
      <c r="E13" s="65" t="s">
        <v>73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38"/>
      <c r="R13" s="40"/>
      <c r="S13" s="34">
        <v>1</v>
      </c>
      <c r="T13" s="65" t="s">
        <v>79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25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s="19" customFormat="1" ht="15.95" customHeight="1" x14ac:dyDescent="0.25">
      <c r="A14" s="24"/>
      <c r="B14" s="37"/>
      <c r="C14" s="38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5"/>
      <c r="R14" s="35"/>
      <c r="S14" s="35"/>
      <c r="T14" s="36"/>
      <c r="U14" s="36"/>
      <c r="V14" s="36"/>
      <c r="W14" s="36"/>
      <c r="X14" s="36"/>
      <c r="Y14" s="36"/>
      <c r="Z14" s="36"/>
      <c r="AA14" s="47"/>
      <c r="AB14" s="47"/>
      <c r="AC14" s="47"/>
      <c r="AD14" s="47"/>
      <c r="AE14" s="47"/>
      <c r="AF14" s="25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s="43" customFormat="1" ht="15.95" customHeight="1" x14ac:dyDescent="0.25">
      <c r="A15" s="24"/>
      <c r="B15" s="37"/>
      <c r="C15" s="33" t="s">
        <v>69</v>
      </c>
      <c r="D15" s="31" t="s">
        <v>25</v>
      </c>
      <c r="E15" s="66" t="s">
        <v>81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35"/>
      <c r="R15" s="33" t="s">
        <v>70</v>
      </c>
      <c r="S15" s="31" t="s">
        <v>26</v>
      </c>
      <c r="T15" s="66" t="s">
        <v>84</v>
      </c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s="43" customFormat="1" ht="15.95" customHeight="1" x14ac:dyDescent="0.25">
      <c r="A16" s="24"/>
      <c r="B16" s="37"/>
      <c r="C16" s="41"/>
      <c r="D16" s="34">
        <v>0</v>
      </c>
      <c r="E16" s="65" t="s">
        <v>83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35"/>
      <c r="R16" s="40"/>
      <c r="S16" s="34">
        <v>0</v>
      </c>
      <c r="T16" s="65" t="s">
        <v>86</v>
      </c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43" customFormat="1" ht="15.95" customHeight="1" x14ac:dyDescent="0.25">
      <c r="A17" s="24"/>
      <c r="B17" s="37"/>
      <c r="C17" s="41"/>
      <c r="D17" s="34">
        <v>1</v>
      </c>
      <c r="E17" s="65" t="s">
        <v>82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35"/>
      <c r="R17" s="40"/>
      <c r="S17" s="34">
        <v>1</v>
      </c>
      <c r="T17" s="65" t="s">
        <v>85</v>
      </c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s="43" customFormat="1" ht="15.95" customHeight="1" x14ac:dyDescent="0.25">
      <c r="A18" s="24"/>
      <c r="B18" s="37"/>
      <c r="C18" s="41"/>
      <c r="D18" s="27"/>
      <c r="E18" s="44"/>
      <c r="F18" s="44"/>
      <c r="G18" s="36"/>
      <c r="H18" s="36"/>
      <c r="I18" s="36"/>
      <c r="J18" s="36"/>
      <c r="K18" s="46"/>
      <c r="L18" s="46"/>
      <c r="M18" s="36"/>
      <c r="N18" s="36"/>
      <c r="O18" s="36"/>
      <c r="P18" s="36"/>
      <c r="Q18" s="35"/>
      <c r="R18" s="35"/>
      <c r="S18" s="35"/>
      <c r="T18" s="36"/>
      <c r="U18" s="36"/>
      <c r="V18" s="44"/>
      <c r="W18" s="36"/>
      <c r="X18" s="36"/>
      <c r="Y18" s="36"/>
      <c r="Z18" s="36"/>
      <c r="AA18" s="36"/>
      <c r="AB18" s="47"/>
      <c r="AC18" s="47"/>
      <c r="AD18" s="47"/>
      <c r="AE18" s="47"/>
      <c r="AF18" s="25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s="43" customFormat="1" ht="15.95" customHeight="1" x14ac:dyDescent="0.25">
      <c r="A19" s="24"/>
      <c r="B19" s="37"/>
      <c r="C19" s="33" t="s">
        <v>71</v>
      </c>
      <c r="D19" s="31" t="s">
        <v>27</v>
      </c>
      <c r="E19" s="66" t="s">
        <v>87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35"/>
      <c r="R19" s="33" t="s">
        <v>72</v>
      </c>
      <c r="S19" s="31" t="s">
        <v>28</v>
      </c>
      <c r="T19" s="66" t="s">
        <v>90</v>
      </c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s="43" customFormat="1" ht="15.95" customHeight="1" x14ac:dyDescent="0.25">
      <c r="A20" s="24"/>
      <c r="B20" s="37"/>
      <c r="C20" s="41"/>
      <c r="D20" s="34">
        <v>0</v>
      </c>
      <c r="E20" s="65" t="s">
        <v>88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35"/>
      <c r="R20" s="35"/>
      <c r="S20" s="34">
        <v>0</v>
      </c>
      <c r="T20" s="65" t="s">
        <v>91</v>
      </c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s="43" customFormat="1" ht="15.95" customHeight="1" x14ac:dyDescent="0.25">
      <c r="A21" s="24"/>
      <c r="B21" s="37"/>
      <c r="C21" s="41"/>
      <c r="D21" s="34">
        <v>1</v>
      </c>
      <c r="E21" s="65" t="s">
        <v>89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35"/>
      <c r="R21" s="35"/>
      <c r="S21" s="34">
        <v>1</v>
      </c>
      <c r="T21" s="65" t="s">
        <v>92</v>
      </c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s="19" customFormat="1" ht="15.95" customHeight="1" thickBot="1" x14ac:dyDescent="0.3">
      <c r="B22" s="67"/>
      <c r="C22" s="68"/>
      <c r="D22" s="68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32"/>
      <c r="P22" s="32"/>
      <c r="Q22" s="32"/>
      <c r="R22" s="32"/>
      <c r="S22" s="32"/>
      <c r="T22" s="45"/>
      <c r="U22" s="24"/>
      <c r="V22" s="24"/>
      <c r="W22" s="24"/>
      <c r="X22" s="24"/>
      <c r="Y22" s="24"/>
      <c r="Z22" s="24"/>
      <c r="AA22" s="24"/>
      <c r="AB22" s="24"/>
      <c r="AC22" s="35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s="19" customFormat="1" ht="15.95" customHeight="1" thickBot="1" x14ac:dyDescent="0.3">
      <c r="B23" s="62" t="s">
        <v>64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s="19" customFormat="1" ht="15.95" customHeight="1" x14ac:dyDescent="0.25">
      <c r="AC24" s="35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s="19" customFormat="1" x14ac:dyDescent="0.25"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s="19" customFormat="1" x14ac:dyDescent="0.25"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s="19" customFormat="1" x14ac:dyDescent="0.25"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s="19" customFormat="1" x14ac:dyDescent="0.25"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s="19" customFormat="1" x14ac:dyDescent="0.25"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s="19" customFormat="1" x14ac:dyDescent="0.25"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 spans="1:42" s="19" customFormat="1" x14ac:dyDescent="0.25"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19" customFormat="1" x14ac:dyDescent="0.25"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32:42" s="19" customFormat="1" x14ac:dyDescent="0.25"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32:42" s="19" customFormat="1" x14ac:dyDescent="0.25"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32:42" s="19" customFormat="1" x14ac:dyDescent="0.25"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32:42" s="19" customFormat="1" x14ac:dyDescent="0.25"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32:42" s="19" customFormat="1" x14ac:dyDescent="0.25"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32:42" s="19" customFormat="1" x14ac:dyDescent="0.25"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32:42" s="19" customFormat="1" x14ac:dyDescent="0.25"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32:42" s="19" customFormat="1" x14ac:dyDescent="0.25"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32:42" s="19" customFormat="1" x14ac:dyDescent="0.25"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32:42" s="19" customFormat="1" x14ac:dyDescent="0.25"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32:42" s="19" customFormat="1" x14ac:dyDescent="0.25"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32:42" s="19" customFormat="1" x14ac:dyDescent="0.25"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32:42" s="19" customFormat="1" x14ac:dyDescent="0.25"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32:42" s="19" customFormat="1" x14ac:dyDescent="0.25"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32:42" s="19" customFormat="1" x14ac:dyDescent="0.25"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32:42" s="19" customFormat="1" x14ac:dyDescent="0.25"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32:42" s="19" customFormat="1" x14ac:dyDescent="0.25"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32:42" s="19" customFormat="1" x14ac:dyDescent="0.25"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32:42" s="19" customFormat="1" x14ac:dyDescent="0.25"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</sheetData>
  <mergeCells count="61">
    <mergeCell ref="B22:D22"/>
    <mergeCell ref="E22:F22"/>
    <mergeCell ref="G22:H22"/>
    <mergeCell ref="I22:N22"/>
    <mergeCell ref="B23:AF23"/>
    <mergeCell ref="E19:P19"/>
    <mergeCell ref="T19:AE19"/>
    <mergeCell ref="E20:P20"/>
    <mergeCell ref="T20:AE20"/>
    <mergeCell ref="E21:P21"/>
    <mergeCell ref="T21:AE21"/>
    <mergeCell ref="E15:P15"/>
    <mergeCell ref="T15:AE15"/>
    <mergeCell ref="E16:P16"/>
    <mergeCell ref="T16:AE16"/>
    <mergeCell ref="E17:P17"/>
    <mergeCell ref="T17:AE17"/>
    <mergeCell ref="E11:P11"/>
    <mergeCell ref="T11:AE11"/>
    <mergeCell ref="E12:P12"/>
    <mergeCell ref="T12:AE12"/>
    <mergeCell ref="E13:P13"/>
    <mergeCell ref="T13:AE13"/>
    <mergeCell ref="E7:P7"/>
    <mergeCell ref="T7:AE7"/>
    <mergeCell ref="E8:P8"/>
    <mergeCell ref="T8:AE8"/>
    <mergeCell ref="E9:P9"/>
    <mergeCell ref="T9:AE9"/>
    <mergeCell ref="L5:M5"/>
    <mergeCell ref="N5:O5"/>
    <mergeCell ref="P5:Q5"/>
    <mergeCell ref="R5:S5"/>
    <mergeCell ref="V5:W5"/>
    <mergeCell ref="X5:Y5"/>
    <mergeCell ref="N4:O4"/>
    <mergeCell ref="P4:Q4"/>
    <mergeCell ref="R4:S4"/>
    <mergeCell ref="V4:W4"/>
    <mergeCell ref="X4:Y4"/>
    <mergeCell ref="B5:C5"/>
    <mergeCell ref="D5:E5"/>
    <mergeCell ref="F5:G5"/>
    <mergeCell ref="H5:I5"/>
    <mergeCell ref="J5:K5"/>
    <mergeCell ref="N3:O3"/>
    <mergeCell ref="P3:Q3"/>
    <mergeCell ref="R3:S3"/>
    <mergeCell ref="V3:Y3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</mergeCells>
  <conditionalFormatting sqref="D8">
    <cfRule type="expression" dxfId="71" priority="32">
      <formula>IF(D5=0,1,0)</formula>
    </cfRule>
  </conditionalFormatting>
  <conditionalFormatting sqref="E8:P8">
    <cfRule type="expression" dxfId="70" priority="31">
      <formula>IF(D5=0,1,0)</formula>
    </cfRule>
  </conditionalFormatting>
  <conditionalFormatting sqref="E9:P9">
    <cfRule type="expression" dxfId="69" priority="30">
      <formula>IF(D5=1,1,0)</formula>
    </cfRule>
  </conditionalFormatting>
  <conditionalFormatting sqref="D9">
    <cfRule type="expression" dxfId="68" priority="29">
      <formula>IF(D5=1,1,0)</formula>
    </cfRule>
  </conditionalFormatting>
  <conditionalFormatting sqref="S8">
    <cfRule type="expression" dxfId="67" priority="28">
      <formula>IF(F5=0,1,0)</formula>
    </cfRule>
  </conditionalFormatting>
  <conditionalFormatting sqref="T8:AE8">
    <cfRule type="expression" dxfId="66" priority="27">
      <formula>IF(F5=0,1,0)</formula>
    </cfRule>
  </conditionalFormatting>
  <conditionalFormatting sqref="S9">
    <cfRule type="expression" dxfId="65" priority="26">
      <formula>IF(F5=1,1,0)</formula>
    </cfRule>
  </conditionalFormatting>
  <conditionalFormatting sqref="T9:AE9">
    <cfRule type="expression" dxfId="64" priority="25">
      <formula>IF(F5=1,1,0)</formula>
    </cfRule>
  </conditionalFormatting>
  <conditionalFormatting sqref="D12">
    <cfRule type="expression" dxfId="63" priority="24">
      <formula>IF(H5=0,1,0)</formula>
    </cfRule>
  </conditionalFormatting>
  <conditionalFormatting sqref="E12:P12">
    <cfRule type="expression" dxfId="62" priority="23">
      <formula>IF(H5=0,1,0)</formula>
    </cfRule>
  </conditionalFormatting>
  <conditionalFormatting sqref="E13:P13">
    <cfRule type="expression" dxfId="61" priority="22">
      <formula>IF(H5=1,1,0)</formula>
    </cfRule>
  </conditionalFormatting>
  <conditionalFormatting sqref="D13">
    <cfRule type="expression" dxfId="60" priority="21">
      <formula>IF(H5=1,1,0)</formula>
    </cfRule>
  </conditionalFormatting>
  <conditionalFormatting sqref="S12">
    <cfRule type="expression" dxfId="59" priority="20">
      <formula>IF(J5=0,1,0)</formula>
    </cfRule>
  </conditionalFormatting>
  <conditionalFormatting sqref="S13">
    <cfRule type="expression" dxfId="58" priority="19">
      <formula>IF(J5=1,1,0)</formula>
    </cfRule>
  </conditionalFormatting>
  <conditionalFormatting sqref="T12:AE12">
    <cfRule type="expression" dxfId="57" priority="18">
      <formula>IF(J5=0,1,0)</formula>
    </cfRule>
  </conditionalFormatting>
  <conditionalFormatting sqref="T13:AE13">
    <cfRule type="expression" dxfId="56" priority="17">
      <formula>IF(J5=1,1,0)</formula>
    </cfRule>
  </conditionalFormatting>
  <conditionalFormatting sqref="D16">
    <cfRule type="expression" dxfId="55" priority="16">
      <formula>IF(L5=0,1,0)</formula>
    </cfRule>
  </conditionalFormatting>
  <conditionalFormatting sqref="D17">
    <cfRule type="expression" dxfId="54" priority="15">
      <formula>IF(L5=1,1,0)</formula>
    </cfRule>
  </conditionalFormatting>
  <conditionalFormatting sqref="E16:P16">
    <cfRule type="expression" dxfId="53" priority="14">
      <formula>IF(L5=0,1,0)</formula>
    </cfRule>
  </conditionalFormatting>
  <conditionalFormatting sqref="E17:P17">
    <cfRule type="expression" dxfId="52" priority="13">
      <formula>IF(L5=1,1,0)</formula>
    </cfRule>
  </conditionalFormatting>
  <conditionalFormatting sqref="S16">
    <cfRule type="expression" dxfId="51" priority="12">
      <formula>IF(N5=0,1,0)</formula>
    </cfRule>
  </conditionalFormatting>
  <conditionalFormatting sqref="S17">
    <cfRule type="expression" dxfId="50" priority="11">
      <formula>IF(N5=1,1,0)</formula>
    </cfRule>
  </conditionalFormatting>
  <conditionalFormatting sqref="T16:AE16">
    <cfRule type="expression" dxfId="49" priority="10">
      <formula>IF(N5=0,1,0)</formula>
    </cfRule>
  </conditionalFormatting>
  <conditionalFormatting sqref="T17:AE17">
    <cfRule type="expression" dxfId="48" priority="9">
      <formula>IF(N5=1,1,0)</formula>
    </cfRule>
  </conditionalFormatting>
  <conditionalFormatting sqref="D20">
    <cfRule type="expression" dxfId="47" priority="8">
      <formula>IF(P5=0,1,0)</formula>
    </cfRule>
  </conditionalFormatting>
  <conditionalFormatting sqref="D21">
    <cfRule type="expression" dxfId="46" priority="7">
      <formula>IF(P5=1,1,0)</formula>
    </cfRule>
  </conditionalFormatting>
  <conditionalFormatting sqref="E20:P20">
    <cfRule type="expression" dxfId="45" priority="6">
      <formula>IF(P5=0,1,0)</formula>
    </cfRule>
  </conditionalFormatting>
  <conditionalFormatting sqref="E21:P21">
    <cfRule type="expression" dxfId="44" priority="5">
      <formula>IF(P5=1,1,0)</formula>
    </cfRule>
  </conditionalFormatting>
  <conditionalFormatting sqref="S20">
    <cfRule type="expression" dxfId="43" priority="4">
      <formula>IF(R5=0,1,0)</formula>
    </cfRule>
  </conditionalFormatting>
  <conditionalFormatting sqref="S21">
    <cfRule type="expression" dxfId="42" priority="3">
      <formula>IF(R5=1,1,0)</formula>
    </cfRule>
  </conditionalFormatting>
  <conditionalFormatting sqref="T20:AE20">
    <cfRule type="expression" dxfId="41" priority="2">
      <formula>IF(R5=0,1,0)</formula>
    </cfRule>
  </conditionalFormatting>
  <conditionalFormatting sqref="T21:AE21">
    <cfRule type="expression" dxfId="40" priority="1">
      <formula>IF(R5=1,1,0)</formula>
    </cfRule>
  </conditionalFormatting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zoomScaleNormal="100" zoomScaleSheetLayoutView="100" workbookViewId="0">
      <selection activeCell="E10" sqref="E10"/>
    </sheetView>
  </sheetViews>
  <sheetFormatPr defaultRowHeight="15.75" x14ac:dyDescent="0.25"/>
  <cols>
    <col min="1" max="1" width="4.7109375" style="19" customWidth="1"/>
    <col min="2" max="20" width="4.7109375" style="42" customWidth="1"/>
    <col min="21" max="28" width="4.7109375" style="19" customWidth="1"/>
    <col min="29" max="31" width="3.7109375" style="19" customWidth="1"/>
    <col min="32" max="42" width="3.7109375" style="24" customWidth="1"/>
    <col min="43" max="16384" width="9.140625" style="42"/>
  </cols>
  <sheetData>
    <row r="1" spans="1:42" s="19" customFormat="1" ht="14.25" customHeight="1" thickBot="1" x14ac:dyDescent="0.3"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s="19" customFormat="1" x14ac:dyDescent="0.25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5.95" customHeight="1" x14ac:dyDescent="0.25">
      <c r="B3" s="78" t="s">
        <v>20</v>
      </c>
      <c r="C3" s="79"/>
      <c r="D3" s="69" t="s">
        <v>21</v>
      </c>
      <c r="E3" s="69"/>
      <c r="F3" s="69" t="s">
        <v>22</v>
      </c>
      <c r="G3" s="69"/>
      <c r="H3" s="69" t="s">
        <v>23</v>
      </c>
      <c r="I3" s="69"/>
      <c r="J3" s="69" t="s">
        <v>24</v>
      </c>
      <c r="K3" s="69"/>
      <c r="L3" s="69" t="s">
        <v>25</v>
      </c>
      <c r="M3" s="69"/>
      <c r="N3" s="69" t="s">
        <v>26</v>
      </c>
      <c r="O3" s="69"/>
      <c r="P3" s="69" t="s">
        <v>27</v>
      </c>
      <c r="Q3" s="69"/>
      <c r="R3" s="69" t="s">
        <v>28</v>
      </c>
      <c r="S3" s="69"/>
      <c r="T3" s="23"/>
      <c r="U3" s="24"/>
      <c r="V3" s="80" t="s">
        <v>29</v>
      </c>
      <c r="W3" s="80"/>
      <c r="X3" s="80"/>
      <c r="Y3" s="80"/>
      <c r="Z3" s="24"/>
      <c r="AA3" s="24"/>
      <c r="AB3" s="24"/>
      <c r="AC3" s="24"/>
      <c r="AD3" s="24"/>
      <c r="AE3" s="24"/>
      <c r="AF3" s="25"/>
    </row>
    <row r="4" spans="1:42" ht="15.95" customHeight="1" x14ac:dyDescent="0.25">
      <c r="B4" s="81" t="s">
        <v>30</v>
      </c>
      <c r="C4" s="82"/>
      <c r="D4" s="76" t="s">
        <v>94</v>
      </c>
      <c r="E4" s="76"/>
      <c r="F4" s="76" t="s">
        <v>95</v>
      </c>
      <c r="G4" s="76"/>
      <c r="H4" s="76" t="s">
        <v>96</v>
      </c>
      <c r="I4" s="76"/>
      <c r="J4" s="76" t="s">
        <v>97</v>
      </c>
      <c r="K4" s="76"/>
      <c r="L4" s="76" t="s">
        <v>98</v>
      </c>
      <c r="M4" s="76"/>
      <c r="N4" s="76" t="s">
        <v>99</v>
      </c>
      <c r="O4" s="76"/>
      <c r="P4" s="76" t="s">
        <v>100</v>
      </c>
      <c r="Q4" s="76"/>
      <c r="R4" s="76" t="s">
        <v>101</v>
      </c>
      <c r="S4" s="76"/>
      <c r="T4" s="23"/>
      <c r="U4" s="24"/>
      <c r="V4" s="77" t="s">
        <v>15</v>
      </c>
      <c r="W4" s="77"/>
      <c r="X4" s="77" t="s">
        <v>12</v>
      </c>
      <c r="Y4" s="77"/>
      <c r="Z4" s="24"/>
      <c r="AA4" s="24"/>
      <c r="AB4" s="24"/>
      <c r="AC4" s="24"/>
      <c r="AD4" s="24"/>
      <c r="AE4" s="24"/>
      <c r="AF4" s="25"/>
    </row>
    <row r="5" spans="1:42" ht="15.95" customHeight="1" x14ac:dyDescent="0.25">
      <c r="B5" s="78" t="s">
        <v>31</v>
      </c>
      <c r="C5" s="79"/>
      <c r="D5" s="73">
        <v>0</v>
      </c>
      <c r="E5" s="73"/>
      <c r="F5" s="73">
        <v>0</v>
      </c>
      <c r="G5" s="73"/>
      <c r="H5" s="73">
        <v>0</v>
      </c>
      <c r="I5" s="73"/>
      <c r="J5" s="71">
        <v>0</v>
      </c>
      <c r="K5" s="72"/>
      <c r="L5" s="71">
        <v>0</v>
      </c>
      <c r="M5" s="72"/>
      <c r="N5" s="73">
        <v>1</v>
      </c>
      <c r="O5" s="73"/>
      <c r="P5" s="71">
        <v>1</v>
      </c>
      <c r="Q5" s="72"/>
      <c r="R5" s="71">
        <v>0</v>
      </c>
      <c r="S5" s="72"/>
      <c r="T5" s="23"/>
      <c r="U5" s="24"/>
      <c r="V5" s="74">
        <f>R5+P5*2+N5*4+L5*8+J5*16+H5*32+F5*64+D5*128</f>
        <v>6</v>
      </c>
      <c r="W5" s="74"/>
      <c r="X5" s="75" t="str">
        <f>DEC2HEX(V5)</f>
        <v>6</v>
      </c>
      <c r="Y5" s="75"/>
      <c r="Z5" s="24"/>
      <c r="AA5" s="24"/>
      <c r="AB5" s="24"/>
      <c r="AC5" s="24"/>
      <c r="AD5" s="24"/>
      <c r="AE5" s="24"/>
      <c r="AF5" s="25"/>
    </row>
    <row r="6" spans="1:42" ht="15.95" customHeight="1" x14ac:dyDescent="0.25">
      <c r="B6" s="26"/>
      <c r="C6" s="27"/>
      <c r="D6" s="44"/>
      <c r="E6" s="27"/>
      <c r="F6" s="27"/>
      <c r="G6" s="27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24"/>
      <c r="AA6" s="24"/>
      <c r="AB6" s="24"/>
      <c r="AC6" s="24"/>
      <c r="AD6" s="24"/>
      <c r="AE6" s="24"/>
      <c r="AF6" s="25"/>
    </row>
    <row r="7" spans="1:42" ht="15.95" customHeight="1" x14ac:dyDescent="0.25">
      <c r="B7" s="29"/>
      <c r="C7" s="33" t="s">
        <v>94</v>
      </c>
      <c r="D7" s="31" t="s">
        <v>21</v>
      </c>
      <c r="E7" s="66" t="s">
        <v>124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33"/>
      <c r="R7" s="33" t="s">
        <v>95</v>
      </c>
      <c r="S7" s="31" t="s">
        <v>22</v>
      </c>
      <c r="T7" s="83" t="s">
        <v>102</v>
      </c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25"/>
    </row>
    <row r="8" spans="1:42" ht="15.95" customHeight="1" x14ac:dyDescent="0.25">
      <c r="B8" s="37"/>
      <c r="C8" s="39"/>
      <c r="D8" s="34">
        <v>0</v>
      </c>
      <c r="E8" s="65" t="s">
        <v>122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35"/>
      <c r="R8" s="35"/>
      <c r="S8" s="34">
        <v>0</v>
      </c>
      <c r="T8" s="65" t="s">
        <v>103</v>
      </c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25"/>
    </row>
    <row r="9" spans="1:42" ht="15.75" customHeight="1" x14ac:dyDescent="0.25">
      <c r="B9" s="37"/>
      <c r="C9" s="39"/>
      <c r="D9" s="34">
        <v>1</v>
      </c>
      <c r="E9" s="65" t="s">
        <v>123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35"/>
      <c r="R9" s="35"/>
      <c r="S9" s="34">
        <v>1</v>
      </c>
      <c r="T9" s="65" t="s">
        <v>104</v>
      </c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25"/>
    </row>
    <row r="10" spans="1:42" ht="12.75" customHeight="1" x14ac:dyDescent="0.25">
      <c r="B10" s="37"/>
      <c r="C10" s="38"/>
      <c r="D10" s="38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5"/>
      <c r="R10" s="35"/>
      <c r="S10" s="35"/>
      <c r="T10" s="36"/>
      <c r="U10" s="36"/>
      <c r="V10" s="36"/>
      <c r="W10" s="36"/>
      <c r="X10" s="36"/>
      <c r="Y10" s="36"/>
      <c r="Z10" s="36"/>
      <c r="AA10" s="47"/>
      <c r="AB10" s="47"/>
      <c r="AC10" s="47"/>
      <c r="AD10" s="47"/>
      <c r="AE10" s="47"/>
      <c r="AF10" s="25"/>
    </row>
    <row r="11" spans="1:42" s="19" customFormat="1" ht="15.95" customHeight="1" x14ac:dyDescent="0.25">
      <c r="B11" s="29"/>
      <c r="C11" s="33" t="s">
        <v>111</v>
      </c>
      <c r="D11" s="31" t="s">
        <v>23</v>
      </c>
      <c r="E11" s="31" t="s">
        <v>24</v>
      </c>
      <c r="F11" s="48" t="s">
        <v>105</v>
      </c>
      <c r="G11" s="49"/>
      <c r="H11" s="49"/>
      <c r="I11" s="49"/>
      <c r="J11" s="49"/>
      <c r="K11" s="49"/>
      <c r="L11" s="49"/>
      <c r="M11" s="49"/>
      <c r="N11" s="49"/>
      <c r="O11" s="49"/>
      <c r="P11" s="50"/>
      <c r="Q11" s="30"/>
      <c r="R11" s="33" t="s">
        <v>111</v>
      </c>
      <c r="S11" s="31" t="s">
        <v>23</v>
      </c>
      <c r="T11" s="51" t="s">
        <v>24</v>
      </c>
      <c r="U11" s="48" t="s">
        <v>105</v>
      </c>
      <c r="V11" s="49"/>
      <c r="W11" s="49"/>
      <c r="X11" s="49"/>
      <c r="Y11" s="49"/>
      <c r="Z11" s="49"/>
      <c r="AA11" s="49"/>
      <c r="AB11" s="49"/>
      <c r="AC11" s="49"/>
      <c r="AD11" s="49"/>
      <c r="AE11" s="50"/>
      <c r="AF11" s="25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s="19" customFormat="1" ht="15.95" customHeight="1" x14ac:dyDescent="0.25">
      <c r="B12" s="37"/>
      <c r="C12" s="39"/>
      <c r="D12" s="34">
        <v>0</v>
      </c>
      <c r="E12" s="34">
        <v>0</v>
      </c>
      <c r="F12" s="84" t="s">
        <v>115</v>
      </c>
      <c r="G12" s="85"/>
      <c r="H12" s="85"/>
      <c r="I12" s="85"/>
      <c r="J12" s="85"/>
      <c r="K12" s="85"/>
      <c r="L12" s="85"/>
      <c r="M12" s="85"/>
      <c r="N12" s="85"/>
      <c r="O12" s="85"/>
      <c r="P12" s="86"/>
      <c r="Q12" s="38"/>
      <c r="R12" s="40"/>
      <c r="S12" s="34">
        <v>1</v>
      </c>
      <c r="T12" s="34">
        <v>0</v>
      </c>
      <c r="U12" s="84" t="s">
        <v>113</v>
      </c>
      <c r="V12" s="85"/>
      <c r="W12" s="85"/>
      <c r="X12" s="85"/>
      <c r="Y12" s="85"/>
      <c r="Z12" s="85"/>
      <c r="AA12" s="85"/>
      <c r="AB12" s="85"/>
      <c r="AC12" s="85"/>
      <c r="AD12" s="85"/>
      <c r="AE12" s="86"/>
      <c r="AF12" s="25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s="19" customFormat="1" ht="15.95" customHeight="1" x14ac:dyDescent="0.25">
      <c r="B13" s="37"/>
      <c r="C13" s="39"/>
      <c r="D13" s="34">
        <v>0</v>
      </c>
      <c r="E13" s="34">
        <v>1</v>
      </c>
      <c r="F13" s="84" t="s">
        <v>112</v>
      </c>
      <c r="G13" s="85"/>
      <c r="H13" s="85"/>
      <c r="I13" s="85"/>
      <c r="J13" s="85"/>
      <c r="K13" s="85"/>
      <c r="L13" s="85"/>
      <c r="M13" s="85"/>
      <c r="N13" s="85"/>
      <c r="O13" s="85"/>
      <c r="P13" s="86"/>
      <c r="Q13" s="38"/>
      <c r="R13" s="40"/>
      <c r="S13" s="34">
        <v>1</v>
      </c>
      <c r="T13" s="34">
        <v>1</v>
      </c>
      <c r="U13" s="84" t="s">
        <v>114</v>
      </c>
      <c r="V13" s="85"/>
      <c r="W13" s="85"/>
      <c r="X13" s="85"/>
      <c r="Y13" s="85"/>
      <c r="Z13" s="85"/>
      <c r="AA13" s="85"/>
      <c r="AB13" s="85"/>
      <c r="AC13" s="85"/>
      <c r="AD13" s="85"/>
      <c r="AE13" s="86"/>
      <c r="AF13" s="25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s="19" customFormat="1" ht="15.95" customHeight="1" x14ac:dyDescent="0.25">
      <c r="A14" s="24"/>
      <c r="B14" s="37"/>
      <c r="C14" s="38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5"/>
      <c r="R14" s="35"/>
      <c r="S14" s="35"/>
      <c r="T14" s="36"/>
      <c r="U14" s="36"/>
      <c r="V14" s="36"/>
      <c r="W14" s="36"/>
      <c r="X14" s="36"/>
      <c r="Y14" s="36"/>
      <c r="Z14" s="36"/>
      <c r="AA14" s="47"/>
      <c r="AB14" s="47"/>
      <c r="AC14" s="47"/>
      <c r="AD14" s="47"/>
      <c r="AE14" s="47"/>
      <c r="AF14" s="25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s="43" customFormat="1" ht="15.95" customHeight="1" x14ac:dyDescent="0.25">
      <c r="A15" s="24"/>
      <c r="B15" s="37"/>
      <c r="C15" s="33" t="s">
        <v>98</v>
      </c>
      <c r="D15" s="31" t="s">
        <v>25</v>
      </c>
      <c r="E15" s="66" t="s">
        <v>106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35"/>
      <c r="R15" s="33" t="s">
        <v>120</v>
      </c>
      <c r="S15" s="31" t="s">
        <v>26</v>
      </c>
      <c r="T15" s="51" t="s">
        <v>27</v>
      </c>
      <c r="U15" s="87" t="s">
        <v>84</v>
      </c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s="43" customFormat="1" ht="15.95" customHeight="1" x14ac:dyDescent="0.25">
      <c r="A16" s="24"/>
      <c r="B16" s="37"/>
      <c r="C16" s="41"/>
      <c r="D16" s="34">
        <v>0</v>
      </c>
      <c r="E16" s="65" t="s">
        <v>107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35"/>
      <c r="R16" s="40"/>
      <c r="S16" s="34">
        <v>0</v>
      </c>
      <c r="T16" s="34">
        <v>0</v>
      </c>
      <c r="U16" s="84" t="s">
        <v>116</v>
      </c>
      <c r="V16" s="85"/>
      <c r="W16" s="85"/>
      <c r="X16" s="85"/>
      <c r="Y16" s="85"/>
      <c r="Z16" s="85"/>
      <c r="AA16" s="85"/>
      <c r="AB16" s="85"/>
      <c r="AC16" s="85"/>
      <c r="AD16" s="85"/>
      <c r="AE16" s="86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43" customFormat="1" ht="15.95" customHeight="1" x14ac:dyDescent="0.25">
      <c r="A17" s="24"/>
      <c r="B17" s="37"/>
      <c r="C17" s="41"/>
      <c r="D17" s="34">
        <v>1</v>
      </c>
      <c r="E17" s="65" t="s">
        <v>108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35"/>
      <c r="R17" s="40"/>
      <c r="S17" s="34">
        <v>0</v>
      </c>
      <c r="T17" s="34">
        <v>1</v>
      </c>
      <c r="U17" s="84" t="s">
        <v>117</v>
      </c>
      <c r="V17" s="85"/>
      <c r="W17" s="85"/>
      <c r="X17" s="85"/>
      <c r="Y17" s="85"/>
      <c r="Z17" s="85"/>
      <c r="AA17" s="85"/>
      <c r="AB17" s="85"/>
      <c r="AC17" s="85"/>
      <c r="AD17" s="85"/>
      <c r="AE17" s="86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s="43" customFormat="1" ht="15.95" customHeight="1" x14ac:dyDescent="0.25">
      <c r="A18" s="24"/>
      <c r="B18" s="37"/>
      <c r="C18" s="41"/>
      <c r="D18" s="27"/>
      <c r="E18" s="44"/>
      <c r="F18" s="44"/>
      <c r="G18" s="36"/>
      <c r="H18" s="36"/>
      <c r="I18" s="36"/>
      <c r="J18" s="36"/>
      <c r="K18" s="46"/>
      <c r="L18" s="46"/>
      <c r="M18" s="36"/>
      <c r="N18" s="36"/>
      <c r="O18" s="36"/>
      <c r="P18" s="36"/>
      <c r="Q18" s="35"/>
      <c r="R18" s="35"/>
      <c r="S18" s="35"/>
      <c r="T18" s="36"/>
      <c r="U18" s="36"/>
      <c r="V18" s="44"/>
      <c r="W18" s="36"/>
      <c r="X18" s="36"/>
      <c r="Y18" s="36"/>
      <c r="Z18" s="36"/>
      <c r="AA18" s="36"/>
      <c r="AB18" s="47"/>
      <c r="AC18" s="47"/>
      <c r="AD18" s="47"/>
      <c r="AE18" s="47"/>
      <c r="AF18" s="25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s="43" customFormat="1" ht="15.95" customHeight="1" x14ac:dyDescent="0.25">
      <c r="A19" s="24"/>
      <c r="B19" s="37"/>
      <c r="C19" s="33" t="s">
        <v>121</v>
      </c>
      <c r="D19" s="31" t="s">
        <v>27</v>
      </c>
      <c r="E19" s="31" t="s">
        <v>27</v>
      </c>
      <c r="F19" s="48" t="s">
        <v>84</v>
      </c>
      <c r="G19" s="49"/>
      <c r="H19" s="49"/>
      <c r="I19" s="49"/>
      <c r="J19" s="49"/>
      <c r="K19" s="49"/>
      <c r="L19" s="49"/>
      <c r="M19" s="49"/>
      <c r="N19" s="49"/>
      <c r="O19" s="49"/>
      <c r="P19" s="50"/>
      <c r="Q19" s="35"/>
      <c r="R19" s="33" t="s">
        <v>101</v>
      </c>
      <c r="S19" s="31" t="s">
        <v>28</v>
      </c>
      <c r="T19" s="66" t="s">
        <v>109</v>
      </c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s="43" customFormat="1" ht="15.95" customHeight="1" x14ac:dyDescent="0.25">
      <c r="A20" s="24"/>
      <c r="B20" s="37"/>
      <c r="C20" s="41"/>
      <c r="D20" s="34">
        <v>1</v>
      </c>
      <c r="E20" s="34">
        <v>0</v>
      </c>
      <c r="F20" s="84" t="s">
        <v>118</v>
      </c>
      <c r="G20" s="85"/>
      <c r="H20" s="85"/>
      <c r="I20" s="85"/>
      <c r="J20" s="85"/>
      <c r="K20" s="85"/>
      <c r="L20" s="85"/>
      <c r="M20" s="85"/>
      <c r="N20" s="85"/>
      <c r="O20" s="85"/>
      <c r="P20" s="86"/>
      <c r="Q20" s="35"/>
      <c r="R20" s="35"/>
      <c r="S20" s="34">
        <v>0</v>
      </c>
      <c r="T20" s="65" t="s">
        <v>110</v>
      </c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s="43" customFormat="1" ht="15.95" customHeight="1" x14ac:dyDescent="0.25">
      <c r="A21" s="24"/>
      <c r="B21" s="37"/>
      <c r="C21" s="41"/>
      <c r="D21" s="34">
        <v>1</v>
      </c>
      <c r="E21" s="34">
        <v>1</v>
      </c>
      <c r="F21" s="84" t="s">
        <v>119</v>
      </c>
      <c r="G21" s="85"/>
      <c r="H21" s="85"/>
      <c r="I21" s="85"/>
      <c r="J21" s="85"/>
      <c r="K21" s="85"/>
      <c r="L21" s="85"/>
      <c r="M21" s="85"/>
      <c r="N21" s="85"/>
      <c r="O21" s="85"/>
      <c r="P21" s="86"/>
      <c r="Q21" s="35"/>
      <c r="R21" s="35"/>
      <c r="S21" s="34">
        <v>1</v>
      </c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s="19" customFormat="1" ht="15.95" customHeight="1" thickBot="1" x14ac:dyDescent="0.3">
      <c r="B22" s="67"/>
      <c r="C22" s="68"/>
      <c r="D22" s="68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32"/>
      <c r="P22" s="32"/>
      <c r="Q22" s="32"/>
      <c r="R22" s="32"/>
      <c r="S22" s="32"/>
      <c r="T22" s="45"/>
      <c r="U22" s="24"/>
      <c r="V22" s="24"/>
      <c r="W22" s="24"/>
      <c r="X22" s="24"/>
      <c r="Y22" s="24"/>
      <c r="Z22" s="24"/>
      <c r="AA22" s="24"/>
      <c r="AB22" s="24"/>
      <c r="AC22" s="35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s="19" customFormat="1" ht="15.95" customHeight="1" thickBot="1" x14ac:dyDescent="0.3">
      <c r="B23" s="62" t="s">
        <v>93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s="19" customFormat="1" ht="15.95" customHeight="1" x14ac:dyDescent="0.25">
      <c r="AC24" s="35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s="19" customFormat="1" x14ac:dyDescent="0.25"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s="19" customFormat="1" x14ac:dyDescent="0.25"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s="19" customFormat="1" x14ac:dyDescent="0.25"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s="19" customFormat="1" x14ac:dyDescent="0.25"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s="19" customFormat="1" x14ac:dyDescent="0.25"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s="19" customFormat="1" x14ac:dyDescent="0.25"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 spans="1:42" s="19" customFormat="1" x14ac:dyDescent="0.25"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19" customFormat="1" x14ac:dyDescent="0.25"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32:42" s="19" customFormat="1" x14ac:dyDescent="0.25"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32:42" s="19" customFormat="1" x14ac:dyDescent="0.25"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32:42" s="19" customFormat="1" x14ac:dyDescent="0.25"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32:42" s="19" customFormat="1" x14ac:dyDescent="0.25"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32:42" s="19" customFormat="1" x14ac:dyDescent="0.25"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32:42" s="19" customFormat="1" x14ac:dyDescent="0.25"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32:42" s="19" customFormat="1" x14ac:dyDescent="0.25"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32:42" s="19" customFormat="1" x14ac:dyDescent="0.25"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32:42" s="19" customFormat="1" x14ac:dyDescent="0.25"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32:42" s="19" customFormat="1" x14ac:dyDescent="0.25"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32:42" s="19" customFormat="1" x14ac:dyDescent="0.25"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32:42" s="19" customFormat="1" x14ac:dyDescent="0.25"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32:42" s="19" customFormat="1" x14ac:dyDescent="0.25"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32:42" s="19" customFormat="1" x14ac:dyDescent="0.25"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32:42" s="19" customFormat="1" x14ac:dyDescent="0.25"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32:42" s="19" customFormat="1" x14ac:dyDescent="0.25"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32:42" s="19" customFormat="1" x14ac:dyDescent="0.25"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32:42" s="19" customFormat="1" x14ac:dyDescent="0.25"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32:42" s="19" customFormat="1" x14ac:dyDescent="0.25"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</sheetData>
  <mergeCells count="58">
    <mergeCell ref="B22:D22"/>
    <mergeCell ref="E22:F22"/>
    <mergeCell ref="G22:H22"/>
    <mergeCell ref="I22:N22"/>
    <mergeCell ref="B23:AF23"/>
    <mergeCell ref="T19:AE19"/>
    <mergeCell ref="T20:AE20"/>
    <mergeCell ref="T21:AE21"/>
    <mergeCell ref="F20:P20"/>
    <mergeCell ref="F21:P21"/>
    <mergeCell ref="E16:P16"/>
    <mergeCell ref="E17:P17"/>
    <mergeCell ref="U15:AE15"/>
    <mergeCell ref="U16:AE16"/>
    <mergeCell ref="U17:AE17"/>
    <mergeCell ref="F13:P13"/>
    <mergeCell ref="F12:P12"/>
    <mergeCell ref="U12:AE12"/>
    <mergeCell ref="U13:AE13"/>
    <mergeCell ref="E15:P15"/>
    <mergeCell ref="E7:P7"/>
    <mergeCell ref="T7:AE7"/>
    <mergeCell ref="E8:P8"/>
    <mergeCell ref="T8:AE8"/>
    <mergeCell ref="E9:P9"/>
    <mergeCell ref="T9:AE9"/>
    <mergeCell ref="L5:M5"/>
    <mergeCell ref="N5:O5"/>
    <mergeCell ref="P5:Q5"/>
    <mergeCell ref="R5:S5"/>
    <mergeCell ref="V5:W5"/>
    <mergeCell ref="X5:Y5"/>
    <mergeCell ref="N4:O4"/>
    <mergeCell ref="P4:Q4"/>
    <mergeCell ref="R4:S4"/>
    <mergeCell ref="V4:W4"/>
    <mergeCell ref="X4:Y4"/>
    <mergeCell ref="B5:C5"/>
    <mergeCell ref="D5:E5"/>
    <mergeCell ref="F5:G5"/>
    <mergeCell ref="H5:I5"/>
    <mergeCell ref="J5:K5"/>
    <mergeCell ref="N3:O3"/>
    <mergeCell ref="P3:Q3"/>
    <mergeCell ref="R3:S3"/>
    <mergeCell ref="V3:Y3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</mergeCells>
  <conditionalFormatting sqref="D8">
    <cfRule type="expression" dxfId="39" priority="40">
      <formula>IF(D5=0,1,0)</formula>
    </cfRule>
  </conditionalFormatting>
  <conditionalFormatting sqref="E8:P8">
    <cfRule type="expression" dxfId="38" priority="39">
      <formula>IF(D5=0,1,0)</formula>
    </cfRule>
  </conditionalFormatting>
  <conditionalFormatting sqref="E9:P9">
    <cfRule type="expression" dxfId="37" priority="38">
      <formula>IF(D5=1,1,0)</formula>
    </cfRule>
  </conditionalFormatting>
  <conditionalFormatting sqref="D9">
    <cfRule type="expression" dxfId="36" priority="37">
      <formula>IF(D5=1,1,0)</formula>
    </cfRule>
  </conditionalFormatting>
  <conditionalFormatting sqref="S8">
    <cfRule type="expression" dxfId="35" priority="36">
      <formula>IF(F5=0,1,0)</formula>
    </cfRule>
  </conditionalFormatting>
  <conditionalFormatting sqref="T8:AE8">
    <cfRule type="expression" dxfId="34" priority="35">
      <formula>IF(F5=0,1,0)</formula>
    </cfRule>
  </conditionalFormatting>
  <conditionalFormatting sqref="S9">
    <cfRule type="expression" dxfId="33" priority="34">
      <formula>IF(F5=1,1,0)</formula>
    </cfRule>
  </conditionalFormatting>
  <conditionalFormatting sqref="T9:AE9">
    <cfRule type="expression" dxfId="32" priority="33">
      <formula>IF(F5=1,1,0)</formula>
    </cfRule>
  </conditionalFormatting>
  <conditionalFormatting sqref="D12">
    <cfRule type="expression" dxfId="31" priority="32">
      <formula>IF(SUM(H5*2+J5)=0,1,0)</formula>
    </cfRule>
  </conditionalFormatting>
  <conditionalFormatting sqref="F12">
    <cfRule type="expression" dxfId="30" priority="31">
      <formula>IF(SUM(H5*2+J5)=0,1,0)</formula>
    </cfRule>
  </conditionalFormatting>
  <conditionalFormatting sqref="F13">
    <cfRule type="expression" dxfId="29" priority="30">
      <formula>IF(SUM(H5*2+J5)=1,1,0)</formula>
    </cfRule>
  </conditionalFormatting>
  <conditionalFormatting sqref="D13">
    <cfRule type="expression" dxfId="28" priority="29">
      <formula>IF(SUM(H5*2+J5)=1,1,0)</formula>
    </cfRule>
  </conditionalFormatting>
  <conditionalFormatting sqref="S12">
    <cfRule type="expression" dxfId="27" priority="28">
      <formula>IF(SUM(H5*2+J5)=2,1,0)</formula>
    </cfRule>
  </conditionalFormatting>
  <conditionalFormatting sqref="S13">
    <cfRule type="expression" dxfId="26" priority="27">
      <formula>IF(SUM(H5*2+J5)=3,1,0)</formula>
    </cfRule>
  </conditionalFormatting>
  <conditionalFormatting sqref="U12">
    <cfRule type="expression" dxfId="25" priority="26">
      <formula>IF(SUM(H5*2+J5)=2,1,0)</formula>
    </cfRule>
  </conditionalFormatting>
  <conditionalFormatting sqref="U13">
    <cfRule type="expression" dxfId="24" priority="25">
      <formula>IF(SUM(H5*2+J5)=3,1,0)</formula>
    </cfRule>
  </conditionalFormatting>
  <conditionalFormatting sqref="D16">
    <cfRule type="expression" dxfId="23" priority="24">
      <formula>IF(L5=0,1,0)</formula>
    </cfRule>
  </conditionalFormatting>
  <conditionalFormatting sqref="D17">
    <cfRule type="expression" dxfId="22" priority="23">
      <formula>IF(L5=1,1,0)</formula>
    </cfRule>
  </conditionalFormatting>
  <conditionalFormatting sqref="E16:P16">
    <cfRule type="expression" dxfId="21" priority="22">
      <formula>IF(L5=0,1,0)</formula>
    </cfRule>
  </conditionalFormatting>
  <conditionalFormatting sqref="E17:P17">
    <cfRule type="expression" dxfId="20" priority="21">
      <formula>IF(L5=1,1,0)</formula>
    </cfRule>
  </conditionalFormatting>
  <conditionalFormatting sqref="S16">
    <cfRule type="expression" dxfId="19" priority="20">
      <formula>IF(SUM(N5*2+P5)=0,1,0)</formula>
    </cfRule>
  </conditionalFormatting>
  <conditionalFormatting sqref="S17">
    <cfRule type="expression" dxfId="18" priority="19">
      <formula>IF(SUM(N5*2+P5)=1,1,0)</formula>
    </cfRule>
  </conditionalFormatting>
  <conditionalFormatting sqref="U16">
    <cfRule type="expression" dxfId="17" priority="18">
      <formula>IF(SUM(N5*2+P5)=0,1,0)</formula>
    </cfRule>
  </conditionalFormatting>
  <conditionalFormatting sqref="U17">
    <cfRule type="expression" dxfId="16" priority="17">
      <formula>IF(SUM(N5*2+P5)=1,1,0)</formula>
    </cfRule>
  </conditionalFormatting>
  <conditionalFormatting sqref="D20">
    <cfRule type="expression" dxfId="15" priority="16">
      <formula>IF(SUM(N5*2+P5)=2,1,0)</formula>
    </cfRule>
  </conditionalFormatting>
  <conditionalFormatting sqref="D21">
    <cfRule type="expression" dxfId="14" priority="15">
      <formula>IF(SUM(N5*2+P5)=3,1,0)</formula>
    </cfRule>
  </conditionalFormatting>
  <conditionalFormatting sqref="F20">
    <cfRule type="expression" dxfId="13" priority="14">
      <formula>IF(SUM(N5*2+P5)=2,1,0)</formula>
    </cfRule>
  </conditionalFormatting>
  <conditionalFormatting sqref="F21">
    <cfRule type="expression" dxfId="12" priority="13">
      <formula>IF(SUM(N5*2+P5)=3,1,0)</formula>
    </cfRule>
  </conditionalFormatting>
  <conditionalFormatting sqref="S20">
    <cfRule type="expression" dxfId="11" priority="12">
      <formula>IF(R5=0,1,0)</formula>
    </cfRule>
  </conditionalFormatting>
  <conditionalFormatting sqref="S21">
    <cfRule type="expression" dxfId="10" priority="11">
      <formula>IF(R5=1,1,0)</formula>
    </cfRule>
  </conditionalFormatting>
  <conditionalFormatting sqref="T20:AE20">
    <cfRule type="expression" dxfId="9" priority="10">
      <formula>IF(R5=0,1,0)</formula>
    </cfRule>
  </conditionalFormatting>
  <conditionalFormatting sqref="T21:AE21">
    <cfRule type="expression" dxfId="8" priority="9">
      <formula>IF(R5=1,1,0)</formula>
    </cfRule>
  </conditionalFormatting>
  <conditionalFormatting sqref="E12">
    <cfRule type="expression" dxfId="7" priority="8">
      <formula>IF(SUM(H5*2+J5)=0,1,0)</formula>
    </cfRule>
  </conditionalFormatting>
  <conditionalFormatting sqref="E13">
    <cfRule type="expression" dxfId="6" priority="7">
      <formula>IF(SUM(H5*2+J5)=1,1,0)</formula>
    </cfRule>
  </conditionalFormatting>
  <conditionalFormatting sqref="T12">
    <cfRule type="expression" dxfId="5" priority="6">
      <formula>IF(SUM(H5*2+J5)=2,1,0)</formula>
    </cfRule>
  </conditionalFormatting>
  <conditionalFormatting sqref="T13">
    <cfRule type="expression" dxfId="4" priority="5">
      <formula>IF(SUM(H5*2+J5)=3,1,0)</formula>
    </cfRule>
  </conditionalFormatting>
  <conditionalFormatting sqref="T16">
    <cfRule type="expression" dxfId="3" priority="4">
      <formula>IF(SUM(N5*2+P5)=0,1,0)</formula>
    </cfRule>
  </conditionalFormatting>
  <conditionalFormatting sqref="T17">
    <cfRule type="expression" dxfId="2" priority="3">
      <formula>IF(SUM(N5*2+P5)=1,1,0)</formula>
    </cfRule>
  </conditionalFormatting>
  <conditionalFormatting sqref="E20">
    <cfRule type="expression" dxfId="1" priority="2">
      <formula>IF(SUM(N5*2+P5)=2,1,0)</formula>
    </cfRule>
  </conditionalFormatting>
  <conditionalFormatting sqref="E21">
    <cfRule type="expression" dxfId="0" priority="1">
      <formula>IF(SUM(N5*2+P5)=3,1,0)</formula>
    </cfRule>
  </conditionalFormatting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Baud Rate</vt:lpstr>
      <vt:lpstr>UCSRA</vt:lpstr>
      <vt:lpstr>UCSRB</vt:lpstr>
      <vt:lpstr>UCSRC</vt:lpstr>
      <vt:lpstr>Fosc</vt:lpstr>
      <vt:lpstr>UCSRA!Print_Area</vt:lpstr>
      <vt:lpstr>UCSRB!Print_Area</vt:lpstr>
      <vt:lpstr>UCSRC!Print_Area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2014-09-13T16:24:26Z</dcterms:modified>
</cp:coreProperties>
</file>