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dominikguz/Documents/git/github/rftools/Simulation/Calculations/Filters/"/>
    </mc:Choice>
  </mc:AlternateContent>
  <bookViews>
    <workbookView xWindow="0" yWindow="460" windowWidth="50360" windowHeight="25960" activeTab="2"/>
  </bookViews>
  <sheets>
    <sheet name="Chebyshev LPF" sheetId="1" r:id="rId1"/>
    <sheet name="Butterworth LPF" sheetId="2" r:id="rId2"/>
    <sheet name="Butterworth BPF" sheetId="5" r:id="rId3"/>
    <sheet name="Bessel LPF" sheetId="3" r:id="rId4"/>
    <sheet name="NormalizedValues" sheetId="4" r:id="rId5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5" l="1"/>
  <c r="R12" i="5"/>
  <c r="R13" i="5"/>
  <c r="R14" i="5"/>
  <c r="R15" i="5"/>
  <c r="R16" i="5"/>
  <c r="R17" i="5"/>
  <c r="Q12" i="5"/>
  <c r="Q13" i="5"/>
  <c r="Q14" i="5"/>
  <c r="Q15" i="5"/>
  <c r="Q16" i="5"/>
  <c r="Q17" i="5"/>
  <c r="P12" i="5"/>
  <c r="P13" i="5"/>
  <c r="P14" i="5"/>
  <c r="P15" i="5"/>
  <c r="P16" i="5"/>
  <c r="P17" i="5"/>
  <c r="O12" i="5"/>
  <c r="O13" i="5"/>
  <c r="O14" i="5"/>
  <c r="O15" i="5"/>
  <c r="O16" i="5"/>
  <c r="O17" i="5"/>
  <c r="N12" i="5"/>
  <c r="N13" i="5"/>
  <c r="N14" i="5"/>
  <c r="N15" i="5"/>
  <c r="N16" i="5"/>
  <c r="N17" i="5"/>
  <c r="M13" i="5"/>
  <c r="M14" i="5"/>
  <c r="M15" i="5"/>
  <c r="M16" i="5"/>
  <c r="M17" i="5"/>
  <c r="R11" i="5"/>
  <c r="Q11" i="5"/>
  <c r="P11" i="5"/>
  <c r="O11" i="5"/>
  <c r="N11" i="5"/>
  <c r="M11" i="5"/>
  <c r="R2" i="5"/>
  <c r="Q2" i="5"/>
  <c r="P2" i="5"/>
  <c r="O2" i="5"/>
  <c r="M3" i="5"/>
  <c r="N3" i="5"/>
  <c r="O3" i="5"/>
  <c r="P3" i="5"/>
  <c r="Q3" i="5"/>
  <c r="R3" i="5"/>
  <c r="L3" i="2"/>
  <c r="L4" i="2"/>
  <c r="L5" i="2"/>
  <c r="L6" i="2"/>
  <c r="L7" i="2"/>
  <c r="L8" i="2"/>
  <c r="L2" i="2"/>
  <c r="M3" i="2"/>
  <c r="M4" i="2"/>
  <c r="M5" i="2"/>
  <c r="M6" i="2"/>
  <c r="M7" i="2"/>
  <c r="M8" i="2"/>
  <c r="M2" i="2"/>
  <c r="K3" i="2"/>
  <c r="K4" i="2"/>
  <c r="K5" i="2"/>
  <c r="K6" i="2"/>
  <c r="K7" i="2"/>
  <c r="K8" i="2"/>
  <c r="K2" i="2"/>
  <c r="P4" i="5"/>
  <c r="P5" i="5"/>
  <c r="P6" i="5"/>
  <c r="P7" i="5"/>
  <c r="P8" i="5"/>
  <c r="N4" i="5"/>
  <c r="N5" i="5"/>
  <c r="N6" i="5"/>
  <c r="N7" i="5"/>
  <c r="N8" i="5"/>
  <c r="N2" i="5"/>
  <c r="R4" i="5"/>
  <c r="R5" i="5"/>
  <c r="R6" i="5"/>
  <c r="R7" i="5"/>
  <c r="R8" i="5"/>
  <c r="O4" i="5"/>
  <c r="O5" i="5"/>
  <c r="O6" i="5"/>
  <c r="O7" i="5"/>
  <c r="O8" i="5"/>
  <c r="Q4" i="5"/>
  <c r="Q5" i="5"/>
  <c r="Q6" i="5"/>
  <c r="Q7" i="5"/>
  <c r="Q8" i="5"/>
  <c r="M4" i="5"/>
  <c r="M5" i="5"/>
  <c r="M6" i="5"/>
  <c r="M7" i="5"/>
  <c r="M8" i="5"/>
  <c r="M2" i="5"/>
</calcChain>
</file>

<file path=xl/sharedStrings.xml><?xml version="1.0" encoding="utf-8"?>
<sst xmlns="http://schemas.openxmlformats.org/spreadsheetml/2006/main" count="70" uniqueCount="30">
  <si>
    <t>Cutoff frequency (Hz)</t>
  </si>
  <si>
    <t>Attenuation (dB)</t>
  </si>
  <si>
    <t>Attentuation frequency</t>
  </si>
  <si>
    <t xml:space="preserve">C1 </t>
  </si>
  <si>
    <t>L2</t>
  </si>
  <si>
    <t>C3</t>
  </si>
  <si>
    <t>L4</t>
  </si>
  <si>
    <t>C5</t>
  </si>
  <si>
    <t>L6</t>
  </si>
  <si>
    <t>C7</t>
  </si>
  <si>
    <t>L8</t>
  </si>
  <si>
    <t>Ratio</t>
  </si>
  <si>
    <t>Calculated Ratio</t>
  </si>
  <si>
    <t>Source impedance</t>
  </si>
  <si>
    <t>Load impedance</t>
  </si>
  <si>
    <t>Center frequency</t>
  </si>
  <si>
    <t>L1 (parallel)</t>
  </si>
  <si>
    <t>C2 (series)</t>
  </si>
  <si>
    <t>L3( parallel)</t>
  </si>
  <si>
    <t>Bandwidth 3db</t>
  </si>
  <si>
    <t>C1  (parallel)</t>
  </si>
  <si>
    <t>L2 (series)</t>
  </si>
  <si>
    <t>C3 (parallel)</t>
  </si>
  <si>
    <t xml:space="preserve">C3 </t>
  </si>
  <si>
    <t>Band</t>
  </si>
  <si>
    <t>6m</t>
  </si>
  <si>
    <t>10m</t>
  </si>
  <si>
    <t>20m</t>
  </si>
  <si>
    <t>Results - 6m</t>
  </si>
  <si>
    <t>Results - 10m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</si>
</sst>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z_ł_-;\-* #,##0.00\ _z_ł_-;_-* &quot;-&quot;??\ _z_ł_-;_-@_-"/>
    <numFmt numFmtId="165" formatCode="_-* #,##0.0000\ _z_ł_-;\-* #,##0.0000\ _z_ł_-;_-* &quot;-&quot;????\ _z_ł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Font="1"/>
    <xf numFmtId="165" fontId="0" fillId="0" borderId="0" xfId="1" applyNumberFormat="1" applyFont="1"/>
    <xf numFmtId="11" fontId="0" fillId="0" borderId="0" xfId="0" applyNumberFormat="1"/>
    <xf numFmtId="0" fontId="0" fillId="0" borderId="0" xfId="0" applyNumberFormat="1"/>
  </cellXfs>
  <cellStyles count="2">
    <cellStyle name="Dziesiętny" xfId="1" builtinId="3"/>
    <cellStyle name="Norm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"/>
  <sheetViews>
    <sheetView workbookViewId="0">
      <selection activeCell="K3" sqref="K3"/>
    </sheetView>
  </sheetViews>
  <sheetFormatPr baseColWidth="10" defaultColWidth="8.83203125" defaultRowHeight="15" x14ac:dyDescent="0.2"/>
  <cols>
    <col min="1" max="1" width="22.83203125" customWidth="1"/>
    <col min="2" max="2" width="19.5" customWidth="1"/>
    <col min="3" max="3" width="23.33203125" customWidth="1"/>
    <col min="4" max="4" width="19.6640625" customWidth="1"/>
    <col min="5" max="6" width="21.33203125" customWidth="1"/>
    <col min="8" max="8" width="15" customWidth="1"/>
    <col min="9" max="9" width="17.5" customWidth="1"/>
    <col min="11" max="11" width="17.1640625" customWidth="1"/>
    <col min="12" max="12" width="13.5" customWidth="1"/>
    <col min="13" max="13" width="11.1640625" customWidth="1"/>
    <col min="19" max="22" width="9.832031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12</v>
      </c>
      <c r="E1" t="s">
        <v>13</v>
      </c>
      <c r="F1" t="s">
        <v>14</v>
      </c>
      <c r="H1" t="s">
        <v>15</v>
      </c>
      <c r="I1" t="s">
        <v>19</v>
      </c>
      <c r="K1" t="s">
        <v>3</v>
      </c>
      <c r="L1" t="s">
        <v>4</v>
      </c>
      <c r="M1" t="s">
        <v>23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U1" t="s">
        <v>11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</row>
    <row r="2" spans="1:29" x14ac:dyDescent="0.2">
      <c r="A2">
        <v>54000000</v>
      </c>
      <c r="B2">
        <v>10</v>
      </c>
      <c r="C2">
        <v>108000000</v>
      </c>
      <c r="D2">
        <v>3</v>
      </c>
      <c r="E2">
        <v>50</v>
      </c>
      <c r="F2">
        <v>50</v>
      </c>
      <c r="H2">
        <v>52000000</v>
      </c>
      <c r="I2">
        <v>4000000</v>
      </c>
      <c r="K2">
        <f>(V2)/(2*PI()*$A$2*$F$2)</f>
        <v>8.3350033159977779E-11</v>
      </c>
      <c r="L2">
        <f>(W2*$F$2)/(2*PI()*$A$2)</f>
        <v>2.0837508289994444E-7</v>
      </c>
      <c r="M2">
        <f>(X2)/(2*PI()*$A$2*$F$2)</f>
        <v>0</v>
      </c>
      <c r="U2">
        <v>2</v>
      </c>
      <c r="V2" s="1">
        <v>1.4139999999999999</v>
      </c>
      <c r="W2" s="1">
        <v>1.4139999999999999</v>
      </c>
      <c r="X2" s="1"/>
      <c r="Y2" s="1"/>
      <c r="Z2" s="1"/>
      <c r="AA2" s="1"/>
      <c r="AB2" s="1"/>
      <c r="AC2" s="1"/>
    </row>
    <row r="3" spans="1:29" x14ac:dyDescent="0.2">
      <c r="K3">
        <f t="shared" ref="K3:K8" si="0">(V3)/(2*PI()*$A$2*$F$2)</f>
        <v>5.8946275219220494E-11</v>
      </c>
      <c r="L3">
        <f t="shared" ref="L3:L8" si="1">(W3*$F$2)/(2*PI()*$A$2)</f>
        <v>2.9473137609610246E-7</v>
      </c>
      <c r="M3">
        <f t="shared" ref="M3:M8" si="2">(X3)/(2*PI()*$A$2*$F$2)</f>
        <v>5.8946275219220494E-11</v>
      </c>
      <c r="U3">
        <v>3</v>
      </c>
      <c r="V3" s="1">
        <v>1</v>
      </c>
      <c r="W3" s="1">
        <v>2</v>
      </c>
      <c r="X3" s="1">
        <v>1</v>
      </c>
      <c r="Y3" s="1"/>
      <c r="Z3" s="1"/>
      <c r="AA3" s="1"/>
      <c r="AB3" s="1"/>
      <c r="AC3" s="1"/>
    </row>
    <row r="4" spans="1:29" x14ac:dyDescent="0.2">
      <c r="K4">
        <f t="shared" si="0"/>
        <v>4.509390054270368E-11</v>
      </c>
      <c r="L4">
        <f t="shared" si="1"/>
        <v>2.7233179151279871E-7</v>
      </c>
      <c r="M4">
        <f t="shared" si="2"/>
        <v>1.0893271660511948E-10</v>
      </c>
      <c r="U4">
        <v>4</v>
      </c>
      <c r="V4" s="2">
        <v>0.76500000000000001</v>
      </c>
      <c r="W4" s="2">
        <v>1.8480000000000001</v>
      </c>
      <c r="X4" s="2">
        <v>1.8480000000000001</v>
      </c>
      <c r="Y4" s="2">
        <v>0.76500000000000001</v>
      </c>
      <c r="Z4" s="1"/>
      <c r="AA4" s="1"/>
      <c r="AB4" s="1"/>
      <c r="AC4" s="1"/>
    </row>
    <row r="5" spans="1:29" x14ac:dyDescent="0.2">
      <c r="K5">
        <f t="shared" si="0"/>
        <v>8.3350033159977779E-11</v>
      </c>
      <c r="L5">
        <f t="shared" si="1"/>
        <v>2.0837508289994444E-7</v>
      </c>
      <c r="M5">
        <f t="shared" si="2"/>
        <v>8.3350033159977779E-11</v>
      </c>
      <c r="U5">
        <v>5</v>
      </c>
      <c r="V5" s="1">
        <v>1.4139999999999999</v>
      </c>
      <c r="W5" s="1">
        <v>1.4139999999999999</v>
      </c>
      <c r="X5" s="1">
        <v>1.4139999999999999</v>
      </c>
      <c r="Y5" s="1">
        <v>1.4139999999999999</v>
      </c>
      <c r="Z5" s="1">
        <v>1.4139999999999999</v>
      </c>
      <c r="AA5" s="1"/>
      <c r="AB5" s="1"/>
      <c r="AC5" s="1"/>
    </row>
    <row r="6" spans="1:29" x14ac:dyDescent="0.2">
      <c r="K6">
        <f t="shared" si="0"/>
        <v>8.3350033159977779E-11</v>
      </c>
      <c r="L6">
        <f t="shared" si="1"/>
        <v>2.0837508289994444E-7</v>
      </c>
      <c r="M6">
        <f t="shared" si="2"/>
        <v>8.3350033159977779E-11</v>
      </c>
      <c r="U6">
        <v>6</v>
      </c>
      <c r="V6" s="1">
        <v>1.4139999999999999</v>
      </c>
      <c r="W6" s="1">
        <v>1.4139999999999999</v>
      </c>
      <c r="X6" s="1">
        <v>1.4139999999999999</v>
      </c>
      <c r="Y6" s="1">
        <v>1.4139999999999999</v>
      </c>
      <c r="Z6" s="1">
        <v>1.4139999999999999</v>
      </c>
      <c r="AA6" s="1">
        <v>1.4139999999999999</v>
      </c>
      <c r="AB6" s="1"/>
      <c r="AC6" s="1"/>
    </row>
    <row r="7" spans="1:29" x14ac:dyDescent="0.2">
      <c r="K7">
        <f t="shared" si="0"/>
        <v>8.3350033159977779E-11</v>
      </c>
      <c r="L7">
        <f t="shared" si="1"/>
        <v>2.0837508289994444E-7</v>
      </c>
      <c r="M7">
        <f t="shared" si="2"/>
        <v>8.3350033159977779E-11</v>
      </c>
      <c r="U7">
        <v>7</v>
      </c>
      <c r="V7" s="1">
        <v>1.4139999999999999</v>
      </c>
      <c r="W7" s="1">
        <v>1.4139999999999999</v>
      </c>
      <c r="X7" s="1">
        <v>1.4139999999999999</v>
      </c>
      <c r="Y7" s="1">
        <v>1.4139999999999999</v>
      </c>
      <c r="Z7" s="1">
        <v>1.4139999999999999</v>
      </c>
      <c r="AA7" s="1">
        <v>1.4139999999999999</v>
      </c>
      <c r="AB7" s="1">
        <v>1.4139999999999999</v>
      </c>
      <c r="AC7" s="1"/>
    </row>
    <row r="8" spans="1:29" x14ac:dyDescent="0.2">
      <c r="K8">
        <f t="shared" si="0"/>
        <v>8.3350033159977779E-11</v>
      </c>
      <c r="L8">
        <f t="shared" si="1"/>
        <v>2.0837508289994444E-7</v>
      </c>
      <c r="M8">
        <f t="shared" si="2"/>
        <v>8.3350033159977779E-11</v>
      </c>
      <c r="U8">
        <v>8</v>
      </c>
      <c r="V8" s="1">
        <v>1.4139999999999999</v>
      </c>
      <c r="W8" s="1">
        <v>1.4139999999999999</v>
      </c>
      <c r="X8" s="1">
        <v>1.4139999999999999</v>
      </c>
      <c r="Y8" s="1">
        <v>1.4139999999999999</v>
      </c>
      <c r="Z8" s="1">
        <v>1.4139999999999999</v>
      </c>
      <c r="AA8" s="1">
        <v>1.4139999999999999</v>
      </c>
      <c r="AB8" s="1">
        <v>1.4139999999999999</v>
      </c>
      <c r="AC8" s="1">
        <v>1.4139999999999999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tabSelected="1" topLeftCell="C1" zoomScale="187" workbookViewId="0">
      <selection activeCell="P12" sqref="P12"/>
    </sheetView>
  </sheetViews>
  <sheetFormatPr baseColWidth="10" defaultColWidth="8.83203125" defaultRowHeight="15" x14ac:dyDescent="0.2"/>
  <cols>
    <col min="1" max="1" width="14.5" customWidth="1"/>
    <col min="2" max="2" width="16.5" customWidth="1"/>
    <col min="3" max="3" width="13.33203125" customWidth="1"/>
    <col min="4" max="4" width="19.33203125" customWidth="1"/>
    <col min="9" max="9" width="17.6640625" customWidth="1"/>
    <col min="10" max="10" width="20.33203125" customWidth="1"/>
    <col min="11" max="11" width="10.83203125" customWidth="1"/>
    <col min="12" max="12" width="12.83203125" customWidth="1"/>
    <col min="13" max="13" width="12" bestFit="1" customWidth="1"/>
    <col min="14" max="14" width="15.5" customWidth="1"/>
    <col min="15" max="15" width="10.5" customWidth="1"/>
    <col min="16" max="16" width="14.5" customWidth="1"/>
    <col min="17" max="17" width="13" customWidth="1"/>
    <col min="18" max="18" width="17.5" customWidth="1"/>
    <col min="27" max="27" width="13.5" customWidth="1"/>
    <col min="28" max="28" width="12" customWidth="1"/>
    <col min="29" max="29" width="12.5" customWidth="1"/>
  </cols>
  <sheetData>
    <row r="1" spans="1:34" x14ac:dyDescent="0.2">
      <c r="A1" t="s">
        <v>24</v>
      </c>
      <c r="B1" t="s">
        <v>0</v>
      </c>
      <c r="C1" t="s">
        <v>1</v>
      </c>
      <c r="D1" t="s">
        <v>2</v>
      </c>
      <c r="E1" t="s">
        <v>12</v>
      </c>
      <c r="F1" t="s">
        <v>13</v>
      </c>
      <c r="G1" t="s">
        <v>14</v>
      </c>
      <c r="I1" t="s">
        <v>15</v>
      </c>
      <c r="J1" t="s">
        <v>19</v>
      </c>
      <c r="L1" t="s">
        <v>28</v>
      </c>
      <c r="M1" t="s">
        <v>20</v>
      </c>
      <c r="N1" t="s">
        <v>16</v>
      </c>
      <c r="O1" t="s">
        <v>21</v>
      </c>
      <c r="P1" t="s">
        <v>17</v>
      </c>
      <c r="Q1" t="s">
        <v>22</v>
      </c>
      <c r="R1" t="s">
        <v>18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Z1" t="s">
        <v>11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</row>
    <row r="2" spans="1:34" x14ac:dyDescent="0.2">
      <c r="A2" t="s">
        <v>25</v>
      </c>
      <c r="B2">
        <v>54000000</v>
      </c>
      <c r="C2">
        <v>10</v>
      </c>
      <c r="D2">
        <v>60000000</v>
      </c>
      <c r="E2">
        <v>3</v>
      </c>
      <c r="F2">
        <v>50</v>
      </c>
      <c r="G2">
        <v>50</v>
      </c>
      <c r="I2">
        <v>52000000</v>
      </c>
      <c r="J2">
        <v>4000000</v>
      </c>
      <c r="M2">
        <f>(AA2)/(2*PI()*$J$2*$G$2)</f>
        <v>1.1252254476597001E-9</v>
      </c>
      <c r="N2" s="3">
        <f>($G$2*$J$2)/(2*PI()*POWER($I$2,2)*AA2)</f>
        <v>8.3251876361017539E-9</v>
      </c>
      <c r="O2">
        <f>(AB2*$G$2)/(2*PI()*$J$2)</f>
        <v>2.8130636191492502E-6</v>
      </c>
      <c r="P2" s="3">
        <f>($J$2)/(2*PI()*POWER($I$2,2)*$G$2*AB2)</f>
        <v>3.330075054440702E-12</v>
      </c>
      <c r="Q2">
        <f>(AC2)/(2*PI()*$J$2*$G$2)</f>
        <v>0</v>
      </c>
      <c r="R2" s="4" t="e">
        <f>($G$2*$J$2)/(2*PI()*POWER($I$2,2)*AC2)</f>
        <v>#DIV/0!</v>
      </c>
      <c r="Z2">
        <v>2</v>
      </c>
      <c r="AA2" s="1">
        <v>1.4139999999999999</v>
      </c>
      <c r="AB2" s="1">
        <v>1.4139999999999999</v>
      </c>
      <c r="AC2" s="1"/>
      <c r="AD2" s="1"/>
      <c r="AE2" s="1"/>
      <c r="AF2" s="1"/>
      <c r="AG2" s="1"/>
      <c r="AH2" s="1"/>
    </row>
    <row r="3" spans="1:34" x14ac:dyDescent="0.2">
      <c r="A3" t="s">
        <v>26</v>
      </c>
      <c r="B3">
        <v>29700000</v>
      </c>
      <c r="C3">
        <v>10</v>
      </c>
      <c r="D3">
        <v>40000000</v>
      </c>
      <c r="E3">
        <v>3</v>
      </c>
      <c r="F3">
        <v>50</v>
      </c>
      <c r="G3">
        <v>50</v>
      </c>
      <c r="I3">
        <v>28850000</v>
      </c>
      <c r="J3">
        <v>3000000</v>
      </c>
      <c r="M3">
        <f t="shared" ref="M3:M8" si="0">(AA3)/(2*PI()*$J$2*$G$2)</f>
        <v>7.9577471545947675E-10</v>
      </c>
      <c r="N3" s="3">
        <f t="shared" ref="N3:N8" si="1">($G$2*$J$2)/(2*PI()*POWER($I$2,2)*AA3)</f>
        <v>1.177181531744788E-8</v>
      </c>
      <c r="O3">
        <f t="shared" ref="O3:O8" si="2">(AB3*$G$2)/(2*PI()*$J$2)</f>
        <v>3.9788735772973834E-6</v>
      </c>
      <c r="P3" s="3">
        <f>($J$2)/(2*PI()*POWER($I$2,2)*$G$2*AB3)</f>
        <v>2.354363063489576E-12</v>
      </c>
      <c r="Q3">
        <f t="shared" ref="Q3:Q8" si="3">(AC3)/(2*PI()*$J$2*$G$2)</f>
        <v>7.9577471545947675E-10</v>
      </c>
      <c r="R3" s="4">
        <f t="shared" ref="R3:R8" si="4">($G$2*$J$2)/(2*PI()*POWER($I$2,2)*AC3)</f>
        <v>1.177181531744788E-8</v>
      </c>
      <c r="Z3">
        <v>3</v>
      </c>
      <c r="AA3" s="1">
        <v>1</v>
      </c>
      <c r="AB3" s="1">
        <v>2</v>
      </c>
      <c r="AC3" s="1">
        <v>1</v>
      </c>
      <c r="AD3" s="1"/>
      <c r="AE3" s="1"/>
      <c r="AF3" s="1"/>
      <c r="AG3" s="1"/>
      <c r="AH3" s="1"/>
    </row>
    <row r="4" spans="1:34" x14ac:dyDescent="0.2">
      <c r="A4" t="s">
        <v>27</v>
      </c>
      <c r="B4">
        <v>14350000</v>
      </c>
      <c r="C4">
        <v>20</v>
      </c>
      <c r="D4">
        <v>16000000</v>
      </c>
      <c r="E4">
        <v>3</v>
      </c>
      <c r="F4">
        <v>50</v>
      </c>
      <c r="G4">
        <v>50</v>
      </c>
      <c r="I4">
        <v>14175000</v>
      </c>
      <c r="J4">
        <v>350000</v>
      </c>
      <c r="M4">
        <f t="shared" si="0"/>
        <v>6.0876765732649971E-10</v>
      </c>
      <c r="N4" s="3">
        <f t="shared" si="1"/>
        <v>1.5387993879016835E-8</v>
      </c>
      <c r="O4">
        <f t="shared" si="2"/>
        <v>3.6764791854227826E-6</v>
      </c>
      <c r="P4" s="3">
        <f t="shared" ref="P4:P8" si="5">($J$2)/(2*PI()*POWER($I$2,2)*$G$2*AB4)</f>
        <v>2.5480119734735671E-12</v>
      </c>
      <c r="Q4">
        <f t="shared" si="3"/>
        <v>1.4705916741691131E-9</v>
      </c>
      <c r="R4" s="4">
        <f t="shared" si="4"/>
        <v>6.3700299336839176E-9</v>
      </c>
      <c r="Z4">
        <v>4</v>
      </c>
      <c r="AA4" s="2">
        <v>0.76500000000000001</v>
      </c>
      <c r="AB4" s="2">
        <v>1.8480000000000001</v>
      </c>
      <c r="AC4" s="2">
        <v>1.8480000000000001</v>
      </c>
      <c r="AD4" s="2">
        <v>0.76500000000000001</v>
      </c>
      <c r="AE4" s="1"/>
      <c r="AF4" s="1"/>
      <c r="AG4" s="1"/>
      <c r="AH4" s="1"/>
    </row>
    <row r="5" spans="1:34" x14ac:dyDescent="0.2">
      <c r="M5">
        <f t="shared" si="0"/>
        <v>1.1252254476597001E-9</v>
      </c>
      <c r="N5" s="3">
        <f t="shared" si="1"/>
        <v>8.3251876361017539E-9</v>
      </c>
      <c r="O5">
        <f t="shared" si="2"/>
        <v>2.8130636191492502E-6</v>
      </c>
      <c r="P5" s="3">
        <f t="shared" si="5"/>
        <v>3.330075054440702E-12</v>
      </c>
      <c r="Q5">
        <f t="shared" si="3"/>
        <v>1.1252254476597001E-9</v>
      </c>
      <c r="R5" s="4">
        <f t="shared" si="4"/>
        <v>8.3251876361017539E-9</v>
      </c>
      <c r="Z5">
        <v>5</v>
      </c>
      <c r="AA5" s="1">
        <v>1.4139999999999999</v>
      </c>
      <c r="AB5" s="1">
        <v>1.4139999999999999</v>
      </c>
      <c r="AC5" s="1">
        <v>1.4139999999999999</v>
      </c>
      <c r="AD5" s="1">
        <v>1.4139999999999999</v>
      </c>
      <c r="AE5" s="1">
        <v>1.4139999999999999</v>
      </c>
      <c r="AF5" s="1"/>
      <c r="AG5" s="1"/>
      <c r="AH5" s="1"/>
    </row>
    <row r="6" spans="1:34" x14ac:dyDescent="0.2">
      <c r="M6">
        <f t="shared" si="0"/>
        <v>1.1252254476597001E-9</v>
      </c>
      <c r="N6" s="3">
        <f t="shared" si="1"/>
        <v>8.3251876361017539E-9</v>
      </c>
      <c r="O6">
        <f t="shared" si="2"/>
        <v>2.8130636191492502E-6</v>
      </c>
      <c r="P6" s="3">
        <f t="shared" si="5"/>
        <v>3.330075054440702E-12</v>
      </c>
      <c r="Q6">
        <f t="shared" si="3"/>
        <v>1.1252254476597001E-9</v>
      </c>
      <c r="R6" s="4">
        <f t="shared" si="4"/>
        <v>8.3251876361017539E-9</v>
      </c>
      <c r="Z6">
        <v>6</v>
      </c>
      <c r="AA6" s="1">
        <v>1.4139999999999999</v>
      </c>
      <c r="AB6" s="1">
        <v>1.4139999999999999</v>
      </c>
      <c r="AC6" s="1">
        <v>1.4139999999999999</v>
      </c>
      <c r="AD6" s="1">
        <v>1.4139999999999999</v>
      </c>
      <c r="AE6" s="1">
        <v>1.4139999999999999</v>
      </c>
      <c r="AF6" s="1">
        <v>1.4139999999999999</v>
      </c>
      <c r="AG6" s="1"/>
      <c r="AH6" s="1"/>
    </row>
    <row r="7" spans="1:34" x14ac:dyDescent="0.2">
      <c r="M7">
        <f t="shared" si="0"/>
        <v>1.1252254476597001E-9</v>
      </c>
      <c r="N7" s="3">
        <f t="shared" si="1"/>
        <v>8.3251876361017539E-9</v>
      </c>
      <c r="O7">
        <f t="shared" si="2"/>
        <v>2.8130636191492502E-6</v>
      </c>
      <c r="P7" s="3">
        <f t="shared" si="5"/>
        <v>3.330075054440702E-12</v>
      </c>
      <c r="Q7">
        <f t="shared" si="3"/>
        <v>1.1252254476597001E-9</v>
      </c>
      <c r="R7" s="4">
        <f t="shared" si="4"/>
        <v>8.3251876361017539E-9</v>
      </c>
      <c r="Z7">
        <v>7</v>
      </c>
      <c r="AA7" s="1">
        <v>1.4139999999999999</v>
      </c>
      <c r="AB7" s="1">
        <v>1.4139999999999999</v>
      </c>
      <c r="AC7" s="1">
        <v>1.4139999999999999</v>
      </c>
      <c r="AD7" s="1">
        <v>1.4139999999999999</v>
      </c>
      <c r="AE7" s="1">
        <v>1.4139999999999999</v>
      </c>
      <c r="AF7" s="1">
        <v>1.4139999999999999</v>
      </c>
      <c r="AG7" s="1">
        <v>1.4139999999999999</v>
      </c>
      <c r="AH7" s="1"/>
    </row>
    <row r="8" spans="1:34" x14ac:dyDescent="0.2">
      <c r="M8">
        <f t="shared" si="0"/>
        <v>1.1252254476597001E-9</v>
      </c>
      <c r="N8" s="3">
        <f t="shared" si="1"/>
        <v>8.3251876361017539E-9</v>
      </c>
      <c r="O8">
        <f t="shared" si="2"/>
        <v>2.8130636191492502E-6</v>
      </c>
      <c r="P8" s="3">
        <f t="shared" si="5"/>
        <v>3.330075054440702E-12</v>
      </c>
      <c r="Q8">
        <f t="shared" si="3"/>
        <v>1.1252254476597001E-9</v>
      </c>
      <c r="R8" s="4">
        <f t="shared" si="4"/>
        <v>8.3251876361017539E-9</v>
      </c>
      <c r="Z8">
        <v>8</v>
      </c>
      <c r="AA8" s="1">
        <v>1.4139999999999999</v>
      </c>
      <c r="AB8" s="1">
        <v>1.4139999999999999</v>
      </c>
      <c r="AC8" s="1">
        <v>1.4139999999999999</v>
      </c>
      <c r="AD8" s="1">
        <v>1.4139999999999999</v>
      </c>
      <c r="AE8" s="1">
        <v>1.4139999999999999</v>
      </c>
      <c r="AF8" s="1">
        <v>1.4139999999999999</v>
      </c>
      <c r="AG8" s="1">
        <v>1.4139999999999999</v>
      </c>
      <c r="AH8" s="1">
        <v>1.4139999999999999</v>
      </c>
    </row>
    <row r="10" spans="1:34" x14ac:dyDescent="0.2">
      <c r="L10" t="s">
        <v>29</v>
      </c>
      <c r="M10" t="s">
        <v>20</v>
      </c>
      <c r="N10" t="s">
        <v>16</v>
      </c>
      <c r="O10" t="s">
        <v>21</v>
      </c>
      <c r="P10" t="s">
        <v>17</v>
      </c>
      <c r="Q10" t="s">
        <v>22</v>
      </c>
      <c r="R10" t="s">
        <v>18</v>
      </c>
      <c r="S10" t="s">
        <v>6</v>
      </c>
      <c r="T10" t="s">
        <v>7</v>
      </c>
      <c r="U10" t="s">
        <v>8</v>
      </c>
      <c r="V10" t="s">
        <v>9</v>
      </c>
      <c r="W10" t="s">
        <v>10</v>
      </c>
    </row>
    <row r="11" spans="1:34" x14ac:dyDescent="0.2">
      <c r="M11">
        <f>(AA2)/(2*PI()*$J$3*$G$3)</f>
        <v>1.5003005968796E-9</v>
      </c>
      <c r="N11" s="3">
        <f>($G$3*$J$3)/(2*PI()*POWER($I$3,2)*AA2)</f>
        <v>2.0284782071870407E-8</v>
      </c>
      <c r="O11">
        <f>(AB2*$G$3)/(2*PI()*$J$3)</f>
        <v>3.7507514921990002E-6</v>
      </c>
      <c r="P11" s="3">
        <f>($J$3)/(2*PI()*POWER($I$3,2)*$G$3*AB2)</f>
        <v>8.1139128287481631E-12</v>
      </c>
      <c r="Q11">
        <f>(AC2)/(2*PI()*$J$3*$G$3)</f>
        <v>0</v>
      </c>
      <c r="R11" s="4" t="e">
        <f>($G$3*$J$3)/(2*PI()*POWER($I$3,2)*AC2)</f>
        <v>#DIV/0!</v>
      </c>
    </row>
    <row r="12" spans="1:34" x14ac:dyDescent="0.2">
      <c r="M12">
        <f>(AA3)/(2*PI()*$J$3*$G$3)</f>
        <v>1.0610329539459691E-9</v>
      </c>
      <c r="N12" s="3">
        <f t="shared" ref="N12:N19" si="6">($G$3*$J$3)/(2*PI()*POWER($I$3,2)*AA3)</f>
        <v>2.8682681849624756E-8</v>
      </c>
      <c r="O12">
        <f t="shared" ref="O12:O19" si="7">(AB3*$G$3)/(2*PI()*$J$3)</f>
        <v>5.3051647697298443E-6</v>
      </c>
      <c r="P12" s="3">
        <f t="shared" ref="P12:P19" si="8">($J$3)/(2*PI()*POWER($I$3,2)*$G$3*AB3)</f>
        <v>5.7365363699249513E-12</v>
      </c>
      <c r="Q12">
        <f t="shared" ref="Q12:Q19" si="9">(AC3)/(2*PI()*$J$3*$G$3)</f>
        <v>1.0610329539459691E-9</v>
      </c>
      <c r="R12" s="4">
        <f t="shared" ref="R12:R19" si="10">($G$3*$J$3)/(2*PI()*POWER($I$3,2)*AC3)</f>
        <v>2.8682681849624756E-8</v>
      </c>
    </row>
    <row r="13" spans="1:34" x14ac:dyDescent="0.2">
      <c r="M13">
        <f t="shared" ref="M12:M19" si="11">(AA4)/(2*PI()*$J$3*$G$3)</f>
        <v>8.1169020976866625E-10</v>
      </c>
      <c r="N13" s="3">
        <f t="shared" si="6"/>
        <v>3.7493701764215372E-8</v>
      </c>
      <c r="O13">
        <f t="shared" si="7"/>
        <v>4.9019722472303765E-6</v>
      </c>
      <c r="P13" s="3">
        <f t="shared" si="8"/>
        <v>6.2083726947239735E-12</v>
      </c>
      <c r="Q13">
        <f t="shared" si="9"/>
        <v>1.9607888988921507E-9</v>
      </c>
      <c r="R13" s="4">
        <f t="shared" si="10"/>
        <v>1.5520931736809931E-8</v>
      </c>
    </row>
    <row r="14" spans="1:34" x14ac:dyDescent="0.2">
      <c r="M14">
        <f t="shared" si="11"/>
        <v>1.5003005968796E-9</v>
      </c>
      <c r="N14" s="3">
        <f t="shared" si="6"/>
        <v>2.0284782071870407E-8</v>
      </c>
      <c r="O14">
        <f t="shared" si="7"/>
        <v>3.7507514921990002E-6</v>
      </c>
      <c r="P14" s="3">
        <f t="shared" si="8"/>
        <v>8.1139128287481631E-12</v>
      </c>
      <c r="Q14">
        <f t="shared" si="9"/>
        <v>1.5003005968796E-9</v>
      </c>
      <c r="R14" s="4">
        <f t="shared" si="10"/>
        <v>2.0284782071870407E-8</v>
      </c>
    </row>
    <row r="15" spans="1:34" x14ac:dyDescent="0.2">
      <c r="M15">
        <f t="shared" si="11"/>
        <v>1.5003005968796E-9</v>
      </c>
      <c r="N15" s="3">
        <f t="shared" si="6"/>
        <v>2.0284782071870407E-8</v>
      </c>
      <c r="O15">
        <f t="shared" si="7"/>
        <v>3.7507514921990002E-6</v>
      </c>
      <c r="P15" s="3">
        <f t="shared" si="8"/>
        <v>8.1139128287481631E-12</v>
      </c>
      <c r="Q15">
        <f t="shared" si="9"/>
        <v>1.5003005968796E-9</v>
      </c>
      <c r="R15" s="4">
        <f t="shared" si="10"/>
        <v>2.0284782071870407E-8</v>
      </c>
    </row>
    <row r="16" spans="1:34" x14ac:dyDescent="0.2">
      <c r="M16">
        <f t="shared" si="11"/>
        <v>1.5003005968796E-9</v>
      </c>
      <c r="N16" s="3">
        <f t="shared" si="6"/>
        <v>2.0284782071870407E-8</v>
      </c>
      <c r="O16">
        <f t="shared" si="7"/>
        <v>3.7507514921990002E-6</v>
      </c>
      <c r="P16" s="3">
        <f t="shared" si="8"/>
        <v>8.1139128287481631E-12</v>
      </c>
      <c r="Q16">
        <f t="shared" si="9"/>
        <v>1.5003005968796E-9</v>
      </c>
      <c r="R16" s="4">
        <f t="shared" si="10"/>
        <v>2.0284782071870407E-8</v>
      </c>
    </row>
    <row r="17" spans="13:18" x14ac:dyDescent="0.2">
      <c r="M17">
        <f t="shared" si="11"/>
        <v>1.5003005968796E-9</v>
      </c>
      <c r="N17" s="3">
        <f t="shared" si="6"/>
        <v>2.0284782071870407E-8</v>
      </c>
      <c r="O17">
        <f t="shared" si="7"/>
        <v>3.7507514921990002E-6</v>
      </c>
      <c r="P17" s="3">
        <f t="shared" si="8"/>
        <v>8.1139128287481631E-12</v>
      </c>
      <c r="Q17">
        <f t="shared" si="9"/>
        <v>1.5003005968796E-9</v>
      </c>
      <c r="R17" s="4">
        <f t="shared" si="10"/>
        <v>2.0284782071870407E-8</v>
      </c>
    </row>
    <row r="18" spans="13:18" x14ac:dyDescent="0.2">
      <c r="N18" s="3"/>
      <c r="P18" s="3"/>
      <c r="R18" s="4"/>
    </row>
    <row r="19" spans="13:18" x14ac:dyDescent="0.2">
      <c r="N19" s="3"/>
      <c r="P19" s="3"/>
      <c r="R1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Chebyshev LPF</vt:lpstr>
      <vt:lpstr>Butterworth LPF</vt:lpstr>
      <vt:lpstr>Butterworth BPF</vt:lpstr>
      <vt:lpstr>Bessel LPF</vt:lpstr>
      <vt:lpstr>NormalizedValues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rzazo_000</dc:creator>
  <cp:lastModifiedBy>Użytkownik Microsoft Office</cp:lastModifiedBy>
  <dcterms:created xsi:type="dcterms:W3CDTF">2016-06-25T10:25:23Z</dcterms:created>
  <dcterms:modified xsi:type="dcterms:W3CDTF">2016-06-26T08:21:42Z</dcterms:modified>
</cp:coreProperties>
</file>