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PLED\Documents\Masterarbeit\master_thesis\tables\"/>
    </mc:Choice>
  </mc:AlternateContent>
  <bookViews>
    <workbookView xWindow="0" yWindow="0" windowWidth="14988" windowHeight="700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0" i="1" l="1"/>
  <c r="C81" i="1"/>
  <c r="B60" i="1"/>
  <c r="C73" i="1"/>
  <c r="H57" i="1"/>
  <c r="H37" i="1"/>
  <c r="H39" i="1"/>
  <c r="H49" i="1" l="1"/>
  <c r="F49" i="1"/>
  <c r="H30" i="1"/>
  <c r="H31" i="1"/>
  <c r="H32" i="1"/>
  <c r="H33" i="1"/>
  <c r="H34" i="1"/>
  <c r="H29" i="1"/>
  <c r="H25" i="1"/>
  <c r="H24" i="1"/>
  <c r="H21" i="1"/>
  <c r="H20" i="1"/>
  <c r="H12" i="1"/>
  <c r="H11" i="1"/>
  <c r="H10" i="1"/>
  <c r="H9" i="1"/>
  <c r="H4" i="1"/>
  <c r="F5" i="1"/>
  <c r="H5" i="1" s="1"/>
</calcChain>
</file>

<file path=xl/sharedStrings.xml><?xml version="1.0" encoding="utf-8"?>
<sst xmlns="http://schemas.openxmlformats.org/spreadsheetml/2006/main" count="143" uniqueCount="102">
  <si>
    <t>KMS</t>
  </si>
  <si>
    <t>Schlüssel</t>
  </si>
  <si>
    <t>Einheit</t>
  </si>
  <si>
    <t>Anfragen</t>
  </si>
  <si>
    <t>S3</t>
  </si>
  <si>
    <t>Templates</t>
  </si>
  <si>
    <t>Grundkosten</t>
  </si>
  <si>
    <t>pro Enheit</t>
  </si>
  <si>
    <t>Stück</t>
  </si>
  <si>
    <t>Anfrage</t>
  </si>
  <si>
    <t>Kosten Gesamt</t>
  </si>
  <si>
    <t>standard</t>
  </si>
  <si>
    <t>MB</t>
  </si>
  <si>
    <t>Tiered Pricing. Standard pricing verwendet</t>
  </si>
  <si>
    <t>GB</t>
  </si>
  <si>
    <t>Buildabhängig</t>
  </si>
  <si>
    <t>Buildanzahl mal Faktor(muss ich noch herausfinden)</t>
  </si>
  <si>
    <t>SSH-Key</t>
  </si>
  <si>
    <t>Source-Code komprimiert</t>
  </si>
  <si>
    <t>Build-Artefakte</t>
  </si>
  <si>
    <t>Nicht Docker-Image z.B. Tars für Server oder Web-Applikation</t>
  </si>
  <si>
    <t>Systems Manager</t>
  </si>
  <si>
    <t xml:space="preserve">Parameter für Template Buckets </t>
  </si>
  <si>
    <t>nur einmal für initialisierung =&gt; keine Kosten</t>
  </si>
  <si>
    <t>secrets Manager</t>
  </si>
  <si>
    <t>Git-Secret</t>
  </si>
  <si>
    <t>Secret</t>
  </si>
  <si>
    <t>Aufruf</t>
  </si>
  <si>
    <t>Secret Aufruf</t>
  </si>
  <si>
    <t>Frankfurt aber USD und ohne Steuer</t>
  </si>
  <si>
    <t>code Pipeline</t>
  </si>
  <si>
    <t>Delivery-Pipeline</t>
  </si>
  <si>
    <t>Pipeline</t>
  </si>
  <si>
    <t>Dev-Pipeline</t>
  </si>
  <si>
    <t>Aktive Pipeline</t>
  </si>
  <si>
    <t>Aktiv ist nach AWS hier zu finden https://aws.amazon.com/de/codepipeline/pricing/ =&gt; keine Feature PL ist aktiv</t>
  </si>
  <si>
    <t>transfer checken</t>
  </si>
  <si>
    <t>CodeBuild</t>
  </si>
  <si>
    <t>general1.small</t>
  </si>
  <si>
    <t>3 GB</t>
  </si>
  <si>
    <t>general1.medium</t>
  </si>
  <si>
    <t>7 GB</t>
  </si>
  <si>
    <t>arm1.large</t>
  </si>
  <si>
    <t>16 GiB</t>
  </si>
  <si>
    <t>general1.large</t>
  </si>
  <si>
    <t>15 GB</t>
  </si>
  <si>
    <t>general1.2xlarge</t>
  </si>
  <si>
    <t>144 GiB</t>
  </si>
  <si>
    <t>gpu1.large</t>
  </si>
  <si>
    <t>Min</t>
  </si>
  <si>
    <t>244 GiB</t>
  </si>
  <si>
    <t>Kerne</t>
  </si>
  <si>
    <t>Buildminuten hier eingeben</t>
  </si>
  <si>
    <t>zusatzgebühren</t>
  </si>
  <si>
    <t>Cloud Watch</t>
  </si>
  <si>
    <t>API Gateway</t>
  </si>
  <si>
    <t xml:space="preserve">abhängig von Metriken, das meiste Kostenfrei </t>
  </si>
  <si>
    <t>ein request hat 32 KB!! https://aws.amazon.com/de/api-gateway/pricing/</t>
  </si>
  <si>
    <t>REST-API</t>
  </si>
  <si>
    <t>Aufrufabhängig</t>
  </si>
  <si>
    <t>AWS Lambda</t>
  </si>
  <si>
    <t xml:space="preserve">Data Transfer </t>
  </si>
  <si>
    <t>source zu pipeline to  build</t>
  </si>
  <si>
    <t>Artefakt zu S3</t>
  </si>
  <si>
    <t>Anzahl builds</t>
  </si>
  <si>
    <t>Build anzahl ahängig</t>
  </si>
  <si>
    <t>source to S3 über internet und free</t>
  </si>
  <si>
    <t>kms in oberen request pauschale</t>
  </si>
  <si>
    <t>Cloud Formation</t>
  </si>
  <si>
    <t>Datentransfer der Templates zu den Child Accounts doppelung von Int und Prod vernachlässigen</t>
  </si>
  <si>
    <t>GitManagementLambda</t>
  </si>
  <si>
    <t>Fnfragen = API-Gateway</t>
  </si>
  <si>
    <t>millisekunden</t>
  </si>
  <si>
    <t xml:space="preserve">Memory </t>
  </si>
  <si>
    <t>pro 1000000</t>
  </si>
  <si>
    <t>pro GB Sekunde</t>
  </si>
  <si>
    <t xml:space="preserve">GB-Sekunde </t>
  </si>
  <si>
    <t>millisecond * memory in GB * 0,001 für sekunde</t>
  </si>
  <si>
    <t>mal anfragen!</t>
  </si>
  <si>
    <t>datentransfer</t>
  </si>
  <si>
    <t>request zu lambda API-Request size</t>
  </si>
  <si>
    <t xml:space="preserve">dynamic pipeline maker </t>
  </si>
  <si>
    <t>schwank zwischen 31000 und 92000</t>
  </si>
  <si>
    <t>Anfragen = Feature branch init</t>
  </si>
  <si>
    <t>Entwickler * branch 1,5 oder so</t>
  </si>
  <si>
    <t>millisekungen</t>
  </si>
  <si>
    <t>Memory</t>
  </si>
  <si>
    <t>Mb</t>
  </si>
  <si>
    <t xml:space="preserve">dynamic delete pipeline </t>
  </si>
  <si>
    <t>schwank zwischen 500 und 92000</t>
  </si>
  <si>
    <t>sehr gering da nur angestoßen wird und der request an cloudformation raus geht</t>
  </si>
  <si>
    <t>Dynamic Cleanup Lambda</t>
  </si>
  <si>
    <t>Entwickler * branch 1,5 * Infrastruktur Stack 3</t>
  </si>
  <si>
    <t>Schwankt zwischen 300 und 635900</t>
  </si>
  <si>
    <t>Milliksekungen</t>
  </si>
  <si>
    <t>da der payload ca 10KB hat, kann davon ausgegangen werden, dass der komplette request nicht mehr als 12KB hat.</t>
  </si>
  <si>
    <t>transfer</t>
  </si>
  <si>
    <t>Schätzung unter 1KB hinein. An cloudformation incl headerparameter unter 5kb da nur parameter usw. übermittelt werden</t>
  </si>
  <si>
    <t>Schätung im Byte bereich unter 1KB</t>
  </si>
  <si>
    <t>ebenfalls gering im Byte bereich unter 1KB</t>
  </si>
  <si>
    <t>body ca 10kb header klein</t>
  </si>
  <si>
    <t>Benachrichtigung von Methode abhängig und ausgenommen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</si>
</sst>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zoomScaleNormal="100" workbookViewId="0">
      <selection activeCell="A27" sqref="A27"/>
    </sheetView>
  </sheetViews>
  <sheetFormatPr baseColWidth="10" defaultRowHeight="14.4" x14ac:dyDescent="0.3"/>
  <cols>
    <col min="1" max="1" width="16.109375" customWidth="1"/>
    <col min="2" max="2" width="23.77734375" customWidth="1"/>
  </cols>
  <sheetData>
    <row r="1" spans="1:14" x14ac:dyDescent="0.3">
      <c r="D1" s="2" t="s">
        <v>2</v>
      </c>
      <c r="E1" s="2"/>
      <c r="F1" s="2" t="s">
        <v>6</v>
      </c>
      <c r="G1" s="2" t="s">
        <v>7</v>
      </c>
      <c r="H1" s="2" t="s">
        <v>10</v>
      </c>
      <c r="J1" s="2" t="s">
        <v>29</v>
      </c>
    </row>
    <row r="2" spans="1:14" x14ac:dyDescent="0.3">
      <c r="A2" t="s">
        <v>0</v>
      </c>
    </row>
    <row r="4" spans="1:14" x14ac:dyDescent="0.3">
      <c r="C4" t="s">
        <v>1</v>
      </c>
      <c r="D4">
        <v>5</v>
      </c>
      <c r="F4">
        <v>1</v>
      </c>
      <c r="G4" t="s">
        <v>8</v>
      </c>
      <c r="H4">
        <f>D4*F4</f>
        <v>5</v>
      </c>
    </row>
    <row r="5" spans="1:14" x14ac:dyDescent="0.3">
      <c r="C5" t="s">
        <v>3</v>
      </c>
      <c r="D5" s="1">
        <v>10000</v>
      </c>
      <c r="F5">
        <f>0.03/100000</f>
        <v>2.9999999999999999E-7</v>
      </c>
      <c r="G5" t="s">
        <v>9</v>
      </c>
      <c r="H5">
        <f>D5*F5</f>
        <v>3.0000000000000001E-3</v>
      </c>
      <c r="M5" t="s">
        <v>15</v>
      </c>
      <c r="N5" t="s">
        <v>16</v>
      </c>
    </row>
    <row r="7" spans="1:14" x14ac:dyDescent="0.3">
      <c r="A7" t="s">
        <v>4</v>
      </c>
    </row>
    <row r="8" spans="1:14" x14ac:dyDescent="0.3">
      <c r="A8" t="s">
        <v>11</v>
      </c>
    </row>
    <row r="9" spans="1:14" x14ac:dyDescent="0.3">
      <c r="B9" t="s">
        <v>5</v>
      </c>
      <c r="C9" t="s">
        <v>12</v>
      </c>
      <c r="D9">
        <v>48.9</v>
      </c>
      <c r="F9">
        <v>2.4500000000000001E-2</v>
      </c>
      <c r="G9" t="s">
        <v>14</v>
      </c>
      <c r="H9">
        <f>D9*F9/1000</f>
        <v>1.19805E-3</v>
      </c>
      <c r="J9" t="s">
        <v>13</v>
      </c>
    </row>
    <row r="10" spans="1:14" x14ac:dyDescent="0.3">
      <c r="B10" t="s">
        <v>17</v>
      </c>
      <c r="C10" t="s">
        <v>12</v>
      </c>
      <c r="D10">
        <v>1.1999999999999999E-3</v>
      </c>
      <c r="F10">
        <v>2.4500000000000001E-2</v>
      </c>
      <c r="G10" t="s">
        <v>14</v>
      </c>
      <c r="H10">
        <f>D10*F10/1000</f>
        <v>2.9399999999999999E-8</v>
      </c>
    </row>
    <row r="11" spans="1:14" x14ac:dyDescent="0.3">
      <c r="B11" t="s">
        <v>18</v>
      </c>
      <c r="C11" t="s">
        <v>12</v>
      </c>
      <c r="D11">
        <v>0.2</v>
      </c>
      <c r="F11">
        <v>2.4500000000000001E-2</v>
      </c>
      <c r="G11" t="s">
        <v>14</v>
      </c>
      <c r="H11">
        <f>D11*F11/1000</f>
        <v>4.9000000000000005E-6</v>
      </c>
    </row>
    <row r="12" spans="1:14" x14ac:dyDescent="0.3">
      <c r="B12" t="s">
        <v>19</v>
      </c>
      <c r="C12" t="s">
        <v>12</v>
      </c>
      <c r="D12">
        <v>5</v>
      </c>
      <c r="F12">
        <v>2.4500000000000001E-2</v>
      </c>
      <c r="G12" t="s">
        <v>14</v>
      </c>
      <c r="H12">
        <f>D12*F12/1000</f>
        <v>1.225E-4</v>
      </c>
      <c r="J12" t="s">
        <v>20</v>
      </c>
    </row>
    <row r="13" spans="1:14" x14ac:dyDescent="0.3">
      <c r="B13" t="s">
        <v>66</v>
      </c>
    </row>
    <row r="14" spans="1:14" x14ac:dyDescent="0.3">
      <c r="A14" t="s">
        <v>36</v>
      </c>
    </row>
    <row r="16" spans="1:14" x14ac:dyDescent="0.3">
      <c r="A16" t="s">
        <v>21</v>
      </c>
    </row>
    <row r="17" spans="1:13" x14ac:dyDescent="0.3">
      <c r="B17" t="s">
        <v>22</v>
      </c>
      <c r="D17">
        <v>2</v>
      </c>
      <c r="J17" t="s">
        <v>23</v>
      </c>
    </row>
    <row r="19" spans="1:13" x14ac:dyDescent="0.3">
      <c r="A19" t="s">
        <v>24</v>
      </c>
    </row>
    <row r="20" spans="1:13" x14ac:dyDescent="0.3">
      <c r="B20" t="s">
        <v>25</v>
      </c>
      <c r="C20" t="s">
        <v>26</v>
      </c>
      <c r="D20">
        <v>1</v>
      </c>
      <c r="F20">
        <v>0.4</v>
      </c>
      <c r="G20" t="s">
        <v>8</v>
      </c>
      <c r="H20">
        <f>F20*D20</f>
        <v>0.4</v>
      </c>
    </row>
    <row r="21" spans="1:13" x14ac:dyDescent="0.3">
      <c r="B21" t="s">
        <v>28</v>
      </c>
      <c r="C21" t="s">
        <v>27</v>
      </c>
      <c r="D21">
        <v>10000</v>
      </c>
      <c r="F21">
        <v>0.05</v>
      </c>
      <c r="G21" t="s">
        <v>27</v>
      </c>
      <c r="H21">
        <f>F21*D21/10000</f>
        <v>0.05</v>
      </c>
      <c r="M21" t="s">
        <v>15</v>
      </c>
    </row>
    <row r="23" spans="1:13" x14ac:dyDescent="0.3">
      <c r="A23" t="s">
        <v>30</v>
      </c>
    </row>
    <row r="24" spans="1:13" x14ac:dyDescent="0.3">
      <c r="B24" t="s">
        <v>31</v>
      </c>
      <c r="D24">
        <v>1</v>
      </c>
      <c r="F24">
        <v>1</v>
      </c>
      <c r="G24" t="s">
        <v>32</v>
      </c>
      <c r="H24">
        <f>F24*D24</f>
        <v>1</v>
      </c>
    </row>
    <row r="25" spans="1:13" x14ac:dyDescent="0.3">
      <c r="B25" t="s">
        <v>33</v>
      </c>
      <c r="C25" t="s">
        <v>34</v>
      </c>
      <c r="D25">
        <v>0</v>
      </c>
      <c r="F25">
        <v>1</v>
      </c>
      <c r="G25" t="s">
        <v>32</v>
      </c>
      <c r="H25">
        <f>F25*D25</f>
        <v>0</v>
      </c>
      <c r="J25" t="s">
        <v>35</v>
      </c>
    </row>
    <row r="26" spans="1:13" x14ac:dyDescent="0.3">
      <c r="A26" t="s">
        <v>101</v>
      </c>
    </row>
    <row r="28" spans="1:13" x14ac:dyDescent="0.3">
      <c r="A28" t="s">
        <v>37</v>
      </c>
    </row>
    <row r="29" spans="1:13" x14ac:dyDescent="0.3">
      <c r="A29" s="4">
        <v>2</v>
      </c>
      <c r="B29" s="3" t="s">
        <v>38</v>
      </c>
      <c r="C29" s="4" t="s">
        <v>39</v>
      </c>
      <c r="D29">
        <v>5</v>
      </c>
      <c r="F29" s="4">
        <v>5.0000000000000001E-3</v>
      </c>
      <c r="G29" t="s">
        <v>49</v>
      </c>
      <c r="H29">
        <f>F29*D29</f>
        <v>2.5000000000000001E-2</v>
      </c>
      <c r="J29" t="s">
        <v>52</v>
      </c>
    </row>
    <row r="30" spans="1:13" x14ac:dyDescent="0.3">
      <c r="A30" s="6">
        <v>4</v>
      </c>
      <c r="B30" s="5" t="s">
        <v>40</v>
      </c>
      <c r="C30" s="6" t="s">
        <v>41</v>
      </c>
      <c r="D30">
        <v>5</v>
      </c>
      <c r="F30" s="6">
        <v>0.01</v>
      </c>
      <c r="G30" t="s">
        <v>49</v>
      </c>
      <c r="H30">
        <f t="shared" ref="H30:H34" si="0">F30*D30</f>
        <v>0.05</v>
      </c>
      <c r="J30" t="s">
        <v>52</v>
      </c>
    </row>
    <row r="31" spans="1:13" x14ac:dyDescent="0.3">
      <c r="A31" s="4">
        <v>8</v>
      </c>
      <c r="B31" s="3" t="s">
        <v>42</v>
      </c>
      <c r="C31" s="4" t="s">
        <v>43</v>
      </c>
      <c r="D31">
        <v>5</v>
      </c>
      <c r="F31" s="4">
        <v>1.7500000000000002E-2</v>
      </c>
      <c r="G31" t="s">
        <v>49</v>
      </c>
      <c r="H31">
        <f t="shared" si="0"/>
        <v>8.7500000000000008E-2</v>
      </c>
      <c r="J31" t="s">
        <v>52</v>
      </c>
    </row>
    <row r="32" spans="1:13" x14ac:dyDescent="0.3">
      <c r="A32" s="6">
        <v>8</v>
      </c>
      <c r="B32" s="5" t="s">
        <v>44</v>
      </c>
      <c r="C32" s="6" t="s">
        <v>45</v>
      </c>
      <c r="D32">
        <v>5</v>
      </c>
      <c r="F32" s="6">
        <v>0.02</v>
      </c>
      <c r="G32" t="s">
        <v>49</v>
      </c>
      <c r="H32">
        <f t="shared" si="0"/>
        <v>0.1</v>
      </c>
      <c r="J32" t="s">
        <v>52</v>
      </c>
    </row>
    <row r="33" spans="1:10" x14ac:dyDescent="0.3">
      <c r="A33" s="4">
        <v>72</v>
      </c>
      <c r="B33" s="3" t="s">
        <v>46</v>
      </c>
      <c r="C33" s="4" t="s">
        <v>47</v>
      </c>
      <c r="D33">
        <v>5</v>
      </c>
      <c r="F33" s="4">
        <v>0.25</v>
      </c>
      <c r="G33" t="s">
        <v>49</v>
      </c>
      <c r="H33">
        <f t="shared" si="0"/>
        <v>1.25</v>
      </c>
      <c r="J33" t="s">
        <v>52</v>
      </c>
    </row>
    <row r="34" spans="1:10" x14ac:dyDescent="0.3">
      <c r="A34" s="6">
        <v>32</v>
      </c>
      <c r="B34" s="5" t="s">
        <v>48</v>
      </c>
      <c r="C34" s="6" t="s">
        <v>50</v>
      </c>
      <c r="D34">
        <v>5</v>
      </c>
      <c r="F34">
        <v>0.8</v>
      </c>
      <c r="G34" t="s">
        <v>49</v>
      </c>
      <c r="H34">
        <f t="shared" si="0"/>
        <v>4</v>
      </c>
      <c r="J34" t="s">
        <v>52</v>
      </c>
    </row>
    <row r="35" spans="1:10" x14ac:dyDescent="0.3">
      <c r="A35" t="s">
        <v>51</v>
      </c>
    </row>
    <row r="36" spans="1:10" x14ac:dyDescent="0.3">
      <c r="A36" t="s">
        <v>61</v>
      </c>
      <c r="E36" t="s">
        <v>64</v>
      </c>
    </row>
    <row r="37" spans="1:10" x14ac:dyDescent="0.3">
      <c r="B37" t="s">
        <v>62</v>
      </c>
      <c r="C37">
        <v>0.09</v>
      </c>
      <c r="E37">
        <v>50</v>
      </c>
      <c r="F37">
        <v>0.01</v>
      </c>
      <c r="G37" t="s">
        <v>14</v>
      </c>
      <c r="H37">
        <f>F37*C37*E37</f>
        <v>4.4999999999999998E-2</v>
      </c>
      <c r="J37" t="s">
        <v>65</v>
      </c>
    </row>
    <row r="39" spans="1:10" x14ac:dyDescent="0.3">
      <c r="B39" t="s">
        <v>63</v>
      </c>
      <c r="C39">
        <v>0.5</v>
      </c>
      <c r="E39">
        <v>50</v>
      </c>
      <c r="F39">
        <v>0.01</v>
      </c>
      <c r="G39" t="s">
        <v>14</v>
      </c>
      <c r="H39">
        <f>F39*C39*E39</f>
        <v>0.25</v>
      </c>
      <c r="J39" t="s">
        <v>65</v>
      </c>
    </row>
    <row r="40" spans="1:10" x14ac:dyDescent="0.3">
      <c r="A40" t="s">
        <v>53</v>
      </c>
      <c r="B40" t="s">
        <v>67</v>
      </c>
    </row>
    <row r="43" spans="1:10" x14ac:dyDescent="0.3">
      <c r="A43" t="s">
        <v>54</v>
      </c>
    </row>
    <row r="44" spans="1:10" x14ac:dyDescent="0.3">
      <c r="A44" t="s">
        <v>56</v>
      </c>
    </row>
    <row r="47" spans="1:10" x14ac:dyDescent="0.3">
      <c r="A47" t="s">
        <v>55</v>
      </c>
    </row>
    <row r="48" spans="1:10" x14ac:dyDescent="0.3">
      <c r="A48" t="s">
        <v>57</v>
      </c>
    </row>
    <row r="49" spans="1:10" x14ac:dyDescent="0.3">
      <c r="A49" t="s">
        <v>100</v>
      </c>
      <c r="B49" t="s">
        <v>58</v>
      </c>
      <c r="D49">
        <v>10000</v>
      </c>
      <c r="F49">
        <f xml:space="preserve"> 3.7 /1000000</f>
        <v>3.7000000000000002E-6</v>
      </c>
      <c r="G49" t="s">
        <v>27</v>
      </c>
      <c r="H49">
        <f>F49*D49</f>
        <v>3.6999999999999998E-2</v>
      </c>
      <c r="J49" t="s">
        <v>59</v>
      </c>
    </row>
    <row r="55" spans="1:10" x14ac:dyDescent="0.3">
      <c r="A55" t="s">
        <v>68</v>
      </c>
    </row>
    <row r="56" spans="1:10" x14ac:dyDescent="0.3">
      <c r="B56" t="s">
        <v>69</v>
      </c>
    </row>
    <row r="57" spans="1:10" x14ac:dyDescent="0.3">
      <c r="C57">
        <v>0.03</v>
      </c>
      <c r="D57" t="s">
        <v>12</v>
      </c>
      <c r="E57">
        <v>50</v>
      </c>
      <c r="F57">
        <v>0.01</v>
      </c>
      <c r="G57" t="s">
        <v>14</v>
      </c>
      <c r="H57">
        <f>C57*E57*F57/1000</f>
        <v>1.4999999999999999E-5</v>
      </c>
      <c r="J57" t="s">
        <v>65</v>
      </c>
    </row>
    <row r="60" spans="1:10" x14ac:dyDescent="0.3">
      <c r="A60" t="s">
        <v>60</v>
      </c>
      <c r="B60">
        <f>3600*0.001*(128/1024)*10000</f>
        <v>4500</v>
      </c>
      <c r="C60" t="s">
        <v>76</v>
      </c>
      <c r="D60" t="s">
        <v>77</v>
      </c>
      <c r="H60" t="s">
        <v>78</v>
      </c>
    </row>
    <row r="62" spans="1:10" x14ac:dyDescent="0.3">
      <c r="A62" t="s">
        <v>70</v>
      </c>
    </row>
    <row r="63" spans="1:10" x14ac:dyDescent="0.3">
      <c r="A63" t="s">
        <v>71</v>
      </c>
      <c r="C63">
        <v>10000</v>
      </c>
      <c r="F63">
        <v>0.2</v>
      </c>
      <c r="G63" t="s">
        <v>74</v>
      </c>
    </row>
    <row r="64" spans="1:10" x14ac:dyDescent="0.3">
      <c r="A64" t="s">
        <v>72</v>
      </c>
      <c r="C64">
        <v>3600</v>
      </c>
    </row>
    <row r="65" spans="1:10" x14ac:dyDescent="0.3">
      <c r="A65" t="s">
        <v>73</v>
      </c>
      <c r="B65" t="s">
        <v>87</v>
      </c>
      <c r="C65">
        <v>128</v>
      </c>
    </row>
    <row r="66" spans="1:10" x14ac:dyDescent="0.3">
      <c r="F66">
        <v>1.6666700000000001E-4</v>
      </c>
      <c r="G66" t="s">
        <v>75</v>
      </c>
    </row>
    <row r="67" spans="1:10" x14ac:dyDescent="0.3">
      <c r="A67" t="s">
        <v>79</v>
      </c>
      <c r="B67" t="s">
        <v>80</v>
      </c>
      <c r="J67" t="s">
        <v>95</v>
      </c>
    </row>
    <row r="69" spans="1:10" x14ac:dyDescent="0.3">
      <c r="A69" t="s">
        <v>81</v>
      </c>
    </row>
    <row r="70" spans="1:10" x14ac:dyDescent="0.3">
      <c r="A70" t="s">
        <v>82</v>
      </c>
    </row>
    <row r="72" spans="1:10" x14ac:dyDescent="0.3">
      <c r="A72" t="s">
        <v>83</v>
      </c>
      <c r="B72" t="s">
        <v>84</v>
      </c>
      <c r="C72">
        <v>30</v>
      </c>
    </row>
    <row r="73" spans="1:10" x14ac:dyDescent="0.3">
      <c r="A73" t="s">
        <v>85</v>
      </c>
      <c r="C73">
        <f>(31000 +92000)/2</f>
        <v>61500</v>
      </c>
    </row>
    <row r="74" spans="1:10" x14ac:dyDescent="0.3">
      <c r="A74" t="s">
        <v>86</v>
      </c>
      <c r="B74" t="s">
        <v>12</v>
      </c>
      <c r="C74">
        <v>128</v>
      </c>
    </row>
    <row r="75" spans="1:10" x14ac:dyDescent="0.3">
      <c r="A75" t="s">
        <v>96</v>
      </c>
      <c r="J75" t="s">
        <v>97</v>
      </c>
    </row>
    <row r="77" spans="1:10" x14ac:dyDescent="0.3">
      <c r="A77" t="s">
        <v>88</v>
      </c>
    </row>
    <row r="78" spans="1:10" x14ac:dyDescent="0.3">
      <c r="A78" t="s">
        <v>89</v>
      </c>
    </row>
    <row r="80" spans="1:10" x14ac:dyDescent="0.3">
      <c r="A80" t="s">
        <v>83</v>
      </c>
      <c r="B80" t="s">
        <v>84</v>
      </c>
      <c r="C80">
        <v>30</v>
      </c>
    </row>
    <row r="81" spans="1:10" x14ac:dyDescent="0.3">
      <c r="A81" t="s">
        <v>85</v>
      </c>
      <c r="C81">
        <f>(500 +92000)/2</f>
        <v>46250</v>
      </c>
    </row>
    <row r="82" spans="1:10" x14ac:dyDescent="0.3">
      <c r="A82" t="s">
        <v>86</v>
      </c>
      <c r="B82" t="s">
        <v>12</v>
      </c>
      <c r="C82">
        <v>128</v>
      </c>
    </row>
    <row r="83" spans="1:10" x14ac:dyDescent="0.3">
      <c r="A83" t="s">
        <v>79</v>
      </c>
      <c r="B83" t="s">
        <v>90</v>
      </c>
      <c r="J83" t="s">
        <v>98</v>
      </c>
    </row>
    <row r="85" spans="1:10" x14ac:dyDescent="0.3">
      <c r="A85" t="s">
        <v>91</v>
      </c>
    </row>
    <row r="87" spans="1:10" x14ac:dyDescent="0.3">
      <c r="A87" t="s">
        <v>83</v>
      </c>
      <c r="B87" t="s">
        <v>92</v>
      </c>
      <c r="C87">
        <v>90</v>
      </c>
    </row>
    <row r="88" spans="1:10" x14ac:dyDescent="0.3">
      <c r="A88" t="s">
        <v>93</v>
      </c>
    </row>
    <row r="89" spans="1:10" x14ac:dyDescent="0.3">
      <c r="A89" t="s">
        <v>86</v>
      </c>
      <c r="B89" t="s">
        <v>87</v>
      </c>
      <c r="C89">
        <v>128</v>
      </c>
    </row>
    <row r="90" spans="1:10" x14ac:dyDescent="0.3">
      <c r="A90" t="s">
        <v>94</v>
      </c>
      <c r="C90">
        <f>(300+635900)/2</f>
        <v>318100</v>
      </c>
    </row>
    <row r="91" spans="1:10" x14ac:dyDescent="0.3">
      <c r="A91" t="s">
        <v>79</v>
      </c>
      <c r="B91" t="s">
        <v>90</v>
      </c>
      <c r="J91" t="s">
        <v>99</v>
      </c>
    </row>
    <row r="92" spans="1:10" x14ac:dyDescent="0.3">
      <c r="A92" t="s">
        <v>86</v>
      </c>
      <c r="B92" t="s">
        <v>87</v>
      </c>
      <c r="C92">
        <v>128</v>
      </c>
    </row>
  </sheetData>
  <pageMargins left="0.7" right="0.7" top="1.1812500423855252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NTT Data Deutschland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Ampletzer, Dominik</dc:creator>
  <cp:lastModifiedBy>Ampletzer, Dominik</cp:lastModifiedBy>
  <dcterms:created xsi:type="dcterms:W3CDTF">2020-12-03T13:02:41Z</dcterms:created>
  <dcterms:modified xsi:type="dcterms:W3CDTF">2020-12-04T10:19:58Z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33AF0AE5B23CBDA468E7637FFC679892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AMPLED</vt:lpwstr>
  </property>
  <property fmtid="{D5CDD505-2E9C-101B-9397-08002B2CF9AE}" pid="9" name="CqDepartment">
    <vt:lpwstr/>
  </property>
  <property fmtid="{D5CDD505-2E9C-101B-9397-08002B2CF9AE}" pid="10" name="CqCompanyOwner">
    <vt:lpwstr>EBS Romania SA</vt:lpwstr>
  </property>
</Properties>
</file>