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ik\Documents\Excel\Projects-Excel-Projekty-Excel\"/>
    </mc:Choice>
  </mc:AlternateContent>
  <xr:revisionPtr revIDLastSave="0" documentId="8_{29ABEB8C-BE84-4666-ACF4-9FD3967FF41D}" xr6:coauthVersionLast="47" xr6:coauthVersionMax="47" xr10:uidLastSave="{00000000-0000-0000-0000-000000000000}"/>
  <bookViews>
    <workbookView xWindow="-120" yWindow="-120" windowWidth="29040" windowHeight="15840" firstSheet="1" activeTab="5" xr2:uid="{302ECF07-1C9D-47CF-9E45-90B9E7CCB065}"/>
  </bookViews>
  <sheets>
    <sheet name="Faktury" sheetId="1" r:id="rId1"/>
    <sheet name="Tabela Suma-Klient" sheetId="6" r:id="rId2"/>
    <sheet name="Tabela Kwartał-Status" sheetId="7" r:id="rId3"/>
    <sheet name="Tabela Waluty-IDkonta" sheetId="8" r:id="rId4"/>
    <sheet name="Ilość-Status" sheetId="9" r:id="rId5"/>
    <sheet name="Raport" sheetId="10" r:id="rId6"/>
  </sheets>
  <definedNames>
    <definedName name="_xlnm._FilterDatabase" localSheetId="0" hidden="1">Faktury!$B$2:$J$43</definedName>
    <definedName name="Fragmentator_ID_konta">#N/A</definedName>
    <definedName name="Fragmentator_Klient">#N/A</definedName>
    <definedName name="Fragmentator_Kwartały__Data_wystawienia">#N/A</definedName>
    <definedName name="Fragmentator_Rok">#N/A</definedName>
    <definedName name="Fragmentator_Status">#N/A</definedName>
    <definedName name="Fragmentator_Waluta">#N/A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29" i="1" l="1"/>
  <c r="D37" i="1"/>
  <c r="D36" i="1"/>
  <c r="D28" i="1"/>
  <c r="D27" i="1"/>
  <c r="D42" i="1"/>
  <c r="D24" i="1"/>
  <c r="D22" i="1"/>
  <c r="D38" i="1"/>
  <c r="D39" i="1"/>
  <c r="D31" i="1"/>
  <c r="D33" i="1"/>
  <c r="D35" i="1"/>
  <c r="D34" i="1"/>
  <c r="D25" i="1"/>
  <c r="D41" i="1"/>
  <c r="D26" i="1"/>
  <c r="D30" i="1"/>
  <c r="D43" i="1"/>
  <c r="D40" i="1"/>
  <c r="D23" i="1"/>
  <c r="D5" i="1"/>
  <c r="D10" i="1"/>
  <c r="D14" i="1"/>
  <c r="D13" i="1"/>
  <c r="D20" i="1"/>
  <c r="D8" i="1"/>
  <c r="D4" i="1"/>
  <c r="D17" i="1"/>
  <c r="D18" i="1"/>
  <c r="D21" i="1"/>
  <c r="D11" i="1"/>
  <c r="D7" i="1"/>
  <c r="D6" i="1"/>
  <c r="D12" i="1"/>
  <c r="D15" i="1"/>
  <c r="D19" i="1"/>
  <c r="D9" i="1"/>
  <c r="D16" i="1"/>
  <c r="D3" i="1"/>
  <c r="D32" i="1"/>
  <c r="H29" i="1"/>
  <c r="H37" i="1"/>
  <c r="H36" i="1"/>
  <c r="H28" i="1"/>
  <c r="H27" i="1"/>
  <c r="H42" i="1"/>
  <c r="H24" i="1"/>
  <c r="H22" i="1"/>
  <c r="H38" i="1"/>
  <c r="H39" i="1"/>
  <c r="H31" i="1"/>
  <c r="H33" i="1"/>
  <c r="H35" i="1"/>
  <c r="H34" i="1"/>
  <c r="H25" i="1"/>
  <c r="H41" i="1"/>
  <c r="H26" i="1"/>
  <c r="H30" i="1"/>
  <c r="H43" i="1"/>
  <c r="H40" i="1"/>
  <c r="H23" i="1"/>
  <c r="H5" i="1"/>
  <c r="H10" i="1"/>
  <c r="H14" i="1"/>
  <c r="H13" i="1"/>
  <c r="H20" i="1"/>
  <c r="H8" i="1"/>
  <c r="H4" i="1"/>
  <c r="H17" i="1"/>
  <c r="H18" i="1"/>
  <c r="H21" i="1"/>
  <c r="H11" i="1"/>
  <c r="H7" i="1"/>
  <c r="H6" i="1"/>
  <c r="H12" i="1"/>
  <c r="H15" i="1"/>
  <c r="H19" i="1"/>
  <c r="H9" i="1"/>
  <c r="H16" i="1"/>
  <c r="H3" i="1"/>
  <c r="H32" i="1"/>
  <c r="G29" i="1"/>
  <c r="G37" i="1"/>
  <c r="G36" i="1"/>
  <c r="G28" i="1"/>
  <c r="G27" i="1"/>
  <c r="G42" i="1"/>
  <c r="G24" i="1"/>
  <c r="G22" i="1"/>
  <c r="G38" i="1"/>
  <c r="G39" i="1"/>
  <c r="G31" i="1"/>
  <c r="G33" i="1"/>
  <c r="G35" i="1"/>
  <c r="G34" i="1"/>
  <c r="G25" i="1"/>
  <c r="G41" i="1"/>
  <c r="G26" i="1"/>
  <c r="G30" i="1"/>
  <c r="G43" i="1"/>
  <c r="G40" i="1"/>
  <c r="G23" i="1"/>
  <c r="G5" i="1"/>
  <c r="G10" i="1"/>
  <c r="G14" i="1"/>
  <c r="G13" i="1"/>
  <c r="G20" i="1"/>
  <c r="G8" i="1"/>
  <c r="G4" i="1"/>
  <c r="G17" i="1"/>
  <c r="G18" i="1"/>
  <c r="G21" i="1"/>
  <c r="G11" i="1"/>
  <c r="G7" i="1"/>
  <c r="G6" i="1"/>
  <c r="G12" i="1"/>
  <c r="G15" i="1"/>
  <c r="G19" i="1"/>
  <c r="G9" i="1"/>
  <c r="G16" i="1"/>
  <c r="G3" i="1"/>
  <c r="G32" i="1"/>
</calcChain>
</file>

<file path=xl/sharedStrings.xml><?xml version="1.0" encoding="utf-8"?>
<sst xmlns="http://schemas.openxmlformats.org/spreadsheetml/2006/main" count="173" uniqueCount="70">
  <si>
    <t>Klient</t>
  </si>
  <si>
    <t>Nr faktury</t>
  </si>
  <si>
    <t>ID konta</t>
  </si>
  <si>
    <t>Waluta</t>
  </si>
  <si>
    <t>Data wystawienia</t>
  </si>
  <si>
    <t>Rok</t>
  </si>
  <si>
    <t>Miesiąc</t>
  </si>
  <si>
    <t>Wartość NETTO PLN</t>
  </si>
  <si>
    <t>Status</t>
  </si>
  <si>
    <t>PLN</t>
  </si>
  <si>
    <t>ZAPŁACONO</t>
  </si>
  <si>
    <t>EUR</t>
  </si>
  <si>
    <t>GBP</t>
  </si>
  <si>
    <t>NIEZAPŁACONO</t>
  </si>
  <si>
    <t>CD09377</t>
  </si>
  <si>
    <t>WF86433</t>
  </si>
  <si>
    <t>WF41373</t>
  </si>
  <si>
    <t>DC89715</t>
  </si>
  <si>
    <t>CD03779</t>
  </si>
  <si>
    <t>CD44552</t>
  </si>
  <si>
    <t>DC42157</t>
  </si>
  <si>
    <t>DC96182</t>
  </si>
  <si>
    <t>WF97125</t>
  </si>
  <si>
    <t>WF55511</t>
  </si>
  <si>
    <t>WF00303</t>
  </si>
  <si>
    <t>DC89485</t>
  </si>
  <si>
    <t>CD00823</t>
  </si>
  <si>
    <t>WF30793</t>
  </si>
  <si>
    <t>JD99788</t>
  </si>
  <si>
    <t>DC70368</t>
  </si>
  <si>
    <t>CD72809</t>
  </si>
  <si>
    <t>DC14858</t>
  </si>
  <si>
    <t>CD33541</t>
  </si>
  <si>
    <t>DC39986</t>
  </si>
  <si>
    <t>CD01551</t>
  </si>
  <si>
    <t>WF49054</t>
  </si>
  <si>
    <t>CD16715</t>
  </si>
  <si>
    <t>DC62194</t>
  </si>
  <si>
    <t>JD25940</t>
  </si>
  <si>
    <t>DC19693</t>
  </si>
  <si>
    <t>CD17506</t>
  </si>
  <si>
    <t>JD31220</t>
  </si>
  <si>
    <t>DC09176</t>
  </si>
  <si>
    <t>WF11700</t>
  </si>
  <si>
    <t>DC26688</t>
  </si>
  <si>
    <t>JD34607</t>
  </si>
  <si>
    <t>WF49105</t>
  </si>
  <si>
    <t>JD33757</t>
  </si>
  <si>
    <t>JD54839</t>
  </si>
  <si>
    <t>DC02973</t>
  </si>
  <si>
    <t>CD21725</t>
  </si>
  <si>
    <t>JD74492</t>
  </si>
  <si>
    <t>CD60732</t>
  </si>
  <si>
    <t>DC55178</t>
  </si>
  <si>
    <t>WF85490</t>
  </si>
  <si>
    <t>Etykiety wierszy</t>
  </si>
  <si>
    <t>Suma końcowa</t>
  </si>
  <si>
    <t>Suma z Wartość NETTO PLN</t>
  </si>
  <si>
    <t>2024</t>
  </si>
  <si>
    <t>2025</t>
  </si>
  <si>
    <t>Etykiety kolumn</t>
  </si>
  <si>
    <t>Kwartał1</t>
  </si>
  <si>
    <t>Kwartał2</t>
  </si>
  <si>
    <t>Kwartał3</t>
  </si>
  <si>
    <t>Kwartał4</t>
  </si>
  <si>
    <t>CD</t>
  </si>
  <si>
    <t>DC</t>
  </si>
  <si>
    <t>JD</t>
  </si>
  <si>
    <t>WF</t>
  </si>
  <si>
    <t>Liczba z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</si>
</sst>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\ &quot;zł&quot;_-;\-* #,##0\ &quot;zł&quot;_-;_-* &quot;-&quot;??\ &quot;zł&quot;_-;_-@_-"/>
  </numFmts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3" fillId="0" borderId="0" xfId="2"/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/>
    <xf numFmtId="0" fontId="3" fillId="0" borderId="1" xfId="2" applyBorder="1"/>
    <xf numFmtId="14" fontId="0" fillId="0" borderId="1" xfId="0" applyNumberFormat="1" applyBorder="1"/>
    <xf numFmtId="164" fontId="0" fillId="0" borderId="1" xfId="1" applyNumberFormat="1" applyFont="1" applyBorder="1"/>
    <xf numFmtId="0" fontId="2" fillId="0" borderId="3" xfId="0" applyFont="1" applyFill="1" applyBorder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Fill="1" applyAlignment="1">
      <alignment horizontal="center"/>
    </xf>
  </cellXfs>
  <cellStyles count="3">
    <cellStyle name="Normalny" xfId="0" builtinId="0"/>
    <cellStyle name="Normalny 2" xfId="2" xr:uid="{8334EF42-6000-433D-AED1-017241295089}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microsoft.com/office/2007/relationships/slicerCache" Target="slicerCaches/slicerCache6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[Raport na podstawie faktury.xlsx]Tabela Suma-Klient!Tabela przestawna1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Suma</a:t>
            </a:r>
            <a:r>
              <a:rPr lang="pl-PL"/>
              <a:t> wartości faktur netto dla każdego klienta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00000"/>
          </a:solidFill>
          <a:ln>
            <a:noFill/>
          </a:ln>
          <a:effectLst/>
        </c:spPr>
      </c:pivotFmt>
      <c:pivotFmt>
        <c:idx val="4"/>
        <c:spPr>
          <a:solidFill>
            <a:srgbClr val="C0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Suma-Klient'!$B$3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5D2-4A32-B411-06FCAFA7944A}"/>
              </c:ext>
            </c:extLst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D2-4A32-B411-06FCAFA7944A}"/>
              </c:ext>
            </c:extLst>
          </c:dPt>
          <c:cat>
            <c:multiLvlStrRef>
              <c:f>'Tabela Suma-Klient'!$A$4:$A$10</c:f>
              <c:multiLvlStrCache>
                <c:ptCount val="4"/>
                <c:lvl>
                  <c:pt idx="0">
                    <c:v>NIEZAPŁACONO</c:v>
                  </c:pt>
                  <c:pt idx="1">
                    <c:v>ZAPŁACONO</c:v>
                  </c:pt>
                  <c:pt idx="2">
                    <c:v>NIEZAPŁACONO</c:v>
                  </c:pt>
                  <c:pt idx="3">
                    <c:v>ZAPŁACONO</c:v>
                  </c:pt>
                </c:lvl>
                <c:lvl>
                  <c:pt idx="0">
                    <c:v>9732698</c:v>
                  </c:pt>
                  <c:pt idx="2">
                    <c:v>9754263</c:v>
                  </c:pt>
                </c:lvl>
              </c:multiLvlStrCache>
            </c:multiLvlStrRef>
          </c:cat>
          <c:val>
            <c:numRef>
              <c:f>'Tabela Suma-Klient'!$B$4:$B$10</c:f>
              <c:numCache>
                <c:formatCode>General</c:formatCode>
                <c:ptCount val="4"/>
                <c:pt idx="0">
                  <c:v>213144</c:v>
                </c:pt>
                <c:pt idx="1">
                  <c:v>608867</c:v>
                </c:pt>
                <c:pt idx="2">
                  <c:v>232236</c:v>
                </c:pt>
                <c:pt idx="3">
                  <c:v>662843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2-4A32-B411-06FCAFA79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0612144"/>
        <c:axId val="450610224"/>
      </c:barChart>
      <c:catAx>
        <c:axId val="45061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0610224"/>
        <c:crosses val="autoZero"/>
        <c:auto val="1"/>
        <c:lblAlgn val="ctr"/>
        <c:lblOffset val="100"/>
        <c:noMultiLvlLbl val="0"/>
      </c:catAx>
      <c:valAx>
        <c:axId val="45061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061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[Raport na podstawie faktury.xlsx]Tabela Kwartał-Status!Tabela przestawna1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Stosunek faktur zapłaconych do niezapłaconych w zależności od kwartału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tx2">
              <a:lumMod val="75000"/>
              <a:lumOff val="25000"/>
            </a:schemeClr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'Tabela Kwartał-Status'!$B$3:$B$4</c:f>
              <c:strCache>
                <c:ptCount val="1"/>
                <c:pt idx="0">
                  <c:v>NIEZAPŁACONO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multiLvlStrRef>
              <c:f>'Tabela Kwartał-Status'!$A$5:$A$15</c:f>
              <c:multiLvlStrCache>
                <c:ptCount val="8"/>
                <c:lvl>
                  <c:pt idx="0">
                    <c:v>Kwartał1</c:v>
                  </c:pt>
                  <c:pt idx="1">
                    <c:v>Kwartał2</c:v>
                  </c:pt>
                  <c:pt idx="2">
                    <c:v>Kwartał3</c:v>
                  </c:pt>
                  <c:pt idx="3">
                    <c:v>Kwartał4</c:v>
                  </c:pt>
                  <c:pt idx="4">
                    <c:v>Kwartał1</c:v>
                  </c:pt>
                  <c:pt idx="5">
                    <c:v>Kwartał2</c:v>
                  </c:pt>
                  <c:pt idx="6">
                    <c:v>Kwartał3</c:v>
                  </c:pt>
                  <c:pt idx="7">
                    <c:v>Kwartał4</c:v>
                  </c:pt>
                </c:lvl>
                <c:lvl>
                  <c:pt idx="0">
                    <c:v>2024</c:v>
                  </c:pt>
                  <c:pt idx="4">
                    <c:v>2025</c:v>
                  </c:pt>
                </c:lvl>
              </c:multiLvlStrCache>
            </c:multiLvlStrRef>
          </c:cat>
          <c:val>
            <c:numRef>
              <c:f>'Tabela Kwartał-Status'!$B$5:$B$15</c:f>
              <c:numCache>
                <c:formatCode>General</c:formatCode>
                <c:ptCount val="8"/>
                <c:pt idx="0">
                  <c:v>136534</c:v>
                </c:pt>
                <c:pt idx="1">
                  <c:v>141154</c:v>
                </c:pt>
                <c:pt idx="2">
                  <c:v>31943</c:v>
                </c:pt>
                <c:pt idx="4">
                  <c:v>15535</c:v>
                </c:pt>
                <c:pt idx="5">
                  <c:v>120214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9F-4C38-A0C7-052467287619}"/>
            </c:ext>
          </c:extLst>
        </c:ser>
        <c:ser>
          <c:idx val="1"/>
          <c:order val="1"/>
          <c:tx>
            <c:strRef>
              <c:f>'Tabela Kwartał-Status'!$C$3:$C$4</c:f>
              <c:strCache>
                <c:ptCount val="1"/>
                <c:pt idx="0">
                  <c:v>ZAPŁACONO</c:v>
                </c:pt>
              </c:strCache>
            </c:strRef>
          </c:tx>
          <c:spPr>
            <a:solidFill>
              <a:schemeClr val="tx2">
                <a:lumMod val="75000"/>
                <a:lumOff val="25000"/>
              </a:schemeClr>
            </a:solidFill>
            <a:ln w="25400">
              <a:noFill/>
            </a:ln>
            <a:effectLst/>
          </c:spPr>
          <c:cat>
            <c:multiLvlStrRef>
              <c:f>'Tabela Kwartał-Status'!$A$5:$A$15</c:f>
              <c:multiLvlStrCache>
                <c:ptCount val="8"/>
                <c:lvl>
                  <c:pt idx="0">
                    <c:v>Kwartał1</c:v>
                  </c:pt>
                  <c:pt idx="1">
                    <c:v>Kwartał2</c:v>
                  </c:pt>
                  <c:pt idx="2">
                    <c:v>Kwartał3</c:v>
                  </c:pt>
                  <c:pt idx="3">
                    <c:v>Kwartał4</c:v>
                  </c:pt>
                  <c:pt idx="4">
                    <c:v>Kwartał1</c:v>
                  </c:pt>
                  <c:pt idx="5">
                    <c:v>Kwartał2</c:v>
                  </c:pt>
                  <c:pt idx="6">
                    <c:v>Kwartał3</c:v>
                  </c:pt>
                  <c:pt idx="7">
                    <c:v>Kwartał4</c:v>
                  </c:pt>
                </c:lvl>
                <c:lvl>
                  <c:pt idx="0">
                    <c:v>2024</c:v>
                  </c:pt>
                  <c:pt idx="4">
                    <c:v>2025</c:v>
                  </c:pt>
                </c:lvl>
              </c:multiLvlStrCache>
            </c:multiLvlStrRef>
          </c:cat>
          <c:val>
            <c:numRef>
              <c:f>'Tabela Kwartał-Status'!$C$5:$C$15</c:f>
              <c:numCache>
                <c:formatCode>General</c:formatCode>
                <c:ptCount val="8"/>
                <c:pt idx="0">
                  <c:v>192994</c:v>
                </c:pt>
                <c:pt idx="1">
                  <c:v>119478</c:v>
                </c:pt>
                <c:pt idx="2">
                  <c:v>70162</c:v>
                </c:pt>
                <c:pt idx="3">
                  <c:v>86364</c:v>
                </c:pt>
                <c:pt idx="4">
                  <c:v>198099</c:v>
                </c:pt>
                <c:pt idx="5">
                  <c:v>417591</c:v>
                </c:pt>
                <c:pt idx="6">
                  <c:v>18728</c:v>
                </c:pt>
                <c:pt idx="7">
                  <c:v>168294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D9F-4C38-A0C7-052467287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479616"/>
        <c:axId val="438474816"/>
      </c:areaChart>
      <c:catAx>
        <c:axId val="438479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8474816"/>
        <c:crosses val="autoZero"/>
        <c:auto val="1"/>
        <c:lblAlgn val="ctr"/>
        <c:lblOffset val="100"/>
        <c:noMultiLvlLbl val="0"/>
      </c:catAx>
      <c:valAx>
        <c:axId val="43847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847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[Raport na podstawie faktury.xlsx]Tabela Waluty-IDkonta!Tabela przestawna2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Faktury klientów</a:t>
            </a:r>
            <a:r>
              <a:rPr lang="pl-PL" baseline="0"/>
              <a:t> w zależności od waluty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Waluty-IDkonta'!$B$3:$B$4</c:f>
              <c:strCache>
                <c:ptCount val="1"/>
                <c:pt idx="0">
                  <c:v>CD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'Tabela Waluty-IDkonta'!$A$5:$A$8</c:f>
              <c:strCache>
                <c:ptCount val="3"/>
                <c:pt idx="0">
                  <c:v>PLN</c:v>
                </c:pt>
                <c:pt idx="1">
                  <c:v>EUR</c:v>
                </c:pt>
                <c:pt idx="2">
                  <c:v>GBP</c:v>
                </c:pt>
              </c:strCache>
            </c:strRef>
          </c:cat>
          <c:val>
            <c:numRef>
              <c:f>'Tabela Waluty-IDkonta'!$B$5:$B$8</c:f>
              <c:numCache>
                <c:formatCode>General</c:formatCode>
                <c:ptCount val="3"/>
                <c:pt idx="0">
                  <c:v>302342</c:v>
                </c:pt>
                <c:pt idx="1">
                  <c:v>67982</c:v>
                </c:pt>
                <c:pt idx="2">
                  <c:v>72826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C1-4DDB-A5C9-0668DAACCF28}"/>
            </c:ext>
          </c:extLst>
        </c:ser>
        <c:ser>
          <c:idx val="1"/>
          <c:order val="1"/>
          <c:tx>
            <c:strRef>
              <c:f>'Tabela Waluty-IDkonta'!$C$3:$C$4</c:f>
              <c:strCache>
                <c:ptCount val="1"/>
                <c:pt idx="0">
                  <c:v>DC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'Tabela Waluty-IDkonta'!$A$5:$A$8</c:f>
              <c:strCache>
                <c:ptCount val="3"/>
                <c:pt idx="0">
                  <c:v>PLN</c:v>
                </c:pt>
                <c:pt idx="1">
                  <c:v>EUR</c:v>
                </c:pt>
                <c:pt idx="2">
                  <c:v>GBP</c:v>
                </c:pt>
              </c:strCache>
            </c:strRef>
          </c:cat>
          <c:val>
            <c:numRef>
              <c:f>'Tabela Waluty-IDkonta'!$C$5:$C$8</c:f>
              <c:numCache>
                <c:formatCode>General</c:formatCode>
                <c:ptCount val="3"/>
                <c:pt idx="0">
                  <c:v>366229</c:v>
                </c:pt>
                <c:pt idx="1">
                  <c:v>118149</c:v>
                </c:pt>
                <c:pt idx="2">
                  <c:v>76316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4C1-4DDB-A5C9-0668DAACCF28}"/>
            </c:ext>
          </c:extLst>
        </c:ser>
        <c:ser>
          <c:idx val="2"/>
          <c:order val="2"/>
          <c:tx>
            <c:strRef>
              <c:f>'Tabela Waluty-IDkonta'!$D$3:$D$4</c:f>
              <c:strCache>
                <c:ptCount val="1"/>
                <c:pt idx="0">
                  <c:v>JD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'Tabela Waluty-IDkonta'!$A$5:$A$8</c:f>
              <c:strCache>
                <c:ptCount val="3"/>
                <c:pt idx="0">
                  <c:v>PLN</c:v>
                </c:pt>
                <c:pt idx="1">
                  <c:v>EUR</c:v>
                </c:pt>
                <c:pt idx="2">
                  <c:v>GBP</c:v>
                </c:pt>
              </c:strCache>
            </c:strRef>
          </c:cat>
          <c:val>
            <c:numRef>
              <c:f>'Tabela Waluty-IDkonta'!$D$5:$D$8</c:f>
              <c:numCache>
                <c:formatCode>General</c:formatCode>
                <c:ptCount val="3"/>
                <c:pt idx="0">
                  <c:v>138060</c:v>
                </c:pt>
                <c:pt idx="1">
                  <c:v>160453</c:v>
                </c:pt>
                <c:pt idx="2">
                  <c:v>14332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4C1-4DDB-A5C9-0668DAACCF28}"/>
            </c:ext>
          </c:extLst>
        </c:ser>
        <c:ser>
          <c:idx val="3"/>
          <c:order val="3"/>
          <c:tx>
            <c:strRef>
              <c:f>'Tabela Waluty-IDkonta'!$E$3:$E$4</c:f>
              <c:strCache>
                <c:ptCount val="1"/>
                <c:pt idx="0">
                  <c:v>WF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'Tabela Waluty-IDkonta'!$A$5:$A$8</c:f>
              <c:strCache>
                <c:ptCount val="3"/>
                <c:pt idx="0">
                  <c:v>PLN</c:v>
                </c:pt>
                <c:pt idx="1">
                  <c:v>EUR</c:v>
                </c:pt>
                <c:pt idx="2">
                  <c:v>GBP</c:v>
                </c:pt>
              </c:strCache>
            </c:strRef>
          </c:cat>
          <c:val>
            <c:numRef>
              <c:f>'Tabela Waluty-IDkonta'!$E$5:$E$8</c:f>
              <c:numCache>
                <c:formatCode>General</c:formatCode>
                <c:ptCount val="3"/>
                <c:pt idx="0">
                  <c:v>181604</c:v>
                </c:pt>
                <c:pt idx="1">
                  <c:v>128607</c:v>
                </c:pt>
                <c:pt idx="2">
                  <c:v>90190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4C1-4DDB-A5C9-0668DAACC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4184992"/>
        <c:axId val="534185472"/>
      </c:barChart>
      <c:catAx>
        <c:axId val="53418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4185472"/>
        <c:crosses val="autoZero"/>
        <c:auto val="1"/>
        <c:lblAlgn val="ctr"/>
        <c:lblOffset val="100"/>
        <c:noMultiLvlLbl val="0"/>
      </c:catAx>
      <c:valAx>
        <c:axId val="53418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418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[Raport na podstawie faktury.xlsx]Ilość-Status!Tabela przestawna3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Procent fakutr zapłaconych oraz niezapłaconych</a:t>
            </a:r>
            <a:endParaRPr lang="pl-PL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wrap="square" lIns="38100" tIns="19050" rIns="38100" bIns="19050" anchor="ctr">
                <a:noAutofit/>
              </a:bodyPr>
              <a:lstStyle/>
              <a:p>
                <a:pPr>
                  <a:defRPr/>
                </a:pPr>
                <a:fld id="{2BECA067-F0C9-4ECE-912A-17E4ECAEF1AB}" type="PERCENTAGE">
                  <a:rPr lang="en-US" sz="1600" baseline="0"/>
                  <a:pPr>
                    <a:defRPr/>
                  </a:pPr>
                  <a:t>[PROCENTOWE]</a:t>
                </a:fld>
                <a:endParaRPr lang="pl-PL"/>
              </a:p>
            </c:rich>
          </c:tx>
          <c:spPr>
            <a:noFill/>
            <a:ln>
              <a:noFill/>
            </a:ln>
            <a:effectLst>
              <a:softEdge rad="0"/>
            </a:effectLst>
          </c:sp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020693350831146"/>
                  <c:h val="0.10327354913969088"/>
                </c:manualLayout>
              </c15:layout>
              <c15:dlblFieldTable/>
              <c15:showDataLabelsRange val="0"/>
            </c:ext>
          </c:extLst>
        </c:dLbl>
      </c:pivotFmt>
      <c:pivotFmt>
        <c:idx val="9"/>
        <c:spPr>
          <a:solidFill>
            <a:schemeClr val="tx2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wrap="square" lIns="38100" tIns="19050" rIns="38100" bIns="19050" anchor="ctr">
                <a:noAutofit/>
              </a:bodyPr>
              <a:lstStyle/>
              <a:p>
                <a:pPr>
                  <a:defRPr/>
                </a:pPr>
                <a:fld id="{E1AE854C-36FC-43DA-B13A-AF33725F89DE}" type="PERCENTAGE">
                  <a:rPr lang="en-US" sz="1600" baseline="0"/>
                  <a:pPr>
                    <a:defRPr/>
                  </a:pPr>
                  <a:t>[PROCENTOWE]</a:t>
                </a:fld>
                <a:endParaRPr lang="pl-PL"/>
              </a:p>
            </c:rich>
          </c:tx>
          <c:spPr>
            <a:noFill/>
            <a:ln>
              <a:noFill/>
            </a:ln>
            <a:effectLst>
              <a:softEdge rad="0"/>
            </a:effectLst>
          </c:sp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'Ilość-Status'!$B$3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explosion val="14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FD6-43AA-81A5-A177313BEF78}"/>
              </c:ext>
            </c:extLst>
          </c:dPt>
          <c:dPt>
            <c:idx val="1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FD6-43AA-81A5-A177313BEF78}"/>
              </c:ext>
            </c:extLst>
          </c:dPt>
          <c:dLbls>
            <c:dLbl>
              <c:idx val="0"/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/>
                    </a:pPr>
                    <a:fld id="{2BECA067-F0C9-4ECE-912A-17E4ECAEF1AB}" type="PERCENTAGE">
                      <a:rPr lang="en-US" sz="1600" baseline="0"/>
                      <a:pPr>
                        <a:defRPr/>
                      </a:pPr>
                      <a:t>[PROCENTOWE]</a:t>
                    </a:fld>
                    <a:endParaRPr lang="pl-PL"/>
                  </a:p>
                </c:rich>
              </c:tx>
              <c:spPr>
                <a:noFill/>
                <a:ln>
                  <a:noFill/>
                </a:ln>
                <a:effectLst>
                  <a:softEdge rad="0"/>
                </a:effectLst>
              </c:sp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20693350831146"/>
                      <c:h val="0.1032735491396908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0FD6-43AA-81A5-A177313BEF78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/>
                    </a:pPr>
                    <a:fld id="{E1AE854C-36FC-43DA-B13A-AF33725F89DE}" type="PERCENTAGE">
                      <a:rPr lang="en-US" sz="1600" baseline="0"/>
                      <a:pPr>
                        <a:defRPr/>
                      </a:pPr>
                      <a:t>[PROCENTOWE]</a:t>
                    </a:fld>
                    <a:endParaRPr lang="pl-PL"/>
                  </a:p>
                </c:rich>
              </c:tx>
              <c:spPr>
                <a:noFill/>
                <a:ln>
                  <a:noFill/>
                </a:ln>
                <a:effectLst>
                  <a:softEdge rad="0"/>
                </a:effectLst>
              </c:sp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0FD6-43AA-81A5-A177313BEF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'Ilość-Status'!$A$4:$A$6</c:f>
              <c:strCache>
                <c:ptCount val="2"/>
                <c:pt idx="0">
                  <c:v>NIEZAPŁACONO</c:v>
                </c:pt>
                <c:pt idx="1">
                  <c:v>ZAPŁACONO</c:v>
                </c:pt>
              </c:strCache>
            </c:strRef>
          </c:cat>
          <c:val>
            <c:numRef>
              <c:f>'Ilość-Status'!$B$4:$B$6</c:f>
              <c:numCache>
                <c:formatCode>General</c:formatCode>
                <c:ptCount val="2"/>
                <c:pt idx="0">
                  <c:v>9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FD6-43AA-81A5-A177313BE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243166</xdr:colOff>
      <xdr:row>13</xdr:row>
      <xdr:rowOff>158563</xdr:rowOff>
    </xdr:from>
    <xdr:to>
      <xdr:col>13</xdr:col>
      <xdr:colOff>347941</xdr:colOff>
      <xdr:row>28</xdr:row>
      <xdr:rowOff>44263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B196AD4-82B6-4A42-B334-8EB448CEC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157441</xdr:colOff>
      <xdr:row>29</xdr:row>
      <xdr:rowOff>34738</xdr:rowOff>
    </xdr:from>
    <xdr:to>
      <xdr:col>21</xdr:col>
      <xdr:colOff>243166</xdr:colOff>
      <xdr:row>43</xdr:row>
      <xdr:rowOff>110938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349DFEC-5BE7-4D84-B07B-FEE728E1F7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243167</xdr:colOff>
      <xdr:row>29</xdr:row>
      <xdr:rowOff>34738</xdr:rowOff>
    </xdr:from>
    <xdr:to>
      <xdr:col>7</xdr:col>
      <xdr:colOff>543484</xdr:colOff>
      <xdr:row>43</xdr:row>
      <xdr:rowOff>110938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6CD3E1B-0288-4978-A0D2-97FC2D82B2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543484</xdr:colOff>
      <xdr:row>13</xdr:row>
      <xdr:rowOff>158563</xdr:rowOff>
    </xdr:from>
    <xdr:to>
      <xdr:col>21</xdr:col>
      <xdr:colOff>243166</xdr:colOff>
      <xdr:row>28</xdr:row>
      <xdr:rowOff>44263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1D7DCB7-7D54-4D59-8843-71ABCEC93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243166</xdr:colOff>
      <xdr:row>5</xdr:row>
      <xdr:rowOff>56029</xdr:rowOff>
    </xdr:from>
    <xdr:to>
      <xdr:col>2</xdr:col>
      <xdr:colOff>560687</xdr:colOff>
      <xdr:row>13</xdr:row>
      <xdr:rowOff>89646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Klient 1">
              <a:extLst>
                <a:ext uri="{FF2B5EF4-FFF2-40B4-BE49-F238E27FC236}">
                  <a16:creationId xmlns:a16="http://schemas.microsoft.com/office/drawing/2014/main" id="{63C6FE63-4AFE-4842-AF5C-E357C706DB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Klien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166" y="1008529"/>
              <a:ext cx="1527756" cy="15576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3</xdr:col>
      <xdr:colOff>61182</xdr:colOff>
      <xdr:row>5</xdr:row>
      <xdr:rowOff>44823</xdr:rowOff>
    </xdr:from>
    <xdr:to>
      <xdr:col>5</xdr:col>
      <xdr:colOff>378703</xdr:colOff>
      <xdr:row>13</xdr:row>
      <xdr:rowOff>89646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ID konta 1">
              <a:extLst>
                <a:ext uri="{FF2B5EF4-FFF2-40B4-BE49-F238E27FC236}">
                  <a16:creationId xmlns:a16="http://schemas.microsoft.com/office/drawing/2014/main" id="{E7F9219A-D41F-4EE0-BB46-EA6D0D4C21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 kont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6535" y="997323"/>
              <a:ext cx="1527756" cy="15688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5</xdr:col>
      <xdr:colOff>484316</xdr:colOff>
      <xdr:row>5</xdr:row>
      <xdr:rowOff>56029</xdr:rowOff>
    </xdr:from>
    <xdr:to>
      <xdr:col>8</xdr:col>
      <xdr:colOff>196719</xdr:colOff>
      <xdr:row>13</xdr:row>
      <xdr:rowOff>89646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Waluta 1">
              <a:extLst>
                <a:ext uri="{FF2B5EF4-FFF2-40B4-BE49-F238E27FC236}">
                  <a16:creationId xmlns:a16="http://schemas.microsoft.com/office/drawing/2014/main" id="{A340599C-5C87-4767-A563-055CB7FB09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Walut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09904" y="1008529"/>
              <a:ext cx="1527756" cy="15576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8</xdr:col>
      <xdr:colOff>302332</xdr:colOff>
      <xdr:row>5</xdr:row>
      <xdr:rowOff>54846</xdr:rowOff>
    </xdr:from>
    <xdr:to>
      <xdr:col>11</xdr:col>
      <xdr:colOff>14735</xdr:colOff>
      <xdr:row>13</xdr:row>
      <xdr:rowOff>89646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Rok 1">
              <a:extLst>
                <a:ext uri="{FF2B5EF4-FFF2-40B4-BE49-F238E27FC236}">
                  <a16:creationId xmlns:a16="http://schemas.microsoft.com/office/drawing/2014/main" id="{AD17847B-4869-441C-B589-0CDA251227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k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43273" y="1007346"/>
              <a:ext cx="1527756" cy="155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13</xdr:col>
      <xdr:colOff>543484</xdr:colOff>
      <xdr:row>5</xdr:row>
      <xdr:rowOff>54847</xdr:rowOff>
    </xdr:from>
    <xdr:to>
      <xdr:col>16</xdr:col>
      <xdr:colOff>255887</xdr:colOff>
      <xdr:row>13</xdr:row>
      <xdr:rowOff>89647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Status 1">
              <a:extLst>
                <a:ext uri="{FF2B5EF4-FFF2-40B4-BE49-F238E27FC236}">
                  <a16:creationId xmlns:a16="http://schemas.microsoft.com/office/drawing/2014/main" id="{5DDBB451-A453-498F-9017-F1D0BB523A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10013" y="1007347"/>
              <a:ext cx="1527756" cy="155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11</xdr:col>
      <xdr:colOff>120348</xdr:colOff>
      <xdr:row>5</xdr:row>
      <xdr:rowOff>54846</xdr:rowOff>
    </xdr:from>
    <xdr:to>
      <xdr:col>13</xdr:col>
      <xdr:colOff>437869</xdr:colOff>
      <xdr:row>13</xdr:row>
      <xdr:rowOff>89646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Kwartały (Data wystawienia) 1">
              <a:extLst>
                <a:ext uri="{FF2B5EF4-FFF2-40B4-BE49-F238E27FC236}">
                  <a16:creationId xmlns:a16="http://schemas.microsoft.com/office/drawing/2014/main" id="{A68FF000-46D7-4AF6-B228-C064613053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Kwartały (Data wystawienia)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76642" y="1007346"/>
              <a:ext cx="1527756" cy="155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k" refreshedDate="45950.883650115742" createdVersion="8" refreshedVersion="8" minRefreshableVersion="3" recordCount="41" xr:uid="{15C7513B-BDC4-4C95-997C-4FFC21006084}">
  <cacheSource type="worksheet">
    <worksheetSource ref="B2:J43" sheet="Faktury"/>
  </cacheSource>
  <cacheFields count="12">
    <cacheField name="Klient" numFmtId="0">
      <sharedItems containsSemiMixedTypes="0" containsString="0" containsNumber="1" containsInteger="1" minValue="9732698" maxValue="9754263" count="2">
        <n v="9754263"/>
        <n v="9732698"/>
      </sharedItems>
    </cacheField>
    <cacheField name="Nr faktury" numFmtId="0">
      <sharedItems/>
    </cacheField>
    <cacheField name="ID konta" numFmtId="0">
      <sharedItems count="4">
        <s v="DC"/>
        <s v="CD"/>
        <s v="JD"/>
        <s v="WF"/>
      </sharedItems>
    </cacheField>
    <cacheField name="Waluta" numFmtId="0">
      <sharedItems count="3">
        <s v="PLN"/>
        <s v="GBP"/>
        <s v="EUR"/>
      </sharedItems>
    </cacheField>
    <cacheField name="Data wystawienia" numFmtId="14">
      <sharedItems containsSemiMixedTypes="0" containsNonDate="0" containsDate="1" containsString="0" minDate="2024-01-03T00:00:00" maxDate="2025-12-20T00:00:00" count="41">
        <d v="2024-01-15T00:00:00"/>
        <d v="2024-02-17T00:00:00"/>
        <d v="2025-05-08T00:00:00"/>
        <d v="2025-06-12T00:00:00"/>
        <d v="2025-04-27T00:00:00"/>
        <d v="2024-03-10T00:00:00"/>
        <d v="2024-07-16T00:00:00"/>
        <d v="2024-05-08T00:00:00"/>
        <d v="2024-11-01T00:00:00"/>
        <d v="2024-05-28T00:00:00"/>
        <d v="2025-07-29T00:00:00"/>
        <d v="2025-04-16T00:00:00"/>
        <d v="2024-10-22T00:00:00"/>
        <d v="2025-11-03T00:00:00"/>
        <d v="2025-05-27T00:00:00"/>
        <d v="2025-06-10T00:00:00"/>
        <d v="2025-05-18T00:00:00"/>
        <d v="2024-09-09T00:00:00"/>
        <d v="2025-04-18T00:00:00"/>
        <d v="2024-04-06T00:00:00"/>
        <d v="2024-03-25T00:00:00"/>
        <d v="2024-03-30T00:00:00"/>
        <d v="2025-05-19T00:00:00"/>
        <d v="2025-11-16T00:00:00"/>
        <d v="2025-12-06T00:00:00"/>
        <d v="2025-04-28T00:00:00"/>
        <d v="2024-12-28T00:00:00"/>
        <d v="2025-02-02T00:00:00"/>
        <d v="2024-01-17T00:00:00"/>
        <d v="2024-04-17T00:00:00"/>
        <d v="2024-06-08T00:00:00"/>
        <d v="2025-02-11T00:00:00"/>
        <d v="2025-03-19T00:00:00"/>
        <d v="2025-12-19T00:00:00"/>
        <d v="2025-05-12T00:00:00"/>
        <d v="2025-01-28T00:00:00"/>
        <d v="2025-03-18T00:00:00"/>
        <d v="2024-01-03T00:00:00"/>
        <d v="2025-01-20T00:00:00"/>
        <d v="2025-04-30T00:00:00"/>
        <d v="2024-02-24T00:00:00"/>
      </sharedItems>
      <fieldGroup par="11"/>
    </cacheField>
    <cacheField name="Rok" numFmtId="0">
      <sharedItems containsSemiMixedTypes="0" containsString="0" containsNumber="1" containsInteger="1" minValue="2024" maxValue="2025" count="2">
        <n v="2024"/>
        <n v="2025"/>
      </sharedItems>
    </cacheField>
    <cacheField name="Miesiąc" numFmtId="0">
      <sharedItems containsSemiMixedTypes="0" containsString="0" containsNumber="1" containsInteger="1" minValue="1" maxValue="12"/>
    </cacheField>
    <cacheField name="Wartość NETTO PLN" numFmtId="164">
      <sharedItems containsSemiMixedTypes="0" containsString="0" containsNumber="1" containsInteger="1" minValue="866" maxValue="89156" count="41">
        <n v="51909"/>
        <n v="72826"/>
        <n v="10443"/>
        <n v="80701"/>
        <n v="14332"/>
        <n v="1728"/>
        <n v="31943"/>
        <n v="46860"/>
        <n v="28676"/>
        <n v="63602"/>
        <n v="18728"/>
        <n v="53949"/>
        <n v="44015"/>
        <n v="65175"/>
        <n v="39513"/>
        <n v="85957"/>
        <n v="18519"/>
        <n v="70162"/>
        <n v="27636"/>
        <n v="77552"/>
        <n v="89156"/>
        <n v="18256"/>
        <n v="84733"/>
        <n v="74655"/>
        <n v="27598"/>
        <n v="57409"/>
        <n v="13673"/>
        <n v="57588"/>
        <n v="39866"/>
        <n v="37480"/>
        <n v="35138"/>
        <n v="28469"/>
        <n v="5411"/>
        <n v="866"/>
        <n v="61845"/>
        <n v="34173"/>
        <n v="15535"/>
        <n v="10335"/>
        <n v="72458"/>
        <n v="2768"/>
        <n v="45452"/>
      </sharedItems>
    </cacheField>
    <cacheField name="Status" numFmtId="0">
      <sharedItems count="2">
        <s v="ZAPŁACONO"/>
        <s v="NIEZAPŁACONO"/>
      </sharedItems>
    </cacheField>
    <cacheField name="Miesiące (Data wystawienia)" numFmtId="0" databaseField="0">
      <fieldGroup base="4">
        <rangePr groupBy="months" startDate="2024-01-03T00:00:00" endDate="2025-12-20T00:00:00"/>
        <groupItems count="14">
          <s v="&lt;03.01.2024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20.12.2025"/>
        </groupItems>
      </fieldGroup>
    </cacheField>
    <cacheField name="Kwartały (Data wystawienia)" numFmtId="0" databaseField="0">
      <fieldGroup base="4">
        <rangePr groupBy="quarters" startDate="2024-01-03T00:00:00" endDate="2025-12-20T00:00:00"/>
        <groupItems count="6">
          <s v="&lt;03.01.2024"/>
          <s v="Kwartał1"/>
          <s v="Kwartał2"/>
          <s v="Kwartał3"/>
          <s v="Kwartał4"/>
          <s v="&gt;20.12.2025"/>
        </groupItems>
      </fieldGroup>
    </cacheField>
    <cacheField name="Lata (Data wystawienia)" numFmtId="0" databaseField="0">
      <fieldGroup base="4">
        <rangePr groupBy="years" startDate="2024-01-03T00:00:00" endDate="2025-12-20T00:00:00"/>
        <groupItems count="4">
          <s v="&lt;03.01.2024"/>
          <s v="2024"/>
          <s v="2025"/>
          <s v="&gt;20.12.2025"/>
        </groupItems>
      </fieldGroup>
    </cacheField>
  </cacheFields>
  <extLst>
    <ext xmlns:x14="http://schemas.microsoft.com/office/spreadsheetml/2009/9/main" uri="{725AE2AE-9491-48be-B2B4-4EB974FC3084}">
      <x14:pivotCacheDefinition pivotCacheId="65988344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x v="0"/>
    <s v="DC62194"/>
    <x v="0"/>
    <x v="0"/>
    <x v="0"/>
    <x v="0"/>
    <n v="1"/>
    <x v="0"/>
    <x v="0"/>
  </r>
  <r>
    <x v="0"/>
    <s v="CD17506"/>
    <x v="1"/>
    <x v="1"/>
    <x v="1"/>
    <x v="0"/>
    <n v="2"/>
    <x v="1"/>
    <x v="1"/>
  </r>
  <r>
    <x v="0"/>
    <s v="JD54839"/>
    <x v="2"/>
    <x v="2"/>
    <x v="2"/>
    <x v="1"/>
    <n v="5"/>
    <x v="2"/>
    <x v="0"/>
  </r>
  <r>
    <x v="1"/>
    <s v="DC39986"/>
    <x v="0"/>
    <x v="0"/>
    <x v="3"/>
    <x v="1"/>
    <n v="6"/>
    <x v="3"/>
    <x v="1"/>
  </r>
  <r>
    <x v="0"/>
    <s v="JD33757"/>
    <x v="2"/>
    <x v="1"/>
    <x v="4"/>
    <x v="1"/>
    <n v="4"/>
    <x v="4"/>
    <x v="0"/>
  </r>
  <r>
    <x v="1"/>
    <s v="WF97125"/>
    <x v="3"/>
    <x v="2"/>
    <x v="5"/>
    <x v="0"/>
    <n v="3"/>
    <x v="5"/>
    <x v="0"/>
  </r>
  <r>
    <x v="1"/>
    <s v="CD01551"/>
    <x v="1"/>
    <x v="0"/>
    <x v="6"/>
    <x v="0"/>
    <n v="7"/>
    <x v="6"/>
    <x v="1"/>
  </r>
  <r>
    <x v="1"/>
    <s v="JD99788"/>
    <x v="2"/>
    <x v="0"/>
    <x v="7"/>
    <x v="0"/>
    <n v="5"/>
    <x v="7"/>
    <x v="0"/>
  </r>
  <r>
    <x v="0"/>
    <s v="CD60732"/>
    <x v="1"/>
    <x v="0"/>
    <x v="8"/>
    <x v="0"/>
    <n v="11"/>
    <x v="8"/>
    <x v="0"/>
  </r>
  <r>
    <x v="0"/>
    <s v="JD74492"/>
    <x v="2"/>
    <x v="0"/>
    <x v="9"/>
    <x v="0"/>
    <n v="5"/>
    <x v="9"/>
    <x v="1"/>
  </r>
  <r>
    <x v="1"/>
    <s v="DC14858"/>
    <x v="0"/>
    <x v="1"/>
    <x v="10"/>
    <x v="1"/>
    <n v="7"/>
    <x v="10"/>
    <x v="0"/>
  </r>
  <r>
    <x v="0"/>
    <s v="WF49105"/>
    <x v="3"/>
    <x v="2"/>
    <x v="11"/>
    <x v="1"/>
    <n v="4"/>
    <x v="11"/>
    <x v="0"/>
  </r>
  <r>
    <x v="1"/>
    <s v="CD00823"/>
    <x v="1"/>
    <x v="0"/>
    <x v="12"/>
    <x v="0"/>
    <n v="10"/>
    <x v="12"/>
    <x v="0"/>
  </r>
  <r>
    <x v="0"/>
    <s v="DC19693"/>
    <x v="0"/>
    <x v="0"/>
    <x v="13"/>
    <x v="1"/>
    <n v="11"/>
    <x v="13"/>
    <x v="0"/>
  </r>
  <r>
    <x v="1"/>
    <s v="CD72809"/>
    <x v="1"/>
    <x v="2"/>
    <x v="14"/>
    <x v="1"/>
    <n v="5"/>
    <x v="14"/>
    <x v="1"/>
  </r>
  <r>
    <x v="0"/>
    <s v="DC55178"/>
    <x v="0"/>
    <x v="2"/>
    <x v="15"/>
    <x v="1"/>
    <n v="6"/>
    <x v="15"/>
    <x v="0"/>
  </r>
  <r>
    <x v="1"/>
    <s v="DC70368"/>
    <x v="0"/>
    <x v="2"/>
    <x v="16"/>
    <x v="1"/>
    <n v="5"/>
    <x v="16"/>
    <x v="0"/>
  </r>
  <r>
    <x v="1"/>
    <s v="WF41373"/>
    <x v="3"/>
    <x v="2"/>
    <x v="17"/>
    <x v="0"/>
    <n v="9"/>
    <x v="17"/>
    <x v="0"/>
  </r>
  <r>
    <x v="1"/>
    <s v="CD44552"/>
    <x v="1"/>
    <x v="0"/>
    <x v="18"/>
    <x v="1"/>
    <n v="4"/>
    <x v="18"/>
    <x v="0"/>
  </r>
  <r>
    <x v="0"/>
    <s v="JD34607"/>
    <x v="2"/>
    <x v="2"/>
    <x v="19"/>
    <x v="0"/>
    <n v="4"/>
    <x v="19"/>
    <x v="1"/>
  </r>
  <r>
    <x v="0"/>
    <s v="WF11700"/>
    <x v="3"/>
    <x v="0"/>
    <x v="20"/>
    <x v="0"/>
    <n v="3"/>
    <x v="20"/>
    <x v="0"/>
  </r>
  <r>
    <x v="0"/>
    <s v="DC26688"/>
    <x v="0"/>
    <x v="0"/>
    <x v="21"/>
    <x v="0"/>
    <n v="3"/>
    <x v="21"/>
    <x v="1"/>
  </r>
  <r>
    <x v="0"/>
    <s v="CD21725"/>
    <x v="1"/>
    <x v="0"/>
    <x v="22"/>
    <x v="1"/>
    <n v="5"/>
    <x v="22"/>
    <x v="0"/>
  </r>
  <r>
    <x v="1"/>
    <s v="WF55511"/>
    <x v="3"/>
    <x v="1"/>
    <x v="23"/>
    <x v="1"/>
    <n v="11"/>
    <x v="23"/>
    <x v="0"/>
  </r>
  <r>
    <x v="0"/>
    <s v="JD31220"/>
    <x v="2"/>
    <x v="0"/>
    <x v="24"/>
    <x v="1"/>
    <n v="12"/>
    <x v="24"/>
    <x v="0"/>
  </r>
  <r>
    <x v="1"/>
    <s v="WF30793"/>
    <x v="3"/>
    <x v="0"/>
    <x v="25"/>
    <x v="1"/>
    <n v="4"/>
    <x v="25"/>
    <x v="0"/>
  </r>
  <r>
    <x v="1"/>
    <s v="DC96182"/>
    <x v="0"/>
    <x v="2"/>
    <x v="26"/>
    <x v="0"/>
    <n v="12"/>
    <x v="26"/>
    <x v="0"/>
  </r>
  <r>
    <x v="1"/>
    <s v="DC89715"/>
    <x v="0"/>
    <x v="1"/>
    <x v="27"/>
    <x v="1"/>
    <n v="2"/>
    <x v="27"/>
    <x v="0"/>
  </r>
  <r>
    <x v="1"/>
    <s v="CD09377"/>
    <x v="1"/>
    <x v="0"/>
    <x v="28"/>
    <x v="0"/>
    <n v="1"/>
    <x v="28"/>
    <x v="0"/>
  </r>
  <r>
    <x v="1"/>
    <s v="DC89485"/>
    <x v="0"/>
    <x v="0"/>
    <x v="29"/>
    <x v="0"/>
    <n v="4"/>
    <x v="29"/>
    <x v="0"/>
  </r>
  <r>
    <x v="1"/>
    <s v="CD33541"/>
    <x v="1"/>
    <x v="0"/>
    <x v="30"/>
    <x v="0"/>
    <n v="6"/>
    <x v="30"/>
    <x v="0"/>
  </r>
  <r>
    <x v="1"/>
    <s v="CD03779"/>
    <x v="1"/>
    <x v="2"/>
    <x v="31"/>
    <x v="1"/>
    <n v="2"/>
    <x v="31"/>
    <x v="0"/>
  </r>
  <r>
    <x v="0"/>
    <s v="DC09176"/>
    <x v="0"/>
    <x v="0"/>
    <x v="32"/>
    <x v="1"/>
    <n v="3"/>
    <x v="32"/>
    <x v="0"/>
  </r>
  <r>
    <x v="0"/>
    <s v="WF85490"/>
    <x v="3"/>
    <x v="0"/>
    <x v="33"/>
    <x v="1"/>
    <n v="12"/>
    <x v="33"/>
    <x v="0"/>
  </r>
  <r>
    <x v="0"/>
    <s v="DC02973"/>
    <x v="0"/>
    <x v="0"/>
    <x v="34"/>
    <x v="1"/>
    <n v="5"/>
    <x v="34"/>
    <x v="0"/>
  </r>
  <r>
    <x v="1"/>
    <s v="WF86433"/>
    <x v="3"/>
    <x v="0"/>
    <x v="35"/>
    <x v="1"/>
    <n v="1"/>
    <x v="35"/>
    <x v="0"/>
  </r>
  <r>
    <x v="1"/>
    <s v="WF00303"/>
    <x v="3"/>
    <x v="1"/>
    <x v="36"/>
    <x v="1"/>
    <n v="3"/>
    <x v="36"/>
    <x v="1"/>
  </r>
  <r>
    <x v="0"/>
    <s v="CD16715"/>
    <x v="1"/>
    <x v="0"/>
    <x v="37"/>
    <x v="0"/>
    <n v="1"/>
    <x v="37"/>
    <x v="0"/>
  </r>
  <r>
    <x v="0"/>
    <s v="JD25940"/>
    <x v="2"/>
    <x v="2"/>
    <x v="38"/>
    <x v="1"/>
    <n v="1"/>
    <x v="38"/>
    <x v="0"/>
  </r>
  <r>
    <x v="1"/>
    <s v="WF49054"/>
    <x v="3"/>
    <x v="2"/>
    <x v="39"/>
    <x v="1"/>
    <n v="4"/>
    <x v="39"/>
    <x v="0"/>
  </r>
  <r>
    <x v="1"/>
    <s v="DC42157"/>
    <x v="0"/>
    <x v="0"/>
    <x v="40"/>
    <x v="0"/>
    <n v="2"/>
    <x v="4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578D92-E286-434A-9599-73A068DB4CF2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6">
  <location ref="A3:B10" firstHeaderRow="1" firstDataRow="1" firstDataCol="1"/>
  <pivotFields count="12">
    <pivotField axis="axisRow" showAll="0">
      <items count="3">
        <item x="1"/>
        <item x="0"/>
        <item t="default"/>
      </items>
    </pivotField>
    <pivotField showAll="0"/>
    <pivotField showAll="0">
      <items count="5">
        <item x="1"/>
        <item x="0"/>
        <item x="2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numFmtId="14" showAll="0">
      <items count="42">
        <item x="37"/>
        <item x="0"/>
        <item x="28"/>
        <item x="1"/>
        <item x="40"/>
        <item x="5"/>
        <item x="20"/>
        <item x="21"/>
        <item x="19"/>
        <item x="29"/>
        <item x="7"/>
        <item x="9"/>
        <item x="30"/>
        <item x="6"/>
        <item x="17"/>
        <item x="12"/>
        <item x="8"/>
        <item x="26"/>
        <item x="38"/>
        <item x="35"/>
        <item x="27"/>
        <item x="31"/>
        <item x="36"/>
        <item x="32"/>
        <item x="11"/>
        <item x="18"/>
        <item x="4"/>
        <item x="25"/>
        <item x="39"/>
        <item x="2"/>
        <item x="34"/>
        <item x="16"/>
        <item x="22"/>
        <item x="14"/>
        <item x="15"/>
        <item x="3"/>
        <item x="10"/>
        <item x="13"/>
        <item x="23"/>
        <item x="24"/>
        <item x="33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numFmtId="164" showAll="0">
      <items count="42">
        <item x="33"/>
        <item x="5"/>
        <item x="39"/>
        <item x="32"/>
        <item x="37"/>
        <item x="2"/>
        <item x="26"/>
        <item x="4"/>
        <item x="36"/>
        <item x="21"/>
        <item x="16"/>
        <item x="10"/>
        <item x="24"/>
        <item x="18"/>
        <item x="31"/>
        <item x="8"/>
        <item x="6"/>
        <item x="35"/>
        <item x="30"/>
        <item x="29"/>
        <item x="14"/>
        <item x="28"/>
        <item x="12"/>
        <item x="40"/>
        <item x="7"/>
        <item x="0"/>
        <item x="11"/>
        <item x="25"/>
        <item x="27"/>
        <item x="34"/>
        <item x="9"/>
        <item x="13"/>
        <item x="17"/>
        <item x="38"/>
        <item x="1"/>
        <item x="23"/>
        <item x="19"/>
        <item x="3"/>
        <item x="22"/>
        <item x="15"/>
        <item x="20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0"/>
    <field x="8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Suma z Wartość NETTO PLN" fld="7" baseField="0" baseItem="0"/>
  </dataFields>
  <chartFormats count="3"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8" count="1" selected="0">
            <x v="0"/>
          </reference>
        </references>
      </pivotArea>
    </chartFormat>
    <chartFormat chart="12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12B707-1C4C-4418-BA31-CC8EFB6A9D9C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51">
  <location ref="A3:D15" firstHeaderRow="1" firstDataRow="2" firstDataCol="1"/>
  <pivotFields count="12"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0"/>
        <item x="2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numFmtId="14" showAll="0">
      <items count="42">
        <item x="37"/>
        <item x="0"/>
        <item x="28"/>
        <item x="1"/>
        <item x="40"/>
        <item x="5"/>
        <item x="20"/>
        <item x="21"/>
        <item x="19"/>
        <item x="29"/>
        <item x="7"/>
        <item x="9"/>
        <item x="30"/>
        <item x="6"/>
        <item x="17"/>
        <item x="12"/>
        <item x="8"/>
        <item x="26"/>
        <item x="38"/>
        <item x="35"/>
        <item x="27"/>
        <item x="31"/>
        <item x="36"/>
        <item x="32"/>
        <item x="11"/>
        <item x="18"/>
        <item x="4"/>
        <item x="25"/>
        <item x="39"/>
        <item x="2"/>
        <item x="34"/>
        <item x="16"/>
        <item x="22"/>
        <item x="14"/>
        <item x="15"/>
        <item x="3"/>
        <item x="10"/>
        <item x="13"/>
        <item x="23"/>
        <item x="24"/>
        <item x="33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numFmtId="164" showAll="0"/>
    <pivotField axis="axisCol" showAll="0" sortType="ascending">
      <items count="3">
        <item x="1"/>
        <item x="0"/>
        <item t="default"/>
      </items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11"/>
    <field x="10"/>
    <field x="9"/>
  </rowFields>
  <rowItems count="1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uma z Wartość NETTO PLN" fld="7" baseField="0" baseItem="0"/>
  </dataFields>
  <chartFormats count="3"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4D05A9-8365-4B59-ACE0-D2BE42C3795F}" name="Tabela przestawna2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0">
  <location ref="A3:F8" firstHeaderRow="1" firstDataRow="2" firstDataCol="1"/>
  <pivotFields count="12">
    <pivotField showAll="0">
      <items count="3">
        <item x="1"/>
        <item x="0"/>
        <item t="default"/>
      </items>
    </pivotField>
    <pivotField showAll="0"/>
    <pivotField axis="axisCol" showAll="0">
      <items count="5">
        <item x="1"/>
        <item x="0"/>
        <item x="2"/>
        <item x="3"/>
        <item t="default"/>
      </items>
    </pivotField>
    <pivotField axis="axisRow" showAll="0">
      <items count="4">
        <item x="0"/>
        <item x="2"/>
        <item x="1"/>
        <item t="default"/>
      </items>
    </pivotField>
    <pivotField numFmtId="14" showAll="0">
      <items count="42">
        <item x="37"/>
        <item x="0"/>
        <item x="28"/>
        <item x="1"/>
        <item x="40"/>
        <item x="5"/>
        <item x="20"/>
        <item x="21"/>
        <item x="19"/>
        <item x="29"/>
        <item x="7"/>
        <item x="9"/>
        <item x="30"/>
        <item x="6"/>
        <item x="17"/>
        <item x="12"/>
        <item x="8"/>
        <item x="26"/>
        <item x="38"/>
        <item x="35"/>
        <item x="27"/>
        <item x="31"/>
        <item x="36"/>
        <item x="32"/>
        <item x="11"/>
        <item x="18"/>
        <item x="4"/>
        <item x="25"/>
        <item x="39"/>
        <item x="2"/>
        <item x="34"/>
        <item x="16"/>
        <item x="22"/>
        <item x="14"/>
        <item x="15"/>
        <item x="3"/>
        <item x="10"/>
        <item x="13"/>
        <item x="23"/>
        <item x="24"/>
        <item x="33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numFmtId="164" showAll="0"/>
    <pivotField showAll="0">
      <items count="3">
        <item x="1"/>
        <item x="0"/>
        <item t="default"/>
      </items>
    </pivotField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a z Wartość NETTO PLN" fld="7" baseField="0" baseItem="0"/>
  </dataFields>
  <chartFormats count="5">
    <chartFormat chart="19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9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9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9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3066DB-9422-440F-8FFE-90E6FCD6F2F0}" name="Tabela przestawna3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52">
  <location ref="A3:B6" firstHeaderRow="1" firstDataRow="1" firstDataCol="1"/>
  <pivotFields count="12"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0"/>
        <item x="2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numFmtId="14" showAll="0">
      <items count="42">
        <item x="37"/>
        <item x="0"/>
        <item x="28"/>
        <item x="1"/>
        <item x="40"/>
        <item x="5"/>
        <item x="20"/>
        <item x="21"/>
        <item x="19"/>
        <item x="29"/>
        <item x="7"/>
        <item x="9"/>
        <item x="30"/>
        <item x="6"/>
        <item x="17"/>
        <item x="12"/>
        <item x="8"/>
        <item x="26"/>
        <item x="38"/>
        <item x="35"/>
        <item x="27"/>
        <item x="31"/>
        <item x="36"/>
        <item x="32"/>
        <item x="11"/>
        <item x="18"/>
        <item x="4"/>
        <item x="25"/>
        <item x="39"/>
        <item x="2"/>
        <item x="34"/>
        <item x="16"/>
        <item x="22"/>
        <item x="14"/>
        <item x="15"/>
        <item x="3"/>
        <item x="10"/>
        <item x="13"/>
        <item x="23"/>
        <item x="24"/>
        <item x="33"/>
        <item t="default"/>
      </items>
    </pivotField>
    <pivotField showAll="0">
      <items count="3">
        <item x="0"/>
        <item x="1"/>
        <item t="default"/>
      </items>
    </pivotField>
    <pivotField showAll="0"/>
    <pivotField numFmtId="164" showAll="0"/>
    <pivotField axis="axisRow" dataField="1" showAll="0">
      <items count="3">
        <item x="1"/>
        <item x="0"/>
        <item t="default"/>
      </items>
    </pivotField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Liczba z Status" fld="8" subtotal="count" baseField="0" baseItem="0"/>
  </dataFields>
  <chartFormats count="3">
    <chartFormat chart="2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9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Klient" xr10:uid="{4647CAA1-C7AC-412C-9110-21749A4ECF31}" sourceName="Klient">
  <pivotTables>
    <pivotTable tabId="6" name="Tabela przestawna1"/>
    <pivotTable tabId="9" name="Tabela przestawna3"/>
    <pivotTable tabId="7" name="Tabela przestawna1"/>
    <pivotTable tabId="8" name="Tabela przestawna2"/>
  </pivotTables>
  <data>
    <tabular pivotCacheId="659883445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ID_konta" xr10:uid="{4B077845-5799-40FB-B51F-5AC1FCF49CDE}" sourceName="ID konta">
  <pivotTables>
    <pivotTable tabId="6" name="Tabela przestawna1"/>
    <pivotTable tabId="9" name="Tabela przestawna3"/>
    <pivotTable tabId="7" name="Tabela przestawna1"/>
    <pivotTable tabId="8" name="Tabela przestawna2"/>
  </pivotTables>
  <data>
    <tabular pivotCacheId="659883445">
      <items count="4">
        <i x="1" s="1"/>
        <i x="0" s="1"/>
        <i x="2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Waluta" xr10:uid="{0719D949-142A-462A-847E-0BC0888CC29F}" sourceName="Waluta">
  <pivotTables>
    <pivotTable tabId="6" name="Tabela przestawna1"/>
    <pivotTable tabId="9" name="Tabela przestawna3"/>
    <pivotTable tabId="7" name="Tabela przestawna1"/>
    <pivotTable tabId="8" name="Tabela przestawna2"/>
  </pivotTables>
  <data>
    <tabular pivotCacheId="659883445">
      <items count="3">
        <i x="0" s="1"/>
        <i x="2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Rok" xr10:uid="{C21BEAE1-AEF9-440D-BBAC-BD4F8815EBC6}" sourceName="Rok">
  <pivotTables>
    <pivotTable tabId="6" name="Tabela przestawna1"/>
    <pivotTable tabId="9" name="Tabela przestawna3"/>
    <pivotTable tabId="7" name="Tabela przestawna1"/>
    <pivotTable tabId="8" name="Tabela przestawna2"/>
  </pivotTables>
  <data>
    <tabular pivotCacheId="659883445">
      <items count="2">
        <i x="0" s="1"/>
        <i x="1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Status" xr10:uid="{5265745A-C0A6-44FA-81B7-7BB39DE33D21}" sourceName="Status">
  <pivotTables>
    <pivotTable tabId="6" name="Tabela przestawna1"/>
    <pivotTable tabId="9" name="Tabela przestawna3"/>
    <pivotTable tabId="7" name="Tabela przestawna1"/>
    <pivotTable tabId="8" name="Tabela przestawna2"/>
  </pivotTables>
  <data>
    <tabular pivotCacheId="659883445">
      <items count="2">
        <i x="1" s="1"/>
        <i x="0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Kwartały__Data_wystawienia" xr10:uid="{E6824BE0-0CE9-4267-84FE-831DACF5B84D}" sourceName="Kwartały (Data wystawienia)">
  <pivotTables>
    <pivotTable tabId="6" name="Tabela przestawna1"/>
    <pivotTable tabId="9" name="Tabela przestawna3"/>
    <pivotTable tabId="7" name="Tabela przestawna1"/>
    <pivotTable tabId="8" name="Tabela przestawna2"/>
  </pivotTables>
  <data>
    <tabular pivotCacheId="659883445">
      <items count="6">
        <i x="1" s="1"/>
        <i x="2" s="1"/>
        <i x="3" s="1"/>
        <i x="4" s="1"/>
        <i x="0" s="1" nd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Klient 1" xr10:uid="{F56737F5-D3B7-47F8-9C8D-6D59E9ADAAD3}" cache="Fragmentator_Klient" caption="Klient" rowHeight="257175"/>
  <slicer name="ID konta 1" xr10:uid="{927D07E1-C3A2-41C7-8C04-8341891C23C3}" cache="Fragmentator_ID_konta" caption="ID konta" rowHeight="257175"/>
  <slicer name="Waluta 1" xr10:uid="{59B84A13-B0CD-43B0-95F1-D064FA285691}" cache="Fragmentator_Waluta" caption="Waluta" rowHeight="257175"/>
  <slicer name="Rok 1" xr10:uid="{3DA2A4F7-C537-4133-B756-2EA266A1262B}" cache="Fragmentator_Rok" caption="Rok" rowHeight="257175"/>
  <slicer name="Status 1" xr10:uid="{22A283D1-630C-49B9-8D90-D293CEA4E8F7}" cache="Fragmentator_Status" caption="Status" rowHeight="257175"/>
  <slicer name="Kwartały (Data wystawienia) 1" xr10:uid="{736244B4-9332-476B-8BF2-A3D19ECC8C63}" cache="Fragmentator_Kwartały__Data_wystawienia" caption="Kwartały (Data wystawienia)" rowHeight="257175"/>
</slicer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7E21-4115-47CE-BB34-E5FF9BDD084B}">
  <dimension ref="B2:K44"/>
  <sheetViews>
    <sheetView topLeftCell="A2" workbookViewId="0">
      <selection activeCell="D32" sqref="B2:J43"/>
    </sheetView>
  </sheetViews>
  <sheetFormatPr defaultRowHeight="15" x14ac:dyDescent="0.25"/>
  <cols>
    <col min="2" max="10" width="18.7109375" customWidth="1"/>
  </cols>
  <sheetData>
    <row r="2" spans="2:11" x14ac:dyDescent="0.25">
      <c r="B2" s="2" t="s">
        <v>0</v>
      </c>
      <c r="C2" s="3" t="s">
        <v>1</v>
      </c>
      <c r="D2" s="3" t="s">
        <v>2</v>
      </c>
      <c r="E2" s="3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  <c r="K2" s="8"/>
    </row>
    <row r="3" spans="2:11" x14ac:dyDescent="0.25">
      <c r="B3" s="4">
        <v>9754263</v>
      </c>
      <c r="C3" s="5" t="s">
        <v>54</v>
      </c>
      <c r="D3" s="4" t="str">
        <f t="shared" ref="D3:D43" si="0">LEFT(C3,2)</f>
        <v>WF</v>
      </c>
      <c r="E3" s="4" t="s">
        <v>9</v>
      </c>
      <c r="F3" s="6">
        <v>46010</v>
      </c>
      <c r="G3" s="4">
        <f t="shared" ref="G3:G43" si="1">YEAR(F3)</f>
        <v>2025</v>
      </c>
      <c r="H3" s="4">
        <f t="shared" ref="H3:H43" si="2">MONTH(F3)</f>
        <v>12</v>
      </c>
      <c r="I3" s="7">
        <v>866</v>
      </c>
      <c r="J3" s="4" t="s">
        <v>10</v>
      </c>
    </row>
    <row r="4" spans="2:11" x14ac:dyDescent="0.25">
      <c r="B4" s="4">
        <v>9754263</v>
      </c>
      <c r="C4" s="5" t="s">
        <v>42</v>
      </c>
      <c r="D4" s="4" t="str">
        <f t="shared" si="0"/>
        <v>DC</v>
      </c>
      <c r="E4" s="4" t="s">
        <v>9</v>
      </c>
      <c r="F4" s="6">
        <v>45735</v>
      </c>
      <c r="G4" s="4">
        <f t="shared" si="1"/>
        <v>2025</v>
      </c>
      <c r="H4" s="4">
        <f t="shared" si="2"/>
        <v>3</v>
      </c>
      <c r="I4" s="7">
        <v>5411</v>
      </c>
      <c r="J4" s="4" t="s">
        <v>10</v>
      </c>
    </row>
    <row r="5" spans="2:11" x14ac:dyDescent="0.25">
      <c r="B5" s="4">
        <v>9754263</v>
      </c>
      <c r="C5" s="5" t="s">
        <v>36</v>
      </c>
      <c r="D5" s="4" t="str">
        <f t="shared" si="0"/>
        <v>CD</v>
      </c>
      <c r="E5" s="4" t="s">
        <v>9</v>
      </c>
      <c r="F5" s="6">
        <v>45294</v>
      </c>
      <c r="G5" s="4">
        <f t="shared" si="1"/>
        <v>2024</v>
      </c>
      <c r="H5" s="4">
        <f t="shared" si="2"/>
        <v>1</v>
      </c>
      <c r="I5" s="7">
        <v>10335</v>
      </c>
      <c r="J5" s="4" t="s">
        <v>10</v>
      </c>
    </row>
    <row r="6" spans="2:11" x14ac:dyDescent="0.25">
      <c r="B6" s="4">
        <v>9754263</v>
      </c>
      <c r="C6" s="5" t="s">
        <v>48</v>
      </c>
      <c r="D6" s="4" t="str">
        <f t="shared" si="0"/>
        <v>JD</v>
      </c>
      <c r="E6" s="4" t="s">
        <v>11</v>
      </c>
      <c r="F6" s="6">
        <v>45785</v>
      </c>
      <c r="G6" s="4">
        <f t="shared" si="1"/>
        <v>2025</v>
      </c>
      <c r="H6" s="4">
        <f t="shared" si="2"/>
        <v>5</v>
      </c>
      <c r="I6" s="7">
        <v>10443</v>
      </c>
      <c r="J6" s="4" t="s">
        <v>10</v>
      </c>
    </row>
    <row r="7" spans="2:11" x14ac:dyDescent="0.25">
      <c r="B7" s="4">
        <v>9754263</v>
      </c>
      <c r="C7" s="5" t="s">
        <v>47</v>
      </c>
      <c r="D7" s="4" t="str">
        <f t="shared" si="0"/>
        <v>JD</v>
      </c>
      <c r="E7" s="4" t="s">
        <v>12</v>
      </c>
      <c r="F7" s="6">
        <v>45774</v>
      </c>
      <c r="G7" s="4">
        <f t="shared" si="1"/>
        <v>2025</v>
      </c>
      <c r="H7" s="4">
        <f t="shared" si="2"/>
        <v>4</v>
      </c>
      <c r="I7" s="7">
        <v>14332</v>
      </c>
      <c r="J7" s="4" t="s">
        <v>10</v>
      </c>
    </row>
    <row r="8" spans="2:11" x14ac:dyDescent="0.25">
      <c r="B8" s="4">
        <v>9754263</v>
      </c>
      <c r="C8" s="5" t="s">
        <v>41</v>
      </c>
      <c r="D8" s="4" t="str">
        <f t="shared" si="0"/>
        <v>JD</v>
      </c>
      <c r="E8" s="4" t="s">
        <v>9</v>
      </c>
      <c r="F8" s="6">
        <v>45997</v>
      </c>
      <c r="G8" s="4">
        <f t="shared" si="1"/>
        <v>2025</v>
      </c>
      <c r="H8" s="4">
        <f t="shared" si="2"/>
        <v>12</v>
      </c>
      <c r="I8" s="7">
        <v>27598</v>
      </c>
      <c r="J8" s="4" t="s">
        <v>10</v>
      </c>
    </row>
    <row r="9" spans="2:11" x14ac:dyDescent="0.25">
      <c r="B9" s="4">
        <v>9754263</v>
      </c>
      <c r="C9" s="5" t="s">
        <v>52</v>
      </c>
      <c r="D9" s="4" t="str">
        <f t="shared" si="0"/>
        <v>CD</v>
      </c>
      <c r="E9" s="4" t="s">
        <v>9</v>
      </c>
      <c r="F9" s="6">
        <v>45597</v>
      </c>
      <c r="G9" s="4">
        <f t="shared" si="1"/>
        <v>2024</v>
      </c>
      <c r="H9" s="4">
        <f t="shared" si="2"/>
        <v>11</v>
      </c>
      <c r="I9" s="7">
        <v>28676</v>
      </c>
      <c r="J9" s="4" t="s">
        <v>10</v>
      </c>
    </row>
    <row r="10" spans="2:11" x14ac:dyDescent="0.25">
      <c r="B10" s="4">
        <v>9754263</v>
      </c>
      <c r="C10" s="5" t="s">
        <v>37</v>
      </c>
      <c r="D10" s="4" t="str">
        <f t="shared" si="0"/>
        <v>DC</v>
      </c>
      <c r="E10" s="4" t="s">
        <v>9</v>
      </c>
      <c r="F10" s="6">
        <v>45306</v>
      </c>
      <c r="G10" s="4">
        <f t="shared" si="1"/>
        <v>2024</v>
      </c>
      <c r="H10" s="4">
        <f t="shared" si="2"/>
        <v>1</v>
      </c>
      <c r="I10" s="7">
        <v>51909</v>
      </c>
      <c r="J10" s="4" t="s">
        <v>10</v>
      </c>
    </row>
    <row r="11" spans="2:11" x14ac:dyDescent="0.25">
      <c r="B11" s="4">
        <v>9754263</v>
      </c>
      <c r="C11" s="5" t="s">
        <v>46</v>
      </c>
      <c r="D11" s="4" t="str">
        <f t="shared" si="0"/>
        <v>WF</v>
      </c>
      <c r="E11" s="4" t="s">
        <v>11</v>
      </c>
      <c r="F11" s="6">
        <v>45763</v>
      </c>
      <c r="G11" s="4">
        <f t="shared" si="1"/>
        <v>2025</v>
      </c>
      <c r="H11" s="4">
        <f t="shared" si="2"/>
        <v>4</v>
      </c>
      <c r="I11" s="7">
        <v>53949</v>
      </c>
      <c r="J11" s="4" t="s">
        <v>10</v>
      </c>
    </row>
    <row r="12" spans="2:11" x14ac:dyDescent="0.25">
      <c r="B12" s="4">
        <v>9754263</v>
      </c>
      <c r="C12" s="5" t="s">
        <v>49</v>
      </c>
      <c r="D12" s="4" t="str">
        <f t="shared" si="0"/>
        <v>DC</v>
      </c>
      <c r="E12" s="4" t="s">
        <v>9</v>
      </c>
      <c r="F12" s="6">
        <v>45789</v>
      </c>
      <c r="G12" s="4">
        <f t="shared" si="1"/>
        <v>2025</v>
      </c>
      <c r="H12" s="4">
        <f t="shared" si="2"/>
        <v>5</v>
      </c>
      <c r="I12" s="7">
        <v>61845</v>
      </c>
      <c r="J12" s="4" t="s">
        <v>10</v>
      </c>
    </row>
    <row r="13" spans="2:11" x14ac:dyDescent="0.25">
      <c r="B13" s="4">
        <v>9754263</v>
      </c>
      <c r="C13" s="5" t="s">
        <v>39</v>
      </c>
      <c r="D13" s="4" t="str">
        <f t="shared" si="0"/>
        <v>DC</v>
      </c>
      <c r="E13" s="4" t="s">
        <v>9</v>
      </c>
      <c r="F13" s="6">
        <v>45964</v>
      </c>
      <c r="G13" s="4">
        <f t="shared" si="1"/>
        <v>2025</v>
      </c>
      <c r="H13" s="4">
        <f t="shared" si="2"/>
        <v>11</v>
      </c>
      <c r="I13" s="7">
        <v>65175</v>
      </c>
      <c r="J13" s="4" t="s">
        <v>10</v>
      </c>
    </row>
    <row r="14" spans="2:11" x14ac:dyDescent="0.25">
      <c r="B14" s="4">
        <v>9754263</v>
      </c>
      <c r="C14" s="5" t="s">
        <v>38</v>
      </c>
      <c r="D14" s="4" t="str">
        <f t="shared" si="0"/>
        <v>JD</v>
      </c>
      <c r="E14" s="4" t="s">
        <v>11</v>
      </c>
      <c r="F14" s="6">
        <v>45677</v>
      </c>
      <c r="G14" s="4">
        <f t="shared" si="1"/>
        <v>2025</v>
      </c>
      <c r="H14" s="4">
        <f t="shared" si="2"/>
        <v>1</v>
      </c>
      <c r="I14" s="7">
        <v>72458</v>
      </c>
      <c r="J14" s="4" t="s">
        <v>10</v>
      </c>
    </row>
    <row r="15" spans="2:11" x14ac:dyDescent="0.25">
      <c r="B15" s="4">
        <v>9754263</v>
      </c>
      <c r="C15" s="5" t="s">
        <v>50</v>
      </c>
      <c r="D15" s="4" t="str">
        <f t="shared" si="0"/>
        <v>CD</v>
      </c>
      <c r="E15" s="4" t="s">
        <v>9</v>
      </c>
      <c r="F15" s="6">
        <v>45796</v>
      </c>
      <c r="G15" s="4">
        <f t="shared" si="1"/>
        <v>2025</v>
      </c>
      <c r="H15" s="4">
        <f t="shared" si="2"/>
        <v>5</v>
      </c>
      <c r="I15" s="7">
        <v>84733</v>
      </c>
      <c r="J15" s="4" t="s">
        <v>10</v>
      </c>
    </row>
    <row r="16" spans="2:11" x14ac:dyDescent="0.25">
      <c r="B16" s="4">
        <v>9754263</v>
      </c>
      <c r="C16" s="5" t="s">
        <v>53</v>
      </c>
      <c r="D16" s="4" t="str">
        <f t="shared" si="0"/>
        <v>DC</v>
      </c>
      <c r="E16" s="4" t="s">
        <v>11</v>
      </c>
      <c r="F16" s="6">
        <v>45818</v>
      </c>
      <c r="G16" s="4">
        <f t="shared" si="1"/>
        <v>2025</v>
      </c>
      <c r="H16" s="4">
        <f t="shared" si="2"/>
        <v>6</v>
      </c>
      <c r="I16" s="7">
        <v>85957</v>
      </c>
      <c r="J16" s="4" t="s">
        <v>10</v>
      </c>
    </row>
    <row r="17" spans="2:10" x14ac:dyDescent="0.25">
      <c r="B17" s="4">
        <v>9754263</v>
      </c>
      <c r="C17" s="5" t="s">
        <v>43</v>
      </c>
      <c r="D17" s="4" t="str">
        <f t="shared" si="0"/>
        <v>WF</v>
      </c>
      <c r="E17" s="4" t="s">
        <v>9</v>
      </c>
      <c r="F17" s="6">
        <v>45376</v>
      </c>
      <c r="G17" s="4">
        <f t="shared" si="1"/>
        <v>2024</v>
      </c>
      <c r="H17" s="4">
        <f t="shared" si="2"/>
        <v>3</v>
      </c>
      <c r="I17" s="7">
        <v>89156</v>
      </c>
      <c r="J17" s="4" t="s">
        <v>10</v>
      </c>
    </row>
    <row r="18" spans="2:10" x14ac:dyDescent="0.25">
      <c r="B18" s="4">
        <v>9754263</v>
      </c>
      <c r="C18" s="5" t="s">
        <v>44</v>
      </c>
      <c r="D18" s="4" t="str">
        <f t="shared" si="0"/>
        <v>DC</v>
      </c>
      <c r="E18" s="4" t="s">
        <v>9</v>
      </c>
      <c r="F18" s="6">
        <v>45381</v>
      </c>
      <c r="G18" s="4">
        <f t="shared" si="1"/>
        <v>2024</v>
      </c>
      <c r="H18" s="4">
        <f t="shared" si="2"/>
        <v>3</v>
      </c>
      <c r="I18" s="7">
        <v>18256</v>
      </c>
      <c r="J18" s="4" t="s">
        <v>13</v>
      </c>
    </row>
    <row r="19" spans="2:10" x14ac:dyDescent="0.25">
      <c r="B19" s="4">
        <v>9754263</v>
      </c>
      <c r="C19" s="5" t="s">
        <v>51</v>
      </c>
      <c r="D19" s="4" t="str">
        <f t="shared" si="0"/>
        <v>JD</v>
      </c>
      <c r="E19" s="4" t="s">
        <v>9</v>
      </c>
      <c r="F19" s="6">
        <v>45440</v>
      </c>
      <c r="G19" s="4">
        <f t="shared" si="1"/>
        <v>2024</v>
      </c>
      <c r="H19" s="4">
        <f t="shared" si="2"/>
        <v>5</v>
      </c>
      <c r="I19" s="7">
        <v>63602</v>
      </c>
      <c r="J19" s="4" t="s">
        <v>13</v>
      </c>
    </row>
    <row r="20" spans="2:10" x14ac:dyDescent="0.25">
      <c r="B20" s="4">
        <v>9754263</v>
      </c>
      <c r="C20" s="5" t="s">
        <v>40</v>
      </c>
      <c r="D20" s="4" t="str">
        <f t="shared" si="0"/>
        <v>CD</v>
      </c>
      <c r="E20" s="4" t="s">
        <v>12</v>
      </c>
      <c r="F20" s="6">
        <v>45339</v>
      </c>
      <c r="G20" s="4">
        <f t="shared" si="1"/>
        <v>2024</v>
      </c>
      <c r="H20" s="4">
        <f t="shared" si="2"/>
        <v>2</v>
      </c>
      <c r="I20" s="7">
        <v>72826</v>
      </c>
      <c r="J20" s="4" t="s">
        <v>13</v>
      </c>
    </row>
    <row r="21" spans="2:10" x14ac:dyDescent="0.25">
      <c r="B21" s="4">
        <v>9754263</v>
      </c>
      <c r="C21" s="5" t="s">
        <v>45</v>
      </c>
      <c r="D21" s="4" t="str">
        <f t="shared" si="0"/>
        <v>JD</v>
      </c>
      <c r="E21" s="4" t="s">
        <v>11</v>
      </c>
      <c r="F21" s="6">
        <v>45388</v>
      </c>
      <c r="G21" s="4">
        <f t="shared" si="1"/>
        <v>2024</v>
      </c>
      <c r="H21" s="4">
        <f t="shared" si="2"/>
        <v>4</v>
      </c>
      <c r="I21" s="7">
        <v>77552</v>
      </c>
      <c r="J21" s="4" t="s">
        <v>13</v>
      </c>
    </row>
    <row r="22" spans="2:10" x14ac:dyDescent="0.25">
      <c r="B22" s="4">
        <v>9732698</v>
      </c>
      <c r="C22" s="5" t="s">
        <v>22</v>
      </c>
      <c r="D22" s="4" t="str">
        <f t="shared" si="0"/>
        <v>WF</v>
      </c>
      <c r="E22" s="4" t="s">
        <v>11</v>
      </c>
      <c r="F22" s="6">
        <v>45361</v>
      </c>
      <c r="G22" s="4">
        <f t="shared" si="1"/>
        <v>2024</v>
      </c>
      <c r="H22" s="4">
        <f t="shared" si="2"/>
        <v>3</v>
      </c>
      <c r="I22" s="7">
        <v>1728</v>
      </c>
      <c r="J22" s="4" t="s">
        <v>10</v>
      </c>
    </row>
    <row r="23" spans="2:10" x14ac:dyDescent="0.25">
      <c r="B23" s="4">
        <v>9732698</v>
      </c>
      <c r="C23" s="5" t="s">
        <v>35</v>
      </c>
      <c r="D23" s="4" t="str">
        <f t="shared" si="0"/>
        <v>WF</v>
      </c>
      <c r="E23" s="4" t="s">
        <v>11</v>
      </c>
      <c r="F23" s="6">
        <v>45777</v>
      </c>
      <c r="G23" s="4">
        <f t="shared" si="1"/>
        <v>2025</v>
      </c>
      <c r="H23" s="4">
        <f t="shared" si="2"/>
        <v>4</v>
      </c>
      <c r="I23" s="7">
        <v>2768</v>
      </c>
      <c r="J23" s="4" t="s">
        <v>10</v>
      </c>
    </row>
    <row r="24" spans="2:10" x14ac:dyDescent="0.25">
      <c r="B24" s="4">
        <v>9732698</v>
      </c>
      <c r="C24" s="5" t="s">
        <v>21</v>
      </c>
      <c r="D24" s="4" t="str">
        <f t="shared" si="0"/>
        <v>DC</v>
      </c>
      <c r="E24" s="4" t="s">
        <v>11</v>
      </c>
      <c r="F24" s="6">
        <v>45654</v>
      </c>
      <c r="G24" s="4">
        <f t="shared" si="1"/>
        <v>2024</v>
      </c>
      <c r="H24" s="4">
        <f t="shared" si="2"/>
        <v>12</v>
      </c>
      <c r="I24" s="7">
        <v>13673</v>
      </c>
      <c r="J24" s="4" t="s">
        <v>10</v>
      </c>
    </row>
    <row r="25" spans="2:10" x14ac:dyDescent="0.25">
      <c r="B25" s="4">
        <v>9732698</v>
      </c>
      <c r="C25" s="5" t="s">
        <v>29</v>
      </c>
      <c r="D25" s="4" t="str">
        <f t="shared" si="0"/>
        <v>DC</v>
      </c>
      <c r="E25" s="4" t="s">
        <v>11</v>
      </c>
      <c r="F25" s="6">
        <v>45795</v>
      </c>
      <c r="G25" s="4">
        <f t="shared" si="1"/>
        <v>2025</v>
      </c>
      <c r="H25" s="4">
        <f t="shared" si="2"/>
        <v>5</v>
      </c>
      <c r="I25" s="7">
        <v>18519</v>
      </c>
      <c r="J25" s="4" t="s">
        <v>10</v>
      </c>
    </row>
    <row r="26" spans="2:10" x14ac:dyDescent="0.25">
      <c r="B26" s="4">
        <v>9732698</v>
      </c>
      <c r="C26" s="5" t="s">
        <v>31</v>
      </c>
      <c r="D26" s="4" t="str">
        <f t="shared" si="0"/>
        <v>DC</v>
      </c>
      <c r="E26" s="4" t="s">
        <v>12</v>
      </c>
      <c r="F26" s="6">
        <v>45867</v>
      </c>
      <c r="G26" s="4">
        <f t="shared" si="1"/>
        <v>2025</v>
      </c>
      <c r="H26" s="4">
        <f t="shared" si="2"/>
        <v>7</v>
      </c>
      <c r="I26" s="7">
        <v>18728</v>
      </c>
      <c r="J26" s="4" t="s">
        <v>10</v>
      </c>
    </row>
    <row r="27" spans="2:10" x14ac:dyDescent="0.25">
      <c r="B27" s="4">
        <v>9732698</v>
      </c>
      <c r="C27" s="5" t="s">
        <v>19</v>
      </c>
      <c r="D27" s="4" t="str">
        <f t="shared" si="0"/>
        <v>CD</v>
      </c>
      <c r="E27" s="4" t="s">
        <v>9</v>
      </c>
      <c r="F27" s="6">
        <v>45765</v>
      </c>
      <c r="G27" s="4">
        <f t="shared" si="1"/>
        <v>2025</v>
      </c>
      <c r="H27" s="4">
        <f t="shared" si="2"/>
        <v>4</v>
      </c>
      <c r="I27" s="7">
        <v>27636</v>
      </c>
      <c r="J27" s="4" t="s">
        <v>10</v>
      </c>
    </row>
    <row r="28" spans="2:10" x14ac:dyDescent="0.25">
      <c r="B28" s="4">
        <v>9732698</v>
      </c>
      <c r="C28" s="5" t="s">
        <v>18</v>
      </c>
      <c r="D28" s="4" t="str">
        <f t="shared" si="0"/>
        <v>CD</v>
      </c>
      <c r="E28" s="4" t="s">
        <v>11</v>
      </c>
      <c r="F28" s="6">
        <v>45699</v>
      </c>
      <c r="G28" s="4">
        <f t="shared" si="1"/>
        <v>2025</v>
      </c>
      <c r="H28" s="4">
        <f t="shared" si="2"/>
        <v>2</v>
      </c>
      <c r="I28" s="7">
        <v>28469</v>
      </c>
      <c r="J28" s="4" t="s">
        <v>10</v>
      </c>
    </row>
    <row r="29" spans="2:10" x14ac:dyDescent="0.25">
      <c r="B29" s="4">
        <v>9732698</v>
      </c>
      <c r="C29" s="5" t="s">
        <v>15</v>
      </c>
      <c r="D29" s="4" t="str">
        <f t="shared" si="0"/>
        <v>WF</v>
      </c>
      <c r="E29" s="4" t="s">
        <v>9</v>
      </c>
      <c r="F29" s="6">
        <v>45685</v>
      </c>
      <c r="G29" s="4">
        <f t="shared" si="1"/>
        <v>2025</v>
      </c>
      <c r="H29" s="4">
        <f t="shared" si="2"/>
        <v>1</v>
      </c>
      <c r="I29" s="7">
        <v>34173</v>
      </c>
      <c r="J29" s="4" t="s">
        <v>10</v>
      </c>
    </row>
    <row r="30" spans="2:10" x14ac:dyDescent="0.25">
      <c r="B30" s="4">
        <v>9732698</v>
      </c>
      <c r="C30" s="5" t="s">
        <v>32</v>
      </c>
      <c r="D30" s="4" t="str">
        <f t="shared" si="0"/>
        <v>CD</v>
      </c>
      <c r="E30" s="4" t="s">
        <v>9</v>
      </c>
      <c r="F30" s="6">
        <v>45451</v>
      </c>
      <c r="G30" s="4">
        <f t="shared" si="1"/>
        <v>2024</v>
      </c>
      <c r="H30" s="4">
        <f t="shared" si="2"/>
        <v>6</v>
      </c>
      <c r="I30" s="7">
        <v>35138</v>
      </c>
      <c r="J30" s="4" t="s">
        <v>10</v>
      </c>
    </row>
    <row r="31" spans="2:10" x14ac:dyDescent="0.25">
      <c r="B31" s="4">
        <v>9732698</v>
      </c>
      <c r="C31" s="5" t="s">
        <v>25</v>
      </c>
      <c r="D31" s="4" t="str">
        <f t="shared" si="0"/>
        <v>DC</v>
      </c>
      <c r="E31" s="4" t="s">
        <v>9</v>
      </c>
      <c r="F31" s="6">
        <v>45399</v>
      </c>
      <c r="G31" s="4">
        <f t="shared" si="1"/>
        <v>2024</v>
      </c>
      <c r="H31" s="4">
        <f t="shared" si="2"/>
        <v>4</v>
      </c>
      <c r="I31" s="7">
        <v>37480</v>
      </c>
      <c r="J31" s="4" t="s">
        <v>10</v>
      </c>
    </row>
    <row r="32" spans="2:10" x14ac:dyDescent="0.25">
      <c r="B32" s="4">
        <v>9732698</v>
      </c>
      <c r="C32" s="5" t="s">
        <v>14</v>
      </c>
      <c r="D32" s="4" t="str">
        <f t="shared" si="0"/>
        <v>CD</v>
      </c>
      <c r="E32" s="4" t="s">
        <v>9</v>
      </c>
      <c r="F32" s="6">
        <v>45308</v>
      </c>
      <c r="G32" s="4">
        <f t="shared" si="1"/>
        <v>2024</v>
      </c>
      <c r="H32" s="4">
        <f t="shared" si="2"/>
        <v>1</v>
      </c>
      <c r="I32" s="7">
        <v>39866</v>
      </c>
      <c r="J32" s="4" t="s">
        <v>10</v>
      </c>
    </row>
    <row r="33" spans="2:10" x14ac:dyDescent="0.25">
      <c r="B33" s="4">
        <v>9732698</v>
      </c>
      <c r="C33" s="5" t="s">
        <v>26</v>
      </c>
      <c r="D33" s="4" t="str">
        <f t="shared" si="0"/>
        <v>CD</v>
      </c>
      <c r="E33" s="4" t="s">
        <v>9</v>
      </c>
      <c r="F33" s="6">
        <v>45587</v>
      </c>
      <c r="G33" s="4">
        <f t="shared" si="1"/>
        <v>2024</v>
      </c>
      <c r="H33" s="4">
        <f t="shared" si="2"/>
        <v>10</v>
      </c>
      <c r="I33" s="7">
        <v>44015</v>
      </c>
      <c r="J33" s="4" t="s">
        <v>10</v>
      </c>
    </row>
    <row r="34" spans="2:10" x14ac:dyDescent="0.25">
      <c r="B34" s="4">
        <v>9732698</v>
      </c>
      <c r="C34" s="5" t="s">
        <v>28</v>
      </c>
      <c r="D34" s="4" t="str">
        <f t="shared" si="0"/>
        <v>JD</v>
      </c>
      <c r="E34" s="4" t="s">
        <v>9</v>
      </c>
      <c r="F34" s="6">
        <v>45420</v>
      </c>
      <c r="G34" s="4">
        <f t="shared" si="1"/>
        <v>2024</v>
      </c>
      <c r="H34" s="4">
        <f t="shared" si="2"/>
        <v>5</v>
      </c>
      <c r="I34" s="7">
        <v>46860</v>
      </c>
      <c r="J34" s="4" t="s">
        <v>10</v>
      </c>
    </row>
    <row r="35" spans="2:10" x14ac:dyDescent="0.25">
      <c r="B35" s="4">
        <v>9732698</v>
      </c>
      <c r="C35" s="5" t="s">
        <v>27</v>
      </c>
      <c r="D35" s="4" t="str">
        <f t="shared" si="0"/>
        <v>WF</v>
      </c>
      <c r="E35" s="4" t="s">
        <v>9</v>
      </c>
      <c r="F35" s="6">
        <v>45775</v>
      </c>
      <c r="G35" s="4">
        <f t="shared" si="1"/>
        <v>2025</v>
      </c>
      <c r="H35" s="4">
        <f t="shared" si="2"/>
        <v>4</v>
      </c>
      <c r="I35" s="7">
        <v>57409</v>
      </c>
      <c r="J35" s="4" t="s">
        <v>10</v>
      </c>
    </row>
    <row r="36" spans="2:10" x14ac:dyDescent="0.25">
      <c r="B36" s="4">
        <v>9732698</v>
      </c>
      <c r="C36" s="5" t="s">
        <v>17</v>
      </c>
      <c r="D36" s="4" t="str">
        <f t="shared" si="0"/>
        <v>DC</v>
      </c>
      <c r="E36" s="4" t="s">
        <v>12</v>
      </c>
      <c r="F36" s="6">
        <v>45690</v>
      </c>
      <c r="G36" s="4">
        <f t="shared" si="1"/>
        <v>2025</v>
      </c>
      <c r="H36" s="4">
        <f t="shared" si="2"/>
        <v>2</v>
      </c>
      <c r="I36" s="7">
        <v>57588</v>
      </c>
      <c r="J36" s="4" t="s">
        <v>10</v>
      </c>
    </row>
    <row r="37" spans="2:10" x14ac:dyDescent="0.25">
      <c r="B37" s="4">
        <v>9732698</v>
      </c>
      <c r="C37" s="5" t="s">
        <v>16</v>
      </c>
      <c r="D37" s="4" t="str">
        <f t="shared" si="0"/>
        <v>WF</v>
      </c>
      <c r="E37" s="4" t="s">
        <v>11</v>
      </c>
      <c r="F37" s="6">
        <v>45544</v>
      </c>
      <c r="G37" s="4">
        <f t="shared" si="1"/>
        <v>2024</v>
      </c>
      <c r="H37" s="4">
        <f t="shared" si="2"/>
        <v>9</v>
      </c>
      <c r="I37" s="7">
        <v>70162</v>
      </c>
      <c r="J37" s="4" t="s">
        <v>10</v>
      </c>
    </row>
    <row r="38" spans="2:10" x14ac:dyDescent="0.25">
      <c r="B38" s="4">
        <v>9732698</v>
      </c>
      <c r="C38" s="5" t="s">
        <v>23</v>
      </c>
      <c r="D38" s="4" t="str">
        <f t="shared" si="0"/>
        <v>WF</v>
      </c>
      <c r="E38" s="4" t="s">
        <v>12</v>
      </c>
      <c r="F38" s="6">
        <v>45977</v>
      </c>
      <c r="G38" s="4">
        <f t="shared" si="1"/>
        <v>2025</v>
      </c>
      <c r="H38" s="4">
        <f t="shared" si="2"/>
        <v>11</v>
      </c>
      <c r="I38" s="7">
        <v>74655</v>
      </c>
      <c r="J38" s="4" t="s">
        <v>10</v>
      </c>
    </row>
    <row r="39" spans="2:10" x14ac:dyDescent="0.25">
      <c r="B39" s="4">
        <v>9732698</v>
      </c>
      <c r="C39" s="5" t="s">
        <v>24</v>
      </c>
      <c r="D39" s="4" t="str">
        <f t="shared" si="0"/>
        <v>WF</v>
      </c>
      <c r="E39" s="4" t="s">
        <v>12</v>
      </c>
      <c r="F39" s="6">
        <v>45734</v>
      </c>
      <c r="G39" s="4">
        <f t="shared" si="1"/>
        <v>2025</v>
      </c>
      <c r="H39" s="4">
        <f t="shared" si="2"/>
        <v>3</v>
      </c>
      <c r="I39" s="7">
        <v>15535</v>
      </c>
      <c r="J39" s="4" t="s">
        <v>13</v>
      </c>
    </row>
    <row r="40" spans="2:10" x14ac:dyDescent="0.25">
      <c r="B40" s="4">
        <v>9732698</v>
      </c>
      <c r="C40" s="5" t="s">
        <v>34</v>
      </c>
      <c r="D40" s="4" t="str">
        <f t="shared" si="0"/>
        <v>CD</v>
      </c>
      <c r="E40" s="4" t="s">
        <v>9</v>
      </c>
      <c r="F40" s="6">
        <v>45489</v>
      </c>
      <c r="G40" s="4">
        <f t="shared" si="1"/>
        <v>2024</v>
      </c>
      <c r="H40" s="4">
        <f t="shared" si="2"/>
        <v>7</v>
      </c>
      <c r="I40" s="7">
        <v>31943</v>
      </c>
      <c r="J40" s="4" t="s">
        <v>13</v>
      </c>
    </row>
    <row r="41" spans="2:10" x14ac:dyDescent="0.25">
      <c r="B41" s="4">
        <v>9732698</v>
      </c>
      <c r="C41" s="5" t="s">
        <v>30</v>
      </c>
      <c r="D41" s="4" t="str">
        <f t="shared" si="0"/>
        <v>CD</v>
      </c>
      <c r="E41" s="4" t="s">
        <v>11</v>
      </c>
      <c r="F41" s="6">
        <v>45804</v>
      </c>
      <c r="G41" s="4">
        <f t="shared" si="1"/>
        <v>2025</v>
      </c>
      <c r="H41" s="4">
        <f t="shared" si="2"/>
        <v>5</v>
      </c>
      <c r="I41" s="7">
        <v>39513</v>
      </c>
      <c r="J41" s="4" t="s">
        <v>13</v>
      </c>
    </row>
    <row r="42" spans="2:10" x14ac:dyDescent="0.25">
      <c r="B42" s="4">
        <v>9732698</v>
      </c>
      <c r="C42" s="5" t="s">
        <v>20</v>
      </c>
      <c r="D42" s="4" t="str">
        <f t="shared" si="0"/>
        <v>DC</v>
      </c>
      <c r="E42" s="4" t="s">
        <v>9</v>
      </c>
      <c r="F42" s="6">
        <v>45346</v>
      </c>
      <c r="G42" s="4">
        <f t="shared" si="1"/>
        <v>2024</v>
      </c>
      <c r="H42" s="4">
        <f t="shared" si="2"/>
        <v>2</v>
      </c>
      <c r="I42" s="7">
        <v>45452</v>
      </c>
      <c r="J42" s="4" t="s">
        <v>13</v>
      </c>
    </row>
    <row r="43" spans="2:10" x14ac:dyDescent="0.25">
      <c r="B43" s="4">
        <v>9732698</v>
      </c>
      <c r="C43" s="5" t="s">
        <v>33</v>
      </c>
      <c r="D43" s="4" t="str">
        <f t="shared" si="0"/>
        <v>DC</v>
      </c>
      <c r="E43" s="4" t="s">
        <v>9</v>
      </c>
      <c r="F43" s="6">
        <v>45820</v>
      </c>
      <c r="G43" s="4">
        <f t="shared" si="1"/>
        <v>2025</v>
      </c>
      <c r="H43" s="4">
        <f t="shared" si="2"/>
        <v>6</v>
      </c>
      <c r="I43" s="7">
        <v>80701</v>
      </c>
      <c r="J43" s="4" t="s">
        <v>13</v>
      </c>
    </row>
    <row r="44" spans="2:10" x14ac:dyDescent="0.25">
      <c r="C44" s="1"/>
    </row>
  </sheetData>
  <sortState xmlns:xlrd2="http://schemas.microsoft.com/office/spreadsheetml/2017/richdata2" ref="B3:J43">
    <sortCondition descending="1" ref="B3:B43"/>
    <sortCondition descending="1" ref="J3:J43"/>
    <sortCondition ref="I3:I43"/>
    <sortCondition ref="E3:E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FBB8-2F3C-415B-9B0F-3518477321E6}">
  <dimension ref="A3:B10"/>
  <sheetViews>
    <sheetView workbookViewId="0">
      <selection sqref="A1:AQ67"/>
    </sheetView>
  </sheetViews>
  <sheetFormatPr defaultRowHeight="15" x14ac:dyDescent="0.25"/>
  <cols>
    <col min="1" max="1" width="18.7109375" bestFit="1" customWidth="1"/>
    <col min="2" max="2" width="26.140625" bestFit="1" customWidth="1"/>
    <col min="3" max="3" width="12.140625" bestFit="1" customWidth="1"/>
    <col min="4" max="4" width="14.42578125" bestFit="1" customWidth="1"/>
  </cols>
  <sheetData>
    <row r="3" spans="1:2" x14ac:dyDescent="0.25">
      <c r="A3" s="9" t="s">
        <v>55</v>
      </c>
      <c r="B3" t="s">
        <v>57</v>
      </c>
    </row>
    <row r="4" spans="1:2" x14ac:dyDescent="0.25">
      <c r="A4" s="10">
        <v>9732698</v>
      </c>
      <c r="B4" s="11">
        <v>822011</v>
      </c>
    </row>
    <row r="5" spans="1:2" x14ac:dyDescent="0.25">
      <c r="A5" s="12" t="s">
        <v>13</v>
      </c>
      <c r="B5" s="11">
        <v>213144</v>
      </c>
    </row>
    <row r="6" spans="1:2" x14ac:dyDescent="0.25">
      <c r="A6" s="12" t="s">
        <v>10</v>
      </c>
      <c r="B6" s="11">
        <v>608867</v>
      </c>
    </row>
    <row r="7" spans="1:2" x14ac:dyDescent="0.25">
      <c r="A7" s="10">
        <v>9754263</v>
      </c>
      <c r="B7" s="11">
        <v>895079</v>
      </c>
    </row>
    <row r="8" spans="1:2" x14ac:dyDescent="0.25">
      <c r="A8" s="12" t="s">
        <v>13</v>
      </c>
      <c r="B8" s="11">
        <v>232236</v>
      </c>
    </row>
    <row r="9" spans="1:2" x14ac:dyDescent="0.25">
      <c r="A9" s="12" t="s">
        <v>10</v>
      </c>
      <c r="B9" s="11">
        <v>662843</v>
      </c>
    </row>
    <row r="10" spans="1:2" x14ac:dyDescent="0.25">
      <c r="A10" s="10" t="s">
        <v>56</v>
      </c>
      <c r="B10" s="11">
        <v>1717090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E458-7DBF-4751-9E06-287074EA11F8}">
  <dimension ref="A3:D15"/>
  <sheetViews>
    <sheetView workbookViewId="0">
      <selection sqref="A1:AQ67"/>
    </sheetView>
  </sheetViews>
  <sheetFormatPr defaultRowHeight="15" x14ac:dyDescent="0.25"/>
  <cols>
    <col min="1" max="1" width="26.140625" bestFit="1" customWidth="1"/>
    <col min="2" max="2" width="17.85546875" bestFit="1" customWidth="1"/>
    <col min="3" max="3" width="12.140625" bestFit="1" customWidth="1"/>
    <col min="4" max="4" width="14.42578125" bestFit="1" customWidth="1"/>
  </cols>
  <sheetData>
    <row r="3" spans="1:4" x14ac:dyDescent="0.25">
      <c r="A3" s="9" t="s">
        <v>57</v>
      </c>
      <c r="B3" s="9" t="s">
        <v>60</v>
      </c>
    </row>
    <row r="4" spans="1:4" x14ac:dyDescent="0.25">
      <c r="A4" s="9" t="s">
        <v>55</v>
      </c>
      <c r="B4" t="s">
        <v>13</v>
      </c>
      <c r="C4" t="s">
        <v>10</v>
      </c>
      <c r="D4" t="s">
        <v>56</v>
      </c>
    </row>
    <row r="5" spans="1:4" x14ac:dyDescent="0.25">
      <c r="A5" s="10" t="s">
        <v>58</v>
      </c>
      <c r="B5" s="11">
        <v>309631</v>
      </c>
      <c r="C5" s="11">
        <v>468998</v>
      </c>
      <c r="D5" s="11">
        <v>778629</v>
      </c>
    </row>
    <row r="6" spans="1:4" x14ac:dyDescent="0.25">
      <c r="A6" s="12" t="s">
        <v>61</v>
      </c>
      <c r="B6" s="11">
        <v>136534</v>
      </c>
      <c r="C6" s="11">
        <v>192994</v>
      </c>
      <c r="D6" s="11">
        <v>329528</v>
      </c>
    </row>
    <row r="7" spans="1:4" x14ac:dyDescent="0.25">
      <c r="A7" s="12" t="s">
        <v>62</v>
      </c>
      <c r="B7" s="11">
        <v>141154</v>
      </c>
      <c r="C7" s="11">
        <v>119478</v>
      </c>
      <c r="D7" s="11">
        <v>260632</v>
      </c>
    </row>
    <row r="8" spans="1:4" x14ac:dyDescent="0.25">
      <c r="A8" s="12" t="s">
        <v>63</v>
      </c>
      <c r="B8" s="11">
        <v>31943</v>
      </c>
      <c r="C8" s="11">
        <v>70162</v>
      </c>
      <c r="D8" s="11">
        <v>102105</v>
      </c>
    </row>
    <row r="9" spans="1:4" x14ac:dyDescent="0.25">
      <c r="A9" s="12" t="s">
        <v>64</v>
      </c>
      <c r="B9" s="11"/>
      <c r="C9" s="11">
        <v>86364</v>
      </c>
      <c r="D9" s="11">
        <v>86364</v>
      </c>
    </row>
    <row r="10" spans="1:4" x14ac:dyDescent="0.25">
      <c r="A10" s="10" t="s">
        <v>59</v>
      </c>
      <c r="B10" s="11">
        <v>135749</v>
      </c>
      <c r="C10" s="11">
        <v>802712</v>
      </c>
      <c r="D10" s="11">
        <v>938461</v>
      </c>
    </row>
    <row r="11" spans="1:4" x14ac:dyDescent="0.25">
      <c r="A11" s="12" t="s">
        <v>61</v>
      </c>
      <c r="B11" s="11">
        <v>15535</v>
      </c>
      <c r="C11" s="11">
        <v>198099</v>
      </c>
      <c r="D11" s="11">
        <v>213634</v>
      </c>
    </row>
    <row r="12" spans="1:4" x14ac:dyDescent="0.25">
      <c r="A12" s="12" t="s">
        <v>62</v>
      </c>
      <c r="B12" s="11">
        <v>120214</v>
      </c>
      <c r="C12" s="11">
        <v>417591</v>
      </c>
      <c r="D12" s="11">
        <v>537805</v>
      </c>
    </row>
    <row r="13" spans="1:4" x14ac:dyDescent="0.25">
      <c r="A13" s="12" t="s">
        <v>63</v>
      </c>
      <c r="B13" s="11"/>
      <c r="C13" s="11">
        <v>18728</v>
      </c>
      <c r="D13" s="11">
        <v>18728</v>
      </c>
    </row>
    <row r="14" spans="1:4" x14ac:dyDescent="0.25">
      <c r="A14" s="12" t="s">
        <v>64</v>
      </c>
      <c r="B14" s="11"/>
      <c r="C14" s="11">
        <v>168294</v>
      </c>
      <c r="D14" s="11">
        <v>168294</v>
      </c>
    </row>
    <row r="15" spans="1:4" x14ac:dyDescent="0.25">
      <c r="A15" s="10" t="s">
        <v>56</v>
      </c>
      <c r="B15" s="11">
        <v>445380</v>
      </c>
      <c r="C15" s="11">
        <v>1271710</v>
      </c>
      <c r="D15" s="11">
        <v>1717090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F7C8-FE91-4411-B6A9-918485F156BF}">
  <dimension ref="A3:F8"/>
  <sheetViews>
    <sheetView workbookViewId="0">
      <selection sqref="A1:AQ67"/>
    </sheetView>
  </sheetViews>
  <sheetFormatPr defaultRowHeight="15" x14ac:dyDescent="0.25"/>
  <cols>
    <col min="1" max="1" width="26.140625" bestFit="1" customWidth="1"/>
    <col min="2" max="2" width="17.85546875" bestFit="1" customWidth="1"/>
    <col min="3" max="5" width="7" bestFit="1" customWidth="1"/>
    <col min="6" max="6" width="14.42578125" bestFit="1" customWidth="1"/>
  </cols>
  <sheetData>
    <row r="3" spans="1:6" x14ac:dyDescent="0.25">
      <c r="A3" s="9" t="s">
        <v>57</v>
      </c>
      <c r="B3" s="9" t="s">
        <v>60</v>
      </c>
    </row>
    <row r="4" spans="1:6" x14ac:dyDescent="0.25">
      <c r="A4" s="9" t="s">
        <v>55</v>
      </c>
      <c r="B4" t="s">
        <v>65</v>
      </c>
      <c r="C4" t="s">
        <v>66</v>
      </c>
      <c r="D4" t="s">
        <v>67</v>
      </c>
      <c r="E4" t="s">
        <v>68</v>
      </c>
      <c r="F4" t="s">
        <v>56</v>
      </c>
    </row>
    <row r="5" spans="1:6" x14ac:dyDescent="0.25">
      <c r="A5" s="10" t="s">
        <v>9</v>
      </c>
      <c r="B5" s="11">
        <v>302342</v>
      </c>
      <c r="C5" s="11">
        <v>366229</v>
      </c>
      <c r="D5" s="11">
        <v>138060</v>
      </c>
      <c r="E5" s="11">
        <v>181604</v>
      </c>
      <c r="F5" s="11">
        <v>988235</v>
      </c>
    </row>
    <row r="6" spans="1:6" x14ac:dyDescent="0.25">
      <c r="A6" s="10" t="s">
        <v>11</v>
      </c>
      <c r="B6" s="11">
        <v>67982</v>
      </c>
      <c r="C6" s="11">
        <v>118149</v>
      </c>
      <c r="D6" s="11">
        <v>160453</v>
      </c>
      <c r="E6" s="11">
        <v>128607</v>
      </c>
      <c r="F6" s="11">
        <v>475191</v>
      </c>
    </row>
    <row r="7" spans="1:6" x14ac:dyDescent="0.25">
      <c r="A7" s="10" t="s">
        <v>12</v>
      </c>
      <c r="B7" s="11">
        <v>72826</v>
      </c>
      <c r="C7" s="11">
        <v>76316</v>
      </c>
      <c r="D7" s="11">
        <v>14332</v>
      </c>
      <c r="E7" s="11">
        <v>90190</v>
      </c>
      <c r="F7" s="11">
        <v>253664</v>
      </c>
    </row>
    <row r="8" spans="1:6" x14ac:dyDescent="0.25">
      <c r="A8" s="10" t="s">
        <v>56</v>
      </c>
      <c r="B8" s="11">
        <v>443150</v>
      </c>
      <c r="C8" s="11">
        <v>560694</v>
      </c>
      <c r="D8" s="11">
        <v>312845</v>
      </c>
      <c r="E8" s="11">
        <v>400401</v>
      </c>
      <c r="F8" s="11">
        <v>1717090</v>
      </c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5BCE-E3F6-4268-9ACF-3EC636354B7F}">
  <dimension ref="A3:B6"/>
  <sheetViews>
    <sheetView workbookViewId="0">
      <selection sqref="A1:AQ67"/>
    </sheetView>
  </sheetViews>
  <sheetFormatPr defaultRowHeight="15" x14ac:dyDescent="0.25"/>
  <cols>
    <col min="1" max="1" width="17.85546875" bestFit="1" customWidth="1"/>
    <col min="2" max="2" width="14.140625" bestFit="1" customWidth="1"/>
    <col min="3" max="3" width="12.140625" bestFit="1" customWidth="1"/>
    <col min="4" max="4" width="14.42578125" bestFit="1" customWidth="1"/>
    <col min="5" max="5" width="14.140625" bestFit="1" customWidth="1"/>
    <col min="6" max="6" width="33.28515625" bestFit="1" customWidth="1"/>
    <col min="7" max="7" width="21.42578125" bestFit="1" customWidth="1"/>
  </cols>
  <sheetData>
    <row r="3" spans="1:2" x14ac:dyDescent="0.25">
      <c r="A3" s="9" t="s">
        <v>55</v>
      </c>
      <c r="B3" t="s">
        <v>69</v>
      </c>
    </row>
    <row r="4" spans="1:2" x14ac:dyDescent="0.25">
      <c r="A4" s="10" t="s">
        <v>13</v>
      </c>
      <c r="B4" s="11">
        <v>9</v>
      </c>
    </row>
    <row r="5" spans="1:2" x14ac:dyDescent="0.25">
      <c r="A5" s="10" t="s">
        <v>10</v>
      </c>
      <c r="B5" s="11">
        <v>32</v>
      </c>
    </row>
    <row r="6" spans="1:2" x14ac:dyDescent="0.25">
      <c r="A6" s="10" t="s">
        <v>56</v>
      </c>
      <c r="B6" s="11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D3F0-B232-436B-9E85-01F1DCF7BB6B}">
  <dimension ref="A1:AQ67"/>
  <sheetViews>
    <sheetView tabSelected="1" topLeftCell="A4" zoomScale="85" zoomScaleNormal="85" workbookViewId="0">
      <selection sqref="A1:AQ67"/>
    </sheetView>
  </sheetViews>
  <sheetFormatPr defaultRowHeight="15" x14ac:dyDescent="0.25"/>
  <sheetData>
    <row r="1" spans="1:43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</row>
    <row r="2" spans="1:43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r="3" spans="1:43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</row>
    <row r="4" spans="1:43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</row>
    <row r="5" spans="1:43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</sheetData>
  <mergeCells count="1">
    <mergeCell ref="A1:AQ67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Faktury</vt:lpstr>
      <vt:lpstr>Tabela Suma-Klient</vt:lpstr>
      <vt:lpstr>Tabela Kwartał-Status</vt:lpstr>
      <vt:lpstr>Tabela Waluty-IDkonta</vt:lpstr>
      <vt:lpstr>Ilość-Status</vt:lpstr>
      <vt:lpstr>Raport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2025-10-20T18:29:36Z</dcterms:created>
  <dcterms:modified xsi:type="dcterms:W3CDTF">2025-10-22T17:46:05Z</dcterms:modified>
</cp:coreProperties>
</file>