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8380" windowHeight="124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0" i="1" l="1"/>
  <c r="K19" i="1"/>
  <c r="K20" i="1"/>
  <c r="F19" i="1"/>
  <c r="F20" i="1"/>
  <c r="H20" i="1"/>
  <c r="H12" i="1"/>
  <c r="I15" i="1"/>
  <c r="I17" i="1"/>
  <c r="I12" i="1"/>
  <c r="K13" i="1"/>
  <c r="K14" i="1"/>
  <c r="K15" i="1"/>
  <c r="K16" i="1"/>
  <c r="K17" i="1"/>
  <c r="K18" i="1"/>
  <c r="K21" i="1"/>
  <c r="K22" i="1"/>
  <c r="K23" i="1"/>
  <c r="K24" i="1"/>
  <c r="K25" i="1"/>
  <c r="K26" i="1"/>
  <c r="K27" i="1"/>
  <c r="K28" i="1"/>
  <c r="K29" i="1"/>
  <c r="K30" i="1"/>
  <c r="K31" i="1"/>
  <c r="K32" i="1"/>
  <c r="K6" i="1"/>
  <c r="K7" i="1"/>
  <c r="K9" i="1"/>
  <c r="K11" i="1"/>
  <c r="I10" i="1"/>
  <c r="F10" i="1"/>
  <c r="F11" i="1"/>
  <c r="J9" i="1"/>
  <c r="J11" i="1"/>
  <c r="J12" i="1"/>
  <c r="J13" i="1"/>
  <c r="J14" i="1"/>
  <c r="H10" i="1"/>
  <c r="K10" i="1" s="1"/>
  <c r="J6" i="1"/>
  <c r="J7" i="1"/>
  <c r="I4" i="1"/>
  <c r="I3" i="1"/>
  <c r="D5" i="1"/>
  <c r="F4" i="1"/>
  <c r="F5" i="1"/>
  <c r="F6" i="1"/>
  <c r="F7" i="1"/>
  <c r="F8" i="1"/>
  <c r="F9" i="1"/>
  <c r="F12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J5" i="1"/>
  <c r="K5" i="1" s="1"/>
  <c r="J8" i="1"/>
  <c r="K8" i="1" s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K33" i="1"/>
  <c r="J4" i="1"/>
  <c r="J3" i="1"/>
  <c r="K3" i="1" s="1"/>
  <c r="K4" i="1" l="1"/>
  <c r="J10" i="1"/>
  <c r="J33" i="1"/>
  <c r="K12" i="1"/>
  <c r="F33" i="1"/>
</calcChain>
</file>

<file path=xl/sharedStrings.xml><?xml version="1.0" encoding="utf-8"?>
<sst xmlns="http://schemas.openxmlformats.org/spreadsheetml/2006/main" count="59" uniqueCount="42">
  <si>
    <t>Pos.</t>
  </si>
  <si>
    <t>Material / Aktivität / Bezeichnung</t>
  </si>
  <si>
    <t>Budget</t>
  </si>
  <si>
    <t>Größe</t>
  </si>
  <si>
    <t>Menge</t>
  </si>
  <si>
    <t>Kosten</t>
  </si>
  <si>
    <t>Forecast</t>
  </si>
  <si>
    <t>Abweichung</t>
  </si>
  <si>
    <t>20 kg</t>
  </si>
  <si>
    <t>Ausgleichsmasse (Sack)</t>
  </si>
  <si>
    <t>25 kg</t>
  </si>
  <si>
    <t>Preis</t>
  </si>
  <si>
    <t>Bodenfliesen</t>
  </si>
  <si>
    <t>Wandfliesen</t>
  </si>
  <si>
    <t>Fliesenkleber</t>
  </si>
  <si>
    <t>Fugenfüller / Silikon</t>
  </si>
  <si>
    <t>m²</t>
  </si>
  <si>
    <t>Montagesonderkosten</t>
  </si>
  <si>
    <t>Sonstiges</t>
  </si>
  <si>
    <t>OSB-Platten</t>
  </si>
  <si>
    <t>Haftgrund</t>
  </si>
  <si>
    <t>Wandausgleich</t>
  </si>
  <si>
    <t>Zwischenwand (Fermacell)</t>
  </si>
  <si>
    <t>Gipsfaserplatten</t>
  </si>
  <si>
    <t>Ständerwerk</t>
  </si>
  <si>
    <t>m</t>
  </si>
  <si>
    <t>Deckenpanele</t>
  </si>
  <si>
    <t>Kantholz und Dachlatten</t>
  </si>
  <si>
    <t>Kabel, UP-Dosen</t>
  </si>
  <si>
    <t>Hohlwanddosen, Herddose</t>
  </si>
  <si>
    <t>Schrauben, Dübel</t>
  </si>
  <si>
    <t>Tür Flieseneckleisten</t>
  </si>
  <si>
    <t>Neonlampen</t>
  </si>
  <si>
    <t>Stk.</t>
  </si>
  <si>
    <t>Estrich</t>
  </si>
  <si>
    <t>Putzschienen, Putz</t>
  </si>
  <si>
    <t>Eckhähne</t>
  </si>
  <si>
    <t>Abflussrohre, Kupferrohr</t>
  </si>
  <si>
    <t>Holz für Durchreiche</t>
  </si>
  <si>
    <t>Abdeckgitter Lüftungsrohr</t>
  </si>
  <si>
    <t>Einbautür für Wasseranschlüsse</t>
  </si>
  <si>
    <t>Steckdosen (15), Schalter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</si>
</sst>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1" xfId="0" applyFill="1" applyBorder="1"/>
    <xf numFmtId="2" fontId="0" fillId="0" borderId="1" xfId="0" applyNumberFormat="1" applyFill="1" applyBorder="1"/>
    <xf numFmtId="165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Layout" zoomScaleNormal="100" workbookViewId="0">
      <selection activeCell="D20" sqref="D20"/>
    </sheetView>
  </sheetViews>
  <sheetFormatPr baseColWidth="10" defaultRowHeight="15" x14ac:dyDescent="0.25"/>
  <cols>
    <col min="1" max="1" width="6.42578125" customWidth="1"/>
    <col min="2" max="2" width="29.5703125" customWidth="1"/>
    <col min="3" max="3" width="12.42578125" customWidth="1"/>
    <col min="4" max="4" width="8.28515625" customWidth="1"/>
    <col min="5" max="5" width="8.85546875" style="2" customWidth="1"/>
    <col min="6" max="6" width="11.42578125" style="2"/>
    <col min="7" max="7" width="12.85546875" customWidth="1"/>
    <col min="8" max="8" width="8.85546875" customWidth="1"/>
    <col min="9" max="9" width="8.85546875" style="2" customWidth="1"/>
    <col min="10" max="10" width="11.42578125" style="2"/>
    <col min="11" max="11" width="11.42578125" style="3"/>
    <col min="12" max="12" width="8.28515625" customWidth="1"/>
  </cols>
  <sheetData>
    <row r="1" spans="1:11" x14ac:dyDescent="0.25">
      <c r="A1" t="s">
        <v>0</v>
      </c>
      <c r="B1" t="s">
        <v>1</v>
      </c>
      <c r="C1" s="1" t="s">
        <v>2</v>
      </c>
      <c r="D1" s="1"/>
      <c r="E1" s="1"/>
      <c r="F1" s="1"/>
      <c r="G1" s="1" t="s">
        <v>6</v>
      </c>
      <c r="H1" s="1"/>
      <c r="I1" s="1"/>
      <c r="J1" s="1"/>
      <c r="K1" s="3" t="s">
        <v>7</v>
      </c>
    </row>
    <row r="2" spans="1:11" x14ac:dyDescent="0.25">
      <c r="C2" t="s">
        <v>3</v>
      </c>
      <c r="D2" t="s">
        <v>4</v>
      </c>
      <c r="E2" s="2" t="s">
        <v>11</v>
      </c>
      <c r="F2" s="2" t="s">
        <v>5</v>
      </c>
      <c r="G2" t="s">
        <v>3</v>
      </c>
      <c r="H2" t="s">
        <v>4</v>
      </c>
      <c r="I2" s="2" t="s">
        <v>11</v>
      </c>
      <c r="J2" s="2" t="s">
        <v>5</v>
      </c>
    </row>
    <row r="3" spans="1:11" x14ac:dyDescent="0.25">
      <c r="A3">
        <v>1</v>
      </c>
      <c r="B3" t="s">
        <v>9</v>
      </c>
      <c r="C3" t="s">
        <v>8</v>
      </c>
      <c r="D3">
        <v>15</v>
      </c>
      <c r="E3" s="2">
        <v>20</v>
      </c>
      <c r="F3" s="2">
        <f>IF(D3&gt;0,D3*E3,"")</f>
        <v>300</v>
      </c>
      <c r="G3" t="s">
        <v>10</v>
      </c>
      <c r="H3">
        <v>10</v>
      </c>
      <c r="I3" s="2">
        <f>37.6*1.19</f>
        <v>44.744</v>
      </c>
      <c r="J3" s="2">
        <f>IF(H3&gt;0,H3*I3,"")</f>
        <v>447.44</v>
      </c>
      <c r="K3" s="3">
        <f>IF(AND(D3&gt;0,H3&gt;0),(J3-F3)/F3,"")</f>
        <v>0.49146666666666666</v>
      </c>
    </row>
    <row r="4" spans="1:11" x14ac:dyDescent="0.25">
      <c r="A4">
        <v>2</v>
      </c>
      <c r="B4" t="s">
        <v>12</v>
      </c>
      <c r="C4" t="s">
        <v>16</v>
      </c>
      <c r="D4">
        <v>15</v>
      </c>
      <c r="E4" s="2">
        <v>22</v>
      </c>
      <c r="F4" s="2">
        <f t="shared" ref="F4:F34" si="0">IF(D4&gt;0,D4*E4,"")</f>
        <v>330</v>
      </c>
      <c r="H4">
        <v>16</v>
      </c>
      <c r="I4" s="2">
        <f>13.95*1.19</f>
        <v>16.600499999999997</v>
      </c>
      <c r="J4" s="2">
        <f>IF(H4&gt;0,H4*I4,"")</f>
        <v>265.60799999999995</v>
      </c>
      <c r="K4" s="3">
        <f t="shared" ref="K4:K32" si="1">IF(AND(D4&gt;0,H4&gt;0),(J4-F4)/F4,"")</f>
        <v>-0.1951272727272729</v>
      </c>
    </row>
    <row r="5" spans="1:11" x14ac:dyDescent="0.25">
      <c r="A5">
        <v>3</v>
      </c>
      <c r="B5" t="s">
        <v>13</v>
      </c>
      <c r="C5" t="s">
        <v>16</v>
      </c>
      <c r="D5">
        <f>1.8*14</f>
        <v>25.2</v>
      </c>
      <c r="E5" s="2">
        <v>18</v>
      </c>
      <c r="F5" s="2">
        <f t="shared" si="0"/>
        <v>453.59999999999997</v>
      </c>
      <c r="H5">
        <v>28.8</v>
      </c>
      <c r="I5" s="2">
        <v>14.95</v>
      </c>
      <c r="J5" s="2">
        <f t="shared" ref="J5:J32" si="2">IF(H5&gt;0,H5*I5,"")</f>
        <v>430.56</v>
      </c>
      <c r="K5" s="3">
        <f t="shared" si="1"/>
        <v>-5.0793650793650717E-2</v>
      </c>
    </row>
    <row r="6" spans="1:11" x14ac:dyDescent="0.25">
      <c r="A6">
        <v>4</v>
      </c>
      <c r="B6" t="s">
        <v>14</v>
      </c>
      <c r="D6">
        <v>4</v>
      </c>
      <c r="E6" s="2">
        <v>32</v>
      </c>
      <c r="F6" s="2">
        <f t="shared" si="0"/>
        <v>128</v>
      </c>
      <c r="H6">
        <v>0</v>
      </c>
      <c r="J6" s="2" t="str">
        <f t="shared" si="2"/>
        <v/>
      </c>
      <c r="K6" s="3" t="str">
        <f t="shared" si="1"/>
        <v/>
      </c>
    </row>
    <row r="7" spans="1:11" x14ac:dyDescent="0.25">
      <c r="A7">
        <v>5</v>
      </c>
      <c r="B7" t="s">
        <v>15</v>
      </c>
      <c r="D7">
        <v>28</v>
      </c>
      <c r="E7" s="2">
        <v>4</v>
      </c>
      <c r="F7" s="2">
        <f t="shared" si="0"/>
        <v>112</v>
      </c>
      <c r="H7">
        <v>0</v>
      </c>
      <c r="J7" s="2" t="str">
        <f t="shared" si="2"/>
        <v/>
      </c>
      <c r="K7" s="3" t="str">
        <f t="shared" si="1"/>
        <v/>
      </c>
    </row>
    <row r="8" spans="1:11" x14ac:dyDescent="0.25">
      <c r="A8">
        <v>6</v>
      </c>
      <c r="B8" t="s">
        <v>17</v>
      </c>
      <c r="C8" t="s">
        <v>16</v>
      </c>
      <c r="D8">
        <v>43</v>
      </c>
      <c r="E8" s="2">
        <v>30</v>
      </c>
      <c r="F8" s="2">
        <f t="shared" si="0"/>
        <v>1290</v>
      </c>
      <c r="H8">
        <v>45</v>
      </c>
      <c r="I8" s="2">
        <v>25</v>
      </c>
      <c r="J8" s="2">
        <f t="shared" si="2"/>
        <v>1125</v>
      </c>
      <c r="K8" s="3">
        <f t="shared" si="1"/>
        <v>-0.12790697674418605</v>
      </c>
    </row>
    <row r="9" spans="1:11" x14ac:dyDescent="0.25">
      <c r="A9">
        <v>7</v>
      </c>
      <c r="B9" t="s">
        <v>22</v>
      </c>
      <c r="D9">
        <v>26</v>
      </c>
      <c r="E9" s="2">
        <v>4</v>
      </c>
      <c r="F9" s="2">
        <f t="shared" si="0"/>
        <v>104</v>
      </c>
      <c r="J9" s="2" t="str">
        <f t="shared" ref="J9:J14" si="3">IF(H9&gt;0,H9*I9,"")</f>
        <v/>
      </c>
      <c r="K9" s="3" t="str">
        <f t="shared" si="1"/>
        <v/>
      </c>
    </row>
    <row r="10" spans="1:11" x14ac:dyDescent="0.25">
      <c r="A10">
        <v>8</v>
      </c>
      <c r="B10" t="s">
        <v>19</v>
      </c>
      <c r="C10" t="s">
        <v>16</v>
      </c>
      <c r="F10" s="2" t="str">
        <f t="shared" si="0"/>
        <v/>
      </c>
      <c r="G10" t="s">
        <v>16</v>
      </c>
      <c r="H10" s="2">
        <f>2.5*0.675*11</f>
        <v>18.5625</v>
      </c>
      <c r="I10" s="2">
        <f>5.59*1.19</f>
        <v>6.6520999999999999</v>
      </c>
      <c r="J10" s="2">
        <f t="shared" si="3"/>
        <v>123.47960625</v>
      </c>
      <c r="K10" s="3" t="str">
        <f t="shared" si="1"/>
        <v/>
      </c>
    </row>
    <row r="11" spans="1:11" x14ac:dyDescent="0.25">
      <c r="A11">
        <v>9</v>
      </c>
      <c r="B11" t="s">
        <v>23</v>
      </c>
      <c r="C11" t="s">
        <v>16</v>
      </c>
      <c r="F11" s="2" t="str">
        <f t="shared" si="0"/>
        <v/>
      </c>
      <c r="G11" t="s">
        <v>16</v>
      </c>
      <c r="H11">
        <v>29</v>
      </c>
      <c r="I11" s="2">
        <v>5.5</v>
      </c>
      <c r="J11" s="2">
        <f t="shared" si="3"/>
        <v>159.5</v>
      </c>
      <c r="K11" s="3" t="str">
        <f t="shared" si="1"/>
        <v/>
      </c>
    </row>
    <row r="12" spans="1:11" x14ac:dyDescent="0.25">
      <c r="A12">
        <v>10</v>
      </c>
      <c r="B12" t="s">
        <v>24</v>
      </c>
      <c r="D12">
        <v>1</v>
      </c>
      <c r="E12" s="2">
        <v>180</v>
      </c>
      <c r="F12" s="2">
        <f t="shared" si="0"/>
        <v>180</v>
      </c>
      <c r="G12" t="s">
        <v>25</v>
      </c>
      <c r="H12">
        <f>(15*3)+(3*4)</f>
        <v>57</v>
      </c>
      <c r="I12" s="2">
        <f>0.8*1.19</f>
        <v>0.95199999999999996</v>
      </c>
      <c r="J12" s="2">
        <f t="shared" si="3"/>
        <v>54.263999999999996</v>
      </c>
      <c r="K12" s="3">
        <f t="shared" si="1"/>
        <v>-0.69853333333333334</v>
      </c>
    </row>
    <row r="13" spans="1:11" x14ac:dyDescent="0.25">
      <c r="A13">
        <v>11</v>
      </c>
      <c r="B13" t="s">
        <v>20</v>
      </c>
      <c r="F13" s="2" t="str">
        <f t="shared" si="0"/>
        <v/>
      </c>
      <c r="H13">
        <v>1</v>
      </c>
      <c r="I13" s="2">
        <v>80</v>
      </c>
      <c r="J13" s="2">
        <f t="shared" si="3"/>
        <v>80</v>
      </c>
      <c r="K13" s="3" t="str">
        <f t="shared" si="1"/>
        <v/>
      </c>
    </row>
    <row r="14" spans="1:11" x14ac:dyDescent="0.25">
      <c r="A14">
        <v>12</v>
      </c>
      <c r="B14" t="s">
        <v>21</v>
      </c>
      <c r="F14" s="2" t="str">
        <f t="shared" si="0"/>
        <v/>
      </c>
      <c r="H14">
        <v>2</v>
      </c>
      <c r="I14" s="2">
        <v>35</v>
      </c>
      <c r="J14" s="2">
        <f t="shared" si="3"/>
        <v>70</v>
      </c>
      <c r="K14" s="3" t="str">
        <f t="shared" si="1"/>
        <v/>
      </c>
    </row>
    <row r="15" spans="1:11" x14ac:dyDescent="0.25">
      <c r="A15">
        <v>13</v>
      </c>
      <c r="B15" t="s">
        <v>28</v>
      </c>
      <c r="F15" s="2" t="str">
        <f t="shared" si="0"/>
        <v/>
      </c>
      <c r="H15">
        <v>1</v>
      </c>
      <c r="I15" s="2">
        <f>33+20</f>
        <v>53</v>
      </c>
      <c r="J15" s="2">
        <f t="shared" si="2"/>
        <v>53</v>
      </c>
      <c r="K15" s="3" t="str">
        <f t="shared" si="1"/>
        <v/>
      </c>
    </row>
    <row r="16" spans="1:11" x14ac:dyDescent="0.25">
      <c r="A16">
        <v>14</v>
      </c>
      <c r="B16" t="s">
        <v>18</v>
      </c>
      <c r="D16">
        <v>1</v>
      </c>
      <c r="E16" s="2">
        <v>200</v>
      </c>
      <c r="F16" s="2">
        <f t="shared" si="0"/>
        <v>200</v>
      </c>
      <c r="J16" s="2" t="str">
        <f t="shared" si="2"/>
        <v/>
      </c>
      <c r="K16" s="3" t="str">
        <f t="shared" si="1"/>
        <v/>
      </c>
    </row>
    <row r="17" spans="1:11" x14ac:dyDescent="0.25">
      <c r="A17">
        <v>15</v>
      </c>
      <c r="B17" t="s">
        <v>26</v>
      </c>
      <c r="F17" s="2" t="str">
        <f t="shared" si="0"/>
        <v/>
      </c>
      <c r="G17" t="s">
        <v>16</v>
      </c>
      <c r="H17">
        <v>17</v>
      </c>
      <c r="I17" s="2">
        <f>11.95*1.19</f>
        <v>14.220499999999998</v>
      </c>
      <c r="J17" s="2">
        <f t="shared" si="2"/>
        <v>241.74849999999995</v>
      </c>
      <c r="K17" s="3" t="str">
        <f t="shared" si="1"/>
        <v/>
      </c>
    </row>
    <row r="18" spans="1:11" x14ac:dyDescent="0.25">
      <c r="A18">
        <v>16</v>
      </c>
      <c r="B18" t="s">
        <v>27</v>
      </c>
      <c r="F18" s="2" t="str">
        <f t="shared" si="0"/>
        <v/>
      </c>
      <c r="G18" t="s">
        <v>25</v>
      </c>
      <c r="H18">
        <v>60</v>
      </c>
      <c r="I18" s="2">
        <v>1.5</v>
      </c>
      <c r="J18" s="2">
        <f t="shared" si="2"/>
        <v>90</v>
      </c>
      <c r="K18" s="3" t="str">
        <f t="shared" si="1"/>
        <v/>
      </c>
    </row>
    <row r="19" spans="1:11" x14ac:dyDescent="0.25">
      <c r="A19">
        <v>17</v>
      </c>
      <c r="B19" t="s">
        <v>38</v>
      </c>
      <c r="F19" s="2" t="str">
        <f t="shared" si="0"/>
        <v/>
      </c>
      <c r="K19" s="3" t="str">
        <f t="shared" si="1"/>
        <v/>
      </c>
    </row>
    <row r="20" spans="1:11" x14ac:dyDescent="0.25">
      <c r="A20">
        <v>18</v>
      </c>
      <c r="B20" t="s">
        <v>41</v>
      </c>
      <c r="F20" s="2" t="str">
        <f t="shared" si="0"/>
        <v/>
      </c>
      <c r="G20" t="s">
        <v>33</v>
      </c>
      <c r="H20">
        <f>4+12+6+5</f>
        <v>27</v>
      </c>
      <c r="I20" s="2">
        <f>ROUND(((6*8.4)+(21*5.4)+10)/27,0)</f>
        <v>6</v>
      </c>
      <c r="J20" s="2">
        <f t="shared" si="2"/>
        <v>162</v>
      </c>
      <c r="K20" s="3" t="str">
        <f t="shared" si="1"/>
        <v/>
      </c>
    </row>
    <row r="21" spans="1:11" x14ac:dyDescent="0.25">
      <c r="A21">
        <v>19</v>
      </c>
      <c r="B21" t="s">
        <v>31</v>
      </c>
      <c r="F21" s="2" t="str">
        <f t="shared" si="0"/>
        <v/>
      </c>
      <c r="G21" t="s">
        <v>33</v>
      </c>
      <c r="H21">
        <v>4</v>
      </c>
      <c r="I21" s="2">
        <v>38</v>
      </c>
      <c r="J21" s="2">
        <f t="shared" si="2"/>
        <v>152</v>
      </c>
      <c r="K21" s="3" t="str">
        <f t="shared" si="1"/>
        <v/>
      </c>
    </row>
    <row r="22" spans="1:11" x14ac:dyDescent="0.25">
      <c r="A22">
        <v>20</v>
      </c>
      <c r="B22" t="s">
        <v>32</v>
      </c>
      <c r="F22" s="2" t="str">
        <f t="shared" si="0"/>
        <v/>
      </c>
      <c r="G22" t="s">
        <v>33</v>
      </c>
      <c r="H22">
        <v>2</v>
      </c>
      <c r="I22" s="2">
        <v>20</v>
      </c>
      <c r="J22" s="2">
        <f t="shared" si="2"/>
        <v>40</v>
      </c>
      <c r="K22" s="3" t="str">
        <f t="shared" si="1"/>
        <v/>
      </c>
    </row>
    <row r="23" spans="1:11" x14ac:dyDescent="0.25">
      <c r="A23">
        <v>21</v>
      </c>
      <c r="B23" t="s">
        <v>34</v>
      </c>
      <c r="F23" s="2" t="str">
        <f t="shared" si="0"/>
        <v/>
      </c>
      <c r="H23">
        <v>5</v>
      </c>
      <c r="I23" s="2">
        <v>7</v>
      </c>
      <c r="J23" s="2">
        <f t="shared" si="2"/>
        <v>35</v>
      </c>
      <c r="K23" s="3" t="str">
        <f t="shared" si="1"/>
        <v/>
      </c>
    </row>
    <row r="24" spans="1:11" x14ac:dyDescent="0.25">
      <c r="A24">
        <v>22</v>
      </c>
      <c r="B24" t="s">
        <v>36</v>
      </c>
      <c r="F24" s="2" t="str">
        <f t="shared" si="0"/>
        <v/>
      </c>
      <c r="G24" t="s">
        <v>33</v>
      </c>
      <c r="H24">
        <v>2</v>
      </c>
      <c r="I24" s="2">
        <v>15</v>
      </c>
      <c r="J24" s="2">
        <f t="shared" si="2"/>
        <v>30</v>
      </c>
      <c r="K24" s="3" t="str">
        <f t="shared" si="1"/>
        <v/>
      </c>
    </row>
    <row r="25" spans="1:11" x14ac:dyDescent="0.25">
      <c r="A25">
        <v>23</v>
      </c>
      <c r="B25" t="s">
        <v>39</v>
      </c>
      <c r="F25" s="2" t="str">
        <f t="shared" si="0"/>
        <v/>
      </c>
      <c r="G25" t="s">
        <v>33</v>
      </c>
      <c r="H25">
        <v>2</v>
      </c>
      <c r="I25" s="2">
        <v>5</v>
      </c>
      <c r="J25" s="2">
        <f t="shared" si="2"/>
        <v>10</v>
      </c>
      <c r="K25" s="3" t="str">
        <f t="shared" si="1"/>
        <v/>
      </c>
    </row>
    <row r="26" spans="1:11" x14ac:dyDescent="0.25">
      <c r="A26">
        <v>24</v>
      </c>
      <c r="B26" t="s">
        <v>40</v>
      </c>
      <c r="F26" s="2" t="str">
        <f t="shared" si="0"/>
        <v/>
      </c>
      <c r="G26" t="s">
        <v>33</v>
      </c>
      <c r="H26">
        <v>1</v>
      </c>
      <c r="I26" s="2">
        <v>20</v>
      </c>
      <c r="J26" s="2">
        <f t="shared" si="2"/>
        <v>20</v>
      </c>
      <c r="K26" s="3" t="str">
        <f t="shared" si="1"/>
        <v/>
      </c>
    </row>
    <row r="27" spans="1:11" x14ac:dyDescent="0.25">
      <c r="F27" s="2" t="str">
        <f t="shared" si="0"/>
        <v/>
      </c>
      <c r="J27" s="2" t="str">
        <f t="shared" si="2"/>
        <v/>
      </c>
      <c r="K27" s="3" t="str">
        <f t="shared" si="1"/>
        <v/>
      </c>
    </row>
    <row r="28" spans="1:11" x14ac:dyDescent="0.25">
      <c r="B28" t="s">
        <v>29</v>
      </c>
      <c r="F28" s="2" t="str">
        <f t="shared" si="0"/>
        <v/>
      </c>
      <c r="J28" s="2" t="str">
        <f t="shared" si="2"/>
        <v/>
      </c>
      <c r="K28" s="3" t="str">
        <f t="shared" si="1"/>
        <v/>
      </c>
    </row>
    <row r="29" spans="1:11" x14ac:dyDescent="0.25">
      <c r="B29" t="s">
        <v>30</v>
      </c>
      <c r="F29" s="2" t="str">
        <f t="shared" si="0"/>
        <v/>
      </c>
      <c r="J29" s="2" t="str">
        <f t="shared" si="2"/>
        <v/>
      </c>
      <c r="K29" s="3" t="str">
        <f t="shared" si="1"/>
        <v/>
      </c>
    </row>
    <row r="30" spans="1:11" x14ac:dyDescent="0.25">
      <c r="B30" t="s">
        <v>35</v>
      </c>
      <c r="F30" s="2" t="str">
        <f t="shared" si="0"/>
        <v/>
      </c>
      <c r="J30" s="2" t="str">
        <f t="shared" si="2"/>
        <v/>
      </c>
      <c r="K30" s="3" t="str">
        <f t="shared" si="1"/>
        <v/>
      </c>
    </row>
    <row r="31" spans="1:11" x14ac:dyDescent="0.25">
      <c r="B31" t="s">
        <v>37</v>
      </c>
      <c r="F31" s="2" t="str">
        <f t="shared" si="0"/>
        <v/>
      </c>
      <c r="J31" s="2" t="str">
        <f t="shared" si="2"/>
        <v/>
      </c>
      <c r="K31" s="3" t="str">
        <f t="shared" si="1"/>
        <v/>
      </c>
    </row>
    <row r="32" spans="1:11" x14ac:dyDescent="0.25">
      <c r="F32" s="2" t="str">
        <f t="shared" si="0"/>
        <v/>
      </c>
      <c r="J32" s="2" t="str">
        <f t="shared" si="2"/>
        <v/>
      </c>
      <c r="K32" s="3" t="str">
        <f t="shared" si="1"/>
        <v/>
      </c>
    </row>
    <row r="33" spans="5:11" s="4" customFormat="1" x14ac:dyDescent="0.25">
      <c r="E33" s="5"/>
      <c r="F33" s="5">
        <f>SUM(F3:F32)</f>
        <v>3097.6</v>
      </c>
      <c r="G33" s="5"/>
      <c r="H33" s="5"/>
      <c r="I33" s="5"/>
      <c r="J33" s="5">
        <f>SUM(J3:J32)</f>
        <v>3589.6001062500004</v>
      </c>
      <c r="K33" s="6" t="str">
        <f t="shared" ref="K33" si="4">IF(H33&gt;0,(J33-F33)/F33,"")</f>
        <v/>
      </c>
    </row>
  </sheetData>
  <mergeCells count="2">
    <mergeCell ref="C1:F1"/>
    <mergeCell ref="G1:J1"/>
  </mergeCells>
  <pageMargins left="0.7" right="0.7" top="0.78740157499999996" bottom="0.78740157499999996" header="0.3" footer="0.3"/>
  <pageSetup paperSize="9" orientation="landscape" verticalDpi="0" r:id="rId1"/>
  <headerFooter>
    <oddHeader>&amp;CRenovierung Küche</oddHeader>
    <oddFooter>&amp;C&amp;F&amp;R&amp;D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Konstruktion Elau-Tec</dc:creator>
  <cp:lastModifiedBy>Konstruktion Elau-Tec</cp:lastModifiedBy>
  <dcterms:created xsi:type="dcterms:W3CDTF">2015-07-21T13:15:26Z</dcterms:created>
  <dcterms:modified xsi:type="dcterms:W3CDTF">2015-07-21T14:44:05Z</dcterms:modified>
</cp:coreProperties>
</file>