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DATA BASE ANGGOTA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V625" i="1" l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AM625" i="1"/>
  <c r="AL625" i="1"/>
  <c r="AK625" i="1"/>
  <c r="AI625" i="1"/>
  <c r="AH625" i="1"/>
  <c r="Y625" i="1"/>
  <c r="A625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AM624" i="1"/>
  <c r="AL624" i="1"/>
  <c r="AK624" i="1"/>
  <c r="AI624" i="1"/>
  <c r="AH624" i="1"/>
  <c r="Y624" i="1"/>
  <c r="A624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AM623" i="1"/>
  <c r="AL623" i="1"/>
  <c r="AK623" i="1"/>
  <c r="AI623" i="1"/>
  <c r="AH623" i="1"/>
  <c r="Y623" i="1"/>
  <c r="A623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AM622" i="1"/>
  <c r="AL622" i="1"/>
  <c r="AK622" i="1"/>
  <c r="AI622" i="1"/>
  <c r="AH622" i="1"/>
  <c r="Y622" i="1"/>
  <c r="A622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AM621" i="1"/>
  <c r="AL621" i="1"/>
  <c r="AK621" i="1"/>
  <c r="AI621" i="1"/>
  <c r="AH621" i="1"/>
  <c r="Y621" i="1"/>
  <c r="A621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AM620" i="1"/>
  <c r="AL620" i="1"/>
  <c r="AK620" i="1"/>
  <c r="AI620" i="1"/>
  <c r="AH620" i="1"/>
  <c r="Y620" i="1"/>
  <c r="A620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AM619" i="1"/>
  <c r="AL619" i="1"/>
  <c r="AK619" i="1"/>
  <c r="AI619" i="1"/>
  <c r="AH619" i="1"/>
  <c r="Y619" i="1"/>
  <c r="A619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AM618" i="1"/>
  <c r="AL618" i="1"/>
  <c r="AK618" i="1"/>
  <c r="AI618" i="1"/>
  <c r="AH618" i="1"/>
  <c r="Y618" i="1"/>
  <c r="A618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AM617" i="1"/>
  <c r="AL617" i="1"/>
  <c r="AK617" i="1"/>
  <c r="AI617" i="1"/>
  <c r="AH617" i="1"/>
  <c r="Y617" i="1"/>
  <c r="A617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AM616" i="1"/>
  <c r="AL616" i="1"/>
  <c r="AK616" i="1"/>
  <c r="AI616" i="1"/>
  <c r="AH616" i="1"/>
  <c r="Y616" i="1"/>
  <c r="A616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AM615" i="1"/>
  <c r="AL615" i="1"/>
  <c r="AK615" i="1"/>
  <c r="AI615" i="1"/>
  <c r="AH615" i="1"/>
  <c r="Y615" i="1"/>
  <c r="A615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AM614" i="1"/>
  <c r="AL614" i="1"/>
  <c r="AK614" i="1"/>
  <c r="AI614" i="1"/>
  <c r="AH614" i="1"/>
  <c r="Y614" i="1"/>
  <c r="A614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AM613" i="1"/>
  <c r="AL613" i="1"/>
  <c r="AK613" i="1"/>
  <c r="AI613" i="1"/>
  <c r="AH613" i="1"/>
  <c r="Y613" i="1"/>
  <c r="A613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AM612" i="1"/>
  <c r="AL612" i="1"/>
  <c r="AK612" i="1"/>
  <c r="AI612" i="1"/>
  <c r="AH612" i="1"/>
  <c r="Y612" i="1"/>
  <c r="A612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AM611" i="1"/>
  <c r="AL611" i="1"/>
  <c r="AK611" i="1"/>
  <c r="AI611" i="1"/>
  <c r="AH611" i="1"/>
  <c r="Y611" i="1"/>
  <c r="A611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AM610" i="1"/>
  <c r="AL610" i="1"/>
  <c r="AK610" i="1"/>
  <c r="AI610" i="1"/>
  <c r="AH610" i="1"/>
  <c r="Y610" i="1"/>
  <c r="A610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AM609" i="1"/>
  <c r="AL609" i="1"/>
  <c r="AK609" i="1"/>
  <c r="AI609" i="1"/>
  <c r="AH609" i="1"/>
  <c r="Y609" i="1"/>
  <c r="A609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AM608" i="1"/>
  <c r="AL608" i="1"/>
  <c r="AK608" i="1"/>
  <c r="AI608" i="1"/>
  <c r="AH608" i="1"/>
  <c r="Y608" i="1"/>
  <c r="A608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AM607" i="1"/>
  <c r="AL607" i="1"/>
  <c r="AK607" i="1"/>
  <c r="AI607" i="1"/>
  <c r="AH607" i="1"/>
  <c r="Y607" i="1"/>
  <c r="A607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AM606" i="1"/>
  <c r="AL606" i="1"/>
  <c r="AK606" i="1"/>
  <c r="AI606" i="1"/>
  <c r="AH606" i="1"/>
  <c r="Y606" i="1"/>
  <c r="A606" i="1"/>
  <c r="BV605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AM605" i="1"/>
  <c r="AL605" i="1"/>
  <c r="AK605" i="1"/>
  <c r="AI605" i="1"/>
  <c r="AH605" i="1"/>
  <c r="Y605" i="1"/>
  <c r="A605" i="1"/>
  <c r="BV604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AM604" i="1"/>
  <c r="AL604" i="1"/>
  <c r="AK604" i="1"/>
  <c r="AI604" i="1"/>
  <c r="AH604" i="1"/>
  <c r="Y604" i="1"/>
  <c r="A604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AM603" i="1"/>
  <c r="AL603" i="1"/>
  <c r="AK603" i="1"/>
  <c r="AI603" i="1"/>
  <c r="AH603" i="1"/>
  <c r="Y603" i="1"/>
  <c r="A603" i="1"/>
  <c r="BV602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AM602" i="1"/>
  <c r="AL602" i="1"/>
  <c r="AK602" i="1"/>
  <c r="AI602" i="1"/>
  <c r="AH602" i="1"/>
  <c r="Y602" i="1"/>
  <c r="A602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AM601" i="1"/>
  <c r="AL601" i="1"/>
  <c r="AK601" i="1"/>
  <c r="AI601" i="1"/>
  <c r="AH601" i="1"/>
  <c r="Y601" i="1"/>
  <c r="A601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AM600" i="1"/>
  <c r="AL600" i="1"/>
  <c r="AK600" i="1"/>
  <c r="AI600" i="1"/>
  <c r="AH600" i="1"/>
  <c r="Y600" i="1"/>
  <c r="A600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AM599" i="1"/>
  <c r="AL599" i="1"/>
  <c r="AK599" i="1"/>
  <c r="AI599" i="1"/>
  <c r="AH599" i="1"/>
  <c r="Y599" i="1"/>
  <c r="A599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AM598" i="1"/>
  <c r="AL598" i="1"/>
  <c r="AK598" i="1"/>
  <c r="AI598" i="1"/>
  <c r="AH598" i="1"/>
  <c r="Y598" i="1"/>
  <c r="A598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AM597" i="1"/>
  <c r="AL597" i="1"/>
  <c r="AK597" i="1"/>
  <c r="AI597" i="1"/>
  <c r="AH597" i="1"/>
  <c r="Y597" i="1"/>
  <c r="A597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AM596" i="1"/>
  <c r="AL596" i="1"/>
  <c r="AK596" i="1"/>
  <c r="AI596" i="1"/>
  <c r="AH596" i="1"/>
  <c r="Y596" i="1"/>
  <c r="A596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AM595" i="1"/>
  <c r="AL595" i="1"/>
  <c r="AK595" i="1"/>
  <c r="AI595" i="1"/>
  <c r="AH595" i="1"/>
  <c r="Y595" i="1"/>
  <c r="A595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AM594" i="1"/>
  <c r="AL594" i="1"/>
  <c r="AK594" i="1"/>
  <c r="AI594" i="1"/>
  <c r="AH594" i="1"/>
  <c r="Y594" i="1"/>
  <c r="A594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AM593" i="1"/>
  <c r="AL593" i="1"/>
  <c r="AK593" i="1"/>
  <c r="AI593" i="1"/>
  <c r="AH593" i="1"/>
  <c r="Y593" i="1"/>
  <c r="A593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AM592" i="1"/>
  <c r="AL592" i="1"/>
  <c r="AK592" i="1"/>
  <c r="AI592" i="1"/>
  <c r="AH592" i="1"/>
  <c r="Y592" i="1"/>
  <c r="A592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AM591" i="1"/>
  <c r="AL591" i="1"/>
  <c r="AK591" i="1"/>
  <c r="AI591" i="1"/>
  <c r="AH591" i="1"/>
  <c r="Y591" i="1"/>
  <c r="A591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AM590" i="1"/>
  <c r="AL590" i="1"/>
  <c r="AK590" i="1"/>
  <c r="AI590" i="1"/>
  <c r="AH590" i="1"/>
  <c r="Y590" i="1"/>
  <c r="A590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AM589" i="1"/>
  <c r="AL589" i="1"/>
  <c r="AK589" i="1"/>
  <c r="AI589" i="1"/>
  <c r="AH589" i="1"/>
  <c r="Y589" i="1"/>
  <c r="A589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AM588" i="1"/>
  <c r="AL588" i="1"/>
  <c r="AK588" i="1"/>
  <c r="AI588" i="1"/>
  <c r="AH588" i="1"/>
  <c r="Y588" i="1"/>
  <c r="A588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AM587" i="1"/>
  <c r="AL587" i="1"/>
  <c r="AK587" i="1"/>
  <c r="AI587" i="1"/>
  <c r="AH587" i="1"/>
  <c r="Y587" i="1"/>
  <c r="A587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AM586" i="1"/>
  <c r="AL586" i="1"/>
  <c r="AK586" i="1"/>
  <c r="AI586" i="1"/>
  <c r="AH586" i="1"/>
  <c r="Y586" i="1"/>
  <c r="A586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AM585" i="1"/>
  <c r="AL585" i="1"/>
  <c r="AK585" i="1"/>
  <c r="AI585" i="1"/>
  <c r="AH585" i="1"/>
  <c r="Y585" i="1"/>
  <c r="A585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AM584" i="1"/>
  <c r="AL584" i="1"/>
  <c r="AK584" i="1"/>
  <c r="AI584" i="1"/>
  <c r="AH584" i="1"/>
  <c r="Y584" i="1"/>
  <c r="A584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AM583" i="1"/>
  <c r="AL583" i="1"/>
  <c r="AK583" i="1"/>
  <c r="AI583" i="1"/>
  <c r="AH583" i="1"/>
  <c r="Y583" i="1"/>
  <c r="A583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AM582" i="1"/>
  <c r="AL582" i="1"/>
  <c r="AK582" i="1"/>
  <c r="AI582" i="1"/>
  <c r="AH582" i="1"/>
  <c r="Y582" i="1"/>
  <c r="A582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AM581" i="1"/>
  <c r="AL581" i="1"/>
  <c r="AK581" i="1"/>
  <c r="AI581" i="1"/>
  <c r="AH581" i="1"/>
  <c r="Y581" i="1"/>
  <c r="A581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AM580" i="1"/>
  <c r="AL580" i="1"/>
  <c r="AK580" i="1"/>
  <c r="AI580" i="1"/>
  <c r="AH580" i="1"/>
  <c r="Y580" i="1"/>
  <c r="A580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AM579" i="1"/>
  <c r="AL579" i="1"/>
  <c r="AK579" i="1"/>
  <c r="AI579" i="1"/>
  <c r="AH579" i="1"/>
  <c r="Y579" i="1"/>
  <c r="A579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AM578" i="1"/>
  <c r="AL578" i="1"/>
  <c r="AK578" i="1"/>
  <c r="AI578" i="1"/>
  <c r="AH578" i="1"/>
  <c r="Y578" i="1"/>
  <c r="A578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AM577" i="1"/>
  <c r="AL577" i="1"/>
  <c r="AK577" i="1"/>
  <c r="AI577" i="1"/>
  <c r="AH577" i="1"/>
  <c r="Y577" i="1"/>
  <c r="A577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AM576" i="1"/>
  <c r="AL576" i="1"/>
  <c r="AK576" i="1"/>
  <c r="AI576" i="1"/>
  <c r="AH576" i="1"/>
  <c r="Y576" i="1"/>
  <c r="A576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AM575" i="1"/>
  <c r="AL575" i="1"/>
  <c r="AK575" i="1"/>
  <c r="AI575" i="1"/>
  <c r="AH575" i="1"/>
  <c r="Y575" i="1"/>
  <c r="A575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AM574" i="1"/>
  <c r="AL574" i="1"/>
  <c r="AK574" i="1"/>
  <c r="AI574" i="1"/>
  <c r="AH574" i="1"/>
  <c r="Y574" i="1"/>
  <c r="A574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AM573" i="1"/>
  <c r="AL573" i="1"/>
  <c r="AK573" i="1"/>
  <c r="AI573" i="1"/>
  <c r="AH573" i="1"/>
  <c r="Y573" i="1"/>
  <c r="A573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AM572" i="1"/>
  <c r="AL572" i="1"/>
  <c r="AK572" i="1"/>
  <c r="AI572" i="1"/>
  <c r="AH572" i="1"/>
  <c r="Y572" i="1"/>
  <c r="A572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AM571" i="1"/>
  <c r="AL571" i="1"/>
  <c r="AK571" i="1"/>
  <c r="AI571" i="1"/>
  <c r="AH571" i="1"/>
  <c r="Y571" i="1"/>
  <c r="I571" i="1"/>
  <c r="AJ571" i="1" s="1"/>
  <c r="A571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AM570" i="1"/>
  <c r="AL570" i="1"/>
  <c r="AK570" i="1"/>
  <c r="AI570" i="1"/>
  <c r="AH570" i="1"/>
  <c r="Y570" i="1"/>
  <c r="A570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AM569" i="1"/>
  <c r="AL569" i="1"/>
  <c r="AK569" i="1"/>
  <c r="AI569" i="1"/>
  <c r="AH569" i="1"/>
  <c r="Y569" i="1"/>
  <c r="A569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AM568" i="1"/>
  <c r="AL568" i="1"/>
  <c r="AK568" i="1"/>
  <c r="AI568" i="1"/>
  <c r="AH568" i="1"/>
  <c r="Y568" i="1"/>
  <c r="A568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AM567" i="1"/>
  <c r="AL567" i="1"/>
  <c r="AK567" i="1"/>
  <c r="AI567" i="1"/>
  <c r="AH567" i="1"/>
  <c r="Y567" i="1"/>
  <c r="A567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AM566" i="1"/>
  <c r="AL566" i="1"/>
  <c r="AK566" i="1"/>
  <c r="AI566" i="1"/>
  <c r="AH566" i="1"/>
  <c r="Y566" i="1"/>
  <c r="I566" i="1"/>
  <c r="AJ566" i="1" s="1"/>
  <c r="A566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AM565" i="1"/>
  <c r="AL565" i="1"/>
  <c r="AK565" i="1"/>
  <c r="AI565" i="1"/>
  <c r="AH565" i="1"/>
  <c r="Y565" i="1"/>
  <c r="A565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AM564" i="1"/>
  <c r="AL564" i="1"/>
  <c r="AK564" i="1"/>
  <c r="AI564" i="1"/>
  <c r="AH564" i="1"/>
  <c r="Y564" i="1"/>
  <c r="A564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AM563" i="1"/>
  <c r="AL563" i="1"/>
  <c r="AK563" i="1"/>
  <c r="AI563" i="1"/>
  <c r="AH563" i="1"/>
  <c r="Y563" i="1"/>
  <c r="A563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AM562" i="1"/>
  <c r="AL562" i="1"/>
  <c r="AK562" i="1"/>
  <c r="AI562" i="1"/>
  <c r="AH562" i="1"/>
  <c r="Y562" i="1"/>
  <c r="A562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AM561" i="1"/>
  <c r="AL561" i="1"/>
  <c r="AK561" i="1"/>
  <c r="AI561" i="1"/>
  <c r="AH561" i="1"/>
  <c r="Y561" i="1"/>
  <c r="A561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AM560" i="1"/>
  <c r="AL560" i="1"/>
  <c r="AK560" i="1"/>
  <c r="AI560" i="1"/>
  <c r="AH560" i="1"/>
  <c r="Y560" i="1"/>
  <c r="A560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AM559" i="1"/>
  <c r="AL559" i="1"/>
  <c r="AK559" i="1"/>
  <c r="AI559" i="1"/>
  <c r="AH559" i="1"/>
  <c r="Y559" i="1"/>
  <c r="A559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AM558" i="1"/>
  <c r="AL558" i="1"/>
  <c r="AK558" i="1"/>
  <c r="AI558" i="1"/>
  <c r="AH558" i="1"/>
  <c r="Y558" i="1"/>
  <c r="A558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AM557" i="1"/>
  <c r="AL557" i="1"/>
  <c r="AK557" i="1"/>
  <c r="AI557" i="1"/>
  <c r="AH557" i="1"/>
  <c r="Y557" i="1"/>
  <c r="A557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AM556" i="1"/>
  <c r="AL556" i="1"/>
  <c r="AK556" i="1"/>
  <c r="AI556" i="1"/>
  <c r="AH556" i="1"/>
  <c r="Y556" i="1"/>
  <c r="A556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AM555" i="1"/>
  <c r="AL555" i="1"/>
  <c r="AK555" i="1"/>
  <c r="AI555" i="1"/>
  <c r="AH555" i="1"/>
  <c r="Y555" i="1"/>
  <c r="A555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AM554" i="1"/>
  <c r="AL554" i="1"/>
  <c r="AK554" i="1"/>
  <c r="AI554" i="1"/>
  <c r="AH554" i="1"/>
  <c r="Y554" i="1"/>
  <c r="A554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AM553" i="1"/>
  <c r="AL553" i="1"/>
  <c r="AK553" i="1"/>
  <c r="AI553" i="1"/>
  <c r="AH553" i="1"/>
  <c r="Y553" i="1"/>
  <c r="A553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AM552" i="1"/>
  <c r="AL552" i="1"/>
  <c r="AK552" i="1"/>
  <c r="AI552" i="1"/>
  <c r="AH552" i="1"/>
  <c r="Y552" i="1"/>
  <c r="A552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AM551" i="1"/>
  <c r="AL551" i="1"/>
  <c r="AK551" i="1"/>
  <c r="AI551" i="1"/>
  <c r="AH551" i="1"/>
  <c r="Y551" i="1"/>
  <c r="A551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AM550" i="1"/>
  <c r="AL550" i="1"/>
  <c r="AK550" i="1"/>
  <c r="AI550" i="1"/>
  <c r="AH550" i="1"/>
  <c r="Y550" i="1"/>
  <c r="A550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AM549" i="1"/>
  <c r="AL549" i="1"/>
  <c r="AK549" i="1"/>
  <c r="AI549" i="1"/>
  <c r="AH549" i="1"/>
  <c r="Y549" i="1"/>
  <c r="A549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AM548" i="1"/>
  <c r="AL548" i="1"/>
  <c r="AK548" i="1"/>
  <c r="AI548" i="1"/>
  <c r="AH548" i="1"/>
  <c r="Y548" i="1"/>
  <c r="A548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AM547" i="1"/>
  <c r="AL547" i="1"/>
  <c r="AK547" i="1"/>
  <c r="AI547" i="1"/>
  <c r="AH547" i="1"/>
  <c r="Y547" i="1"/>
  <c r="A547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AM546" i="1"/>
  <c r="AL546" i="1"/>
  <c r="AK546" i="1"/>
  <c r="AI546" i="1"/>
  <c r="AH546" i="1"/>
  <c r="Y546" i="1"/>
  <c r="A546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AM545" i="1"/>
  <c r="AL545" i="1"/>
  <c r="AK545" i="1"/>
  <c r="AI545" i="1"/>
  <c r="AH545" i="1"/>
  <c r="Y545" i="1"/>
  <c r="A545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AM544" i="1"/>
  <c r="AL544" i="1"/>
  <c r="AK544" i="1"/>
  <c r="AI544" i="1"/>
  <c r="AH544" i="1"/>
  <c r="Y544" i="1"/>
  <c r="A544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AM543" i="1"/>
  <c r="AL543" i="1"/>
  <c r="AK543" i="1"/>
  <c r="AI543" i="1"/>
  <c r="AH543" i="1"/>
  <c r="Y543" i="1"/>
  <c r="A543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AM542" i="1"/>
  <c r="AL542" i="1"/>
  <c r="AK542" i="1"/>
  <c r="AI542" i="1"/>
  <c r="AH542" i="1"/>
  <c r="Y542" i="1"/>
  <c r="A542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AM541" i="1"/>
  <c r="AL541" i="1"/>
  <c r="AK541" i="1"/>
  <c r="AI541" i="1"/>
  <c r="AH541" i="1"/>
  <c r="Y541" i="1"/>
  <c r="A541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AM540" i="1"/>
  <c r="AL540" i="1"/>
  <c r="AK540" i="1"/>
  <c r="AI540" i="1"/>
  <c r="AH540" i="1"/>
  <c r="Y540" i="1"/>
  <c r="A540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AM539" i="1"/>
  <c r="AL539" i="1"/>
  <c r="AK539" i="1"/>
  <c r="AI539" i="1"/>
  <c r="AH539" i="1"/>
  <c r="Y539" i="1"/>
  <c r="A539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AM538" i="1"/>
  <c r="AL538" i="1"/>
  <c r="AK538" i="1"/>
  <c r="AI538" i="1"/>
  <c r="AH538" i="1"/>
  <c r="Y538" i="1"/>
  <c r="A538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AM537" i="1"/>
  <c r="AL537" i="1"/>
  <c r="AK537" i="1"/>
  <c r="AI537" i="1"/>
  <c r="AH537" i="1"/>
  <c r="Y537" i="1"/>
  <c r="A537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AM536" i="1"/>
  <c r="AL536" i="1"/>
  <c r="AK536" i="1"/>
  <c r="AI536" i="1"/>
  <c r="AH536" i="1"/>
  <c r="Y536" i="1"/>
  <c r="A536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AM535" i="1"/>
  <c r="AL535" i="1"/>
  <c r="AK535" i="1"/>
  <c r="AI535" i="1"/>
  <c r="AH535" i="1"/>
  <c r="Y535" i="1"/>
  <c r="I535" i="1"/>
  <c r="AJ535" i="1" s="1"/>
  <c r="A535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AM534" i="1"/>
  <c r="AL534" i="1"/>
  <c r="AK534" i="1"/>
  <c r="AI534" i="1"/>
  <c r="AH534" i="1"/>
  <c r="Y534" i="1"/>
  <c r="A534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AM533" i="1"/>
  <c r="AL533" i="1"/>
  <c r="AK533" i="1"/>
  <c r="AI533" i="1"/>
  <c r="AH533" i="1"/>
  <c r="Y533" i="1"/>
  <c r="A533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AM532" i="1"/>
  <c r="AL532" i="1"/>
  <c r="AK532" i="1"/>
  <c r="AI532" i="1"/>
  <c r="AH532" i="1"/>
  <c r="Y532" i="1"/>
  <c r="A532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AM531" i="1"/>
  <c r="AL531" i="1"/>
  <c r="AK531" i="1"/>
  <c r="AI531" i="1"/>
  <c r="AH531" i="1"/>
  <c r="Y531" i="1"/>
  <c r="A531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AM530" i="1"/>
  <c r="AL530" i="1"/>
  <c r="AK530" i="1"/>
  <c r="AI530" i="1"/>
  <c r="AH530" i="1"/>
  <c r="Y530" i="1"/>
  <c r="A530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AM529" i="1"/>
  <c r="AL529" i="1"/>
  <c r="AK529" i="1"/>
  <c r="AI529" i="1"/>
  <c r="AH529" i="1"/>
  <c r="Y529" i="1"/>
  <c r="A529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AM528" i="1"/>
  <c r="AL528" i="1"/>
  <c r="AK528" i="1"/>
  <c r="AI528" i="1"/>
  <c r="AH528" i="1"/>
  <c r="Y528" i="1"/>
  <c r="A528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AM527" i="1"/>
  <c r="AL527" i="1"/>
  <c r="AK527" i="1"/>
  <c r="AI527" i="1"/>
  <c r="AH527" i="1"/>
  <c r="Y527" i="1"/>
  <c r="A527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AM526" i="1"/>
  <c r="AL526" i="1"/>
  <c r="AK526" i="1"/>
  <c r="AI526" i="1"/>
  <c r="AH526" i="1"/>
  <c r="Y526" i="1"/>
  <c r="I526" i="1"/>
  <c r="AJ526" i="1" s="1"/>
  <c r="A526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AM525" i="1"/>
  <c r="AL525" i="1"/>
  <c r="AK525" i="1"/>
  <c r="AI525" i="1"/>
  <c r="AH525" i="1"/>
  <c r="Y525" i="1"/>
  <c r="A525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AM524" i="1"/>
  <c r="AL524" i="1"/>
  <c r="AK524" i="1"/>
  <c r="AI524" i="1"/>
  <c r="AH524" i="1"/>
  <c r="Y524" i="1"/>
  <c r="A524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AM523" i="1"/>
  <c r="AL523" i="1"/>
  <c r="AK523" i="1"/>
  <c r="AI523" i="1"/>
  <c r="AH523" i="1"/>
  <c r="Y523" i="1"/>
  <c r="A523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AM522" i="1"/>
  <c r="AL522" i="1"/>
  <c r="AK522" i="1"/>
  <c r="AI522" i="1"/>
  <c r="AH522" i="1"/>
  <c r="Y522" i="1"/>
  <c r="A522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AM521" i="1"/>
  <c r="AL521" i="1"/>
  <c r="AK521" i="1"/>
  <c r="AI521" i="1"/>
  <c r="AH521" i="1"/>
  <c r="Y521" i="1"/>
  <c r="A521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AM520" i="1"/>
  <c r="AL520" i="1"/>
  <c r="AK520" i="1"/>
  <c r="AI520" i="1"/>
  <c r="AH520" i="1"/>
  <c r="Y520" i="1"/>
  <c r="A520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AM519" i="1"/>
  <c r="AL519" i="1"/>
  <c r="AK519" i="1"/>
  <c r="AI519" i="1"/>
  <c r="AH519" i="1"/>
  <c r="Y519" i="1"/>
  <c r="A519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AM518" i="1"/>
  <c r="AL518" i="1"/>
  <c r="AK518" i="1"/>
  <c r="AI518" i="1"/>
  <c r="AH518" i="1"/>
  <c r="Y518" i="1"/>
  <c r="A518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AM517" i="1"/>
  <c r="AL517" i="1"/>
  <c r="AK517" i="1"/>
  <c r="AI517" i="1"/>
  <c r="AH517" i="1"/>
  <c r="Y517" i="1"/>
  <c r="A517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AM516" i="1"/>
  <c r="AL516" i="1"/>
  <c r="AK516" i="1"/>
  <c r="AI516" i="1"/>
  <c r="AH516" i="1"/>
  <c r="Y516" i="1"/>
  <c r="A516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AM515" i="1"/>
  <c r="AL515" i="1"/>
  <c r="AK515" i="1"/>
  <c r="AI515" i="1"/>
  <c r="AH515" i="1"/>
  <c r="Y515" i="1"/>
  <c r="A515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AM514" i="1"/>
  <c r="AL514" i="1"/>
  <c r="AK514" i="1"/>
  <c r="AI514" i="1"/>
  <c r="AH514" i="1"/>
  <c r="Y514" i="1"/>
  <c r="A514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AM513" i="1"/>
  <c r="AL513" i="1"/>
  <c r="AK513" i="1"/>
  <c r="AI513" i="1"/>
  <c r="AH513" i="1"/>
  <c r="Y513" i="1"/>
  <c r="A513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AM512" i="1"/>
  <c r="AL512" i="1"/>
  <c r="AK512" i="1"/>
  <c r="AI512" i="1"/>
  <c r="AH512" i="1"/>
  <c r="Y512" i="1"/>
  <c r="A512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AM511" i="1"/>
  <c r="AL511" i="1"/>
  <c r="AK511" i="1"/>
  <c r="AI511" i="1"/>
  <c r="AH511" i="1"/>
  <c r="Y511" i="1"/>
  <c r="A511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AM510" i="1"/>
  <c r="AL510" i="1"/>
  <c r="AK510" i="1"/>
  <c r="AI510" i="1"/>
  <c r="AH510" i="1"/>
  <c r="Y510" i="1"/>
  <c r="A510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AM509" i="1"/>
  <c r="AL509" i="1"/>
  <c r="AK509" i="1"/>
  <c r="AI509" i="1"/>
  <c r="AH509" i="1"/>
  <c r="Y509" i="1"/>
  <c r="A509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AM508" i="1"/>
  <c r="AL508" i="1"/>
  <c r="AK508" i="1"/>
  <c r="AI508" i="1"/>
  <c r="AH508" i="1"/>
  <c r="Y508" i="1"/>
  <c r="A508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AM507" i="1"/>
  <c r="AL507" i="1"/>
  <c r="AK507" i="1"/>
  <c r="AI507" i="1"/>
  <c r="AH507" i="1"/>
  <c r="Y507" i="1"/>
  <c r="A507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AM506" i="1"/>
  <c r="AL506" i="1"/>
  <c r="AK506" i="1"/>
  <c r="AI506" i="1"/>
  <c r="AH506" i="1"/>
  <c r="Y506" i="1"/>
  <c r="A506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AM505" i="1"/>
  <c r="AL505" i="1"/>
  <c r="AK505" i="1"/>
  <c r="AI505" i="1"/>
  <c r="AH505" i="1"/>
  <c r="Y505" i="1"/>
  <c r="A505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AM504" i="1"/>
  <c r="AL504" i="1"/>
  <c r="AK504" i="1"/>
  <c r="AI504" i="1"/>
  <c r="AH504" i="1"/>
  <c r="Y504" i="1"/>
  <c r="A504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AM503" i="1"/>
  <c r="AL503" i="1"/>
  <c r="AK503" i="1"/>
  <c r="AI503" i="1"/>
  <c r="AH503" i="1"/>
  <c r="Y503" i="1"/>
  <c r="I503" i="1"/>
  <c r="AJ503" i="1" s="1"/>
  <c r="A503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AM502" i="1"/>
  <c r="AL502" i="1"/>
  <c r="AK502" i="1"/>
  <c r="AI502" i="1"/>
  <c r="AH502" i="1"/>
  <c r="Y502" i="1"/>
  <c r="A502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AM501" i="1"/>
  <c r="AL501" i="1"/>
  <c r="AK501" i="1"/>
  <c r="AI501" i="1"/>
  <c r="AH501" i="1"/>
  <c r="Y501" i="1"/>
  <c r="A501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AM500" i="1"/>
  <c r="AL500" i="1"/>
  <c r="AK500" i="1"/>
  <c r="AI500" i="1"/>
  <c r="AH500" i="1"/>
  <c r="Y500" i="1"/>
  <c r="A500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AM499" i="1"/>
  <c r="AL499" i="1"/>
  <c r="AK499" i="1"/>
  <c r="AI499" i="1"/>
  <c r="AH499" i="1"/>
  <c r="Y499" i="1"/>
  <c r="A499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AM498" i="1"/>
  <c r="AL498" i="1"/>
  <c r="AK498" i="1"/>
  <c r="AI498" i="1"/>
  <c r="AH498" i="1"/>
  <c r="Y498" i="1"/>
  <c r="A498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AM497" i="1"/>
  <c r="AL497" i="1"/>
  <c r="AK497" i="1"/>
  <c r="AI497" i="1"/>
  <c r="AH497" i="1"/>
  <c r="Y497" i="1"/>
  <c r="A497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AM496" i="1"/>
  <c r="AL496" i="1"/>
  <c r="AK496" i="1"/>
  <c r="AI496" i="1"/>
  <c r="AH496" i="1"/>
  <c r="Y496" i="1"/>
  <c r="A496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AM495" i="1"/>
  <c r="AL495" i="1"/>
  <c r="AK495" i="1"/>
  <c r="AI495" i="1"/>
  <c r="AH495" i="1"/>
  <c r="Y495" i="1"/>
  <c r="A495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AM494" i="1"/>
  <c r="AL494" i="1"/>
  <c r="AK494" i="1"/>
  <c r="AI494" i="1"/>
  <c r="AH494" i="1"/>
  <c r="Y494" i="1"/>
  <c r="A494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AM493" i="1"/>
  <c r="AL493" i="1"/>
  <c r="AK493" i="1"/>
  <c r="AI493" i="1"/>
  <c r="AH493" i="1"/>
  <c r="Y493" i="1"/>
  <c r="A493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AM492" i="1"/>
  <c r="AL492" i="1"/>
  <c r="AK492" i="1"/>
  <c r="AI492" i="1"/>
  <c r="AH492" i="1"/>
  <c r="Y492" i="1"/>
  <c r="A492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AM491" i="1"/>
  <c r="AL491" i="1"/>
  <c r="AK491" i="1"/>
  <c r="AI491" i="1"/>
  <c r="AH491" i="1"/>
  <c r="Y491" i="1"/>
  <c r="A491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AM490" i="1"/>
  <c r="AL490" i="1"/>
  <c r="AK490" i="1"/>
  <c r="AI490" i="1"/>
  <c r="AH490" i="1"/>
  <c r="Y490" i="1"/>
  <c r="A490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AM489" i="1"/>
  <c r="AL489" i="1"/>
  <c r="AK489" i="1"/>
  <c r="AI489" i="1"/>
  <c r="AH489" i="1"/>
  <c r="Y489" i="1"/>
  <c r="A489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AM488" i="1"/>
  <c r="AL488" i="1"/>
  <c r="AK488" i="1"/>
  <c r="AI488" i="1"/>
  <c r="AH488" i="1"/>
  <c r="Y488" i="1"/>
  <c r="A488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AM487" i="1"/>
  <c r="AL487" i="1"/>
  <c r="AK487" i="1"/>
  <c r="AI487" i="1"/>
  <c r="AH487" i="1"/>
  <c r="Y487" i="1"/>
  <c r="A487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AM486" i="1"/>
  <c r="AL486" i="1"/>
  <c r="AK486" i="1"/>
  <c r="AI486" i="1"/>
  <c r="AH486" i="1"/>
  <c r="Y486" i="1"/>
  <c r="A486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AM485" i="1"/>
  <c r="AL485" i="1"/>
  <c r="AK485" i="1"/>
  <c r="AI485" i="1"/>
  <c r="AH485" i="1"/>
  <c r="Y485" i="1"/>
  <c r="A485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AM484" i="1"/>
  <c r="AL484" i="1"/>
  <c r="AK484" i="1"/>
  <c r="AI484" i="1"/>
  <c r="AH484" i="1"/>
  <c r="Y484" i="1"/>
  <c r="A484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AM483" i="1"/>
  <c r="AL483" i="1"/>
  <c r="AK483" i="1"/>
  <c r="AI483" i="1"/>
  <c r="AH483" i="1"/>
  <c r="Y483" i="1"/>
  <c r="A483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AM482" i="1"/>
  <c r="AL482" i="1"/>
  <c r="AK482" i="1"/>
  <c r="AI482" i="1"/>
  <c r="AH482" i="1"/>
  <c r="Y482" i="1"/>
  <c r="A482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AM481" i="1"/>
  <c r="AL481" i="1"/>
  <c r="AK481" i="1"/>
  <c r="AI481" i="1"/>
  <c r="AH481" i="1"/>
  <c r="Y481" i="1"/>
  <c r="A481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AM480" i="1"/>
  <c r="AL480" i="1"/>
  <c r="AK480" i="1"/>
  <c r="AI480" i="1"/>
  <c r="AH480" i="1"/>
  <c r="Y480" i="1"/>
  <c r="A480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AM479" i="1"/>
  <c r="AL479" i="1"/>
  <c r="AK479" i="1"/>
  <c r="AI479" i="1"/>
  <c r="AH479" i="1"/>
  <c r="Y479" i="1"/>
  <c r="A479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AM478" i="1"/>
  <c r="AL478" i="1"/>
  <c r="AK478" i="1"/>
  <c r="AI478" i="1"/>
  <c r="AH478" i="1"/>
  <c r="Y478" i="1"/>
  <c r="A478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AM477" i="1"/>
  <c r="AL477" i="1"/>
  <c r="AK477" i="1"/>
  <c r="AI477" i="1"/>
  <c r="AH477" i="1"/>
  <c r="Y477" i="1"/>
  <c r="A477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AM476" i="1"/>
  <c r="AL476" i="1"/>
  <c r="AK476" i="1"/>
  <c r="AI476" i="1"/>
  <c r="AH476" i="1"/>
  <c r="Y476" i="1"/>
  <c r="A476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AM475" i="1"/>
  <c r="AL475" i="1"/>
  <c r="AK475" i="1"/>
  <c r="AI475" i="1"/>
  <c r="AH475" i="1"/>
  <c r="Y475" i="1"/>
  <c r="A475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AM474" i="1"/>
  <c r="AL474" i="1"/>
  <c r="AK474" i="1"/>
  <c r="AI474" i="1"/>
  <c r="AH474" i="1"/>
  <c r="Y474" i="1"/>
  <c r="A474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AM473" i="1"/>
  <c r="AL473" i="1"/>
  <c r="AK473" i="1"/>
  <c r="AI473" i="1"/>
  <c r="AH473" i="1"/>
  <c r="Y473" i="1"/>
  <c r="A473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AM472" i="1"/>
  <c r="AL472" i="1"/>
  <c r="AK472" i="1"/>
  <c r="AI472" i="1"/>
  <c r="AH472" i="1"/>
  <c r="Y472" i="1"/>
  <c r="A472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AM471" i="1"/>
  <c r="AL471" i="1"/>
  <c r="AK471" i="1"/>
  <c r="AI471" i="1"/>
  <c r="AH471" i="1"/>
  <c r="Y471" i="1"/>
  <c r="A471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AM470" i="1"/>
  <c r="AL470" i="1"/>
  <c r="AK470" i="1"/>
  <c r="AI470" i="1"/>
  <c r="AH470" i="1"/>
  <c r="Y470" i="1"/>
  <c r="A470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AM469" i="1"/>
  <c r="AL469" i="1"/>
  <c r="AK469" i="1"/>
  <c r="AI469" i="1"/>
  <c r="AH469" i="1"/>
  <c r="Y469" i="1"/>
  <c r="A469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AM468" i="1"/>
  <c r="AL468" i="1"/>
  <c r="AK468" i="1"/>
  <c r="AI468" i="1"/>
  <c r="AH468" i="1"/>
  <c r="Y468" i="1"/>
  <c r="A468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AM467" i="1"/>
  <c r="AL467" i="1"/>
  <c r="AK467" i="1"/>
  <c r="AI467" i="1"/>
  <c r="AH467" i="1"/>
  <c r="Y467" i="1"/>
  <c r="A467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AM466" i="1"/>
  <c r="AL466" i="1"/>
  <c r="AK466" i="1"/>
  <c r="AI466" i="1"/>
  <c r="AH466" i="1"/>
  <c r="Y466" i="1"/>
  <c r="A466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AM465" i="1"/>
  <c r="AL465" i="1"/>
  <c r="AK465" i="1"/>
  <c r="AI465" i="1"/>
  <c r="AH465" i="1"/>
  <c r="Y465" i="1"/>
  <c r="A465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AM464" i="1"/>
  <c r="AL464" i="1"/>
  <c r="AK464" i="1"/>
  <c r="AI464" i="1"/>
  <c r="AH464" i="1"/>
  <c r="Y464" i="1"/>
  <c r="A464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AM463" i="1"/>
  <c r="AL463" i="1"/>
  <c r="AK463" i="1"/>
  <c r="AI463" i="1"/>
  <c r="AH463" i="1"/>
  <c r="Y463" i="1"/>
  <c r="A463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AM462" i="1"/>
  <c r="AL462" i="1"/>
  <c r="AK462" i="1"/>
  <c r="AI462" i="1"/>
  <c r="AH462" i="1"/>
  <c r="Y462" i="1"/>
  <c r="A462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AM461" i="1"/>
  <c r="AL461" i="1"/>
  <c r="AK461" i="1"/>
  <c r="AI461" i="1"/>
  <c r="AH461" i="1"/>
  <c r="Y461" i="1"/>
  <c r="A461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AM460" i="1"/>
  <c r="AL460" i="1"/>
  <c r="AK460" i="1"/>
  <c r="AI460" i="1"/>
  <c r="AH460" i="1"/>
  <c r="Y460" i="1"/>
  <c r="A460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AM459" i="1"/>
  <c r="AL459" i="1"/>
  <c r="AK459" i="1"/>
  <c r="AI459" i="1"/>
  <c r="AH459" i="1"/>
  <c r="Y459" i="1"/>
  <c r="A459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AM458" i="1"/>
  <c r="AL458" i="1"/>
  <c r="AK458" i="1"/>
  <c r="AI458" i="1"/>
  <c r="AH458" i="1"/>
  <c r="Y458" i="1"/>
  <c r="A458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AM457" i="1"/>
  <c r="AL457" i="1"/>
  <c r="AK457" i="1"/>
  <c r="AI457" i="1"/>
  <c r="AH457" i="1"/>
  <c r="Y457" i="1"/>
  <c r="A457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AM456" i="1"/>
  <c r="AL456" i="1"/>
  <c r="AK456" i="1"/>
  <c r="AI456" i="1"/>
  <c r="AH456" i="1"/>
  <c r="Y456" i="1"/>
  <c r="A456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AM455" i="1"/>
  <c r="AL455" i="1"/>
  <c r="AK455" i="1"/>
  <c r="AI455" i="1"/>
  <c r="AH455" i="1"/>
  <c r="Y455" i="1"/>
  <c r="A455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AM454" i="1"/>
  <c r="AL454" i="1"/>
  <c r="AK454" i="1"/>
  <c r="AI454" i="1"/>
  <c r="AH454" i="1"/>
  <c r="Y454" i="1"/>
  <c r="A454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AM453" i="1"/>
  <c r="AL453" i="1"/>
  <c r="AK453" i="1"/>
  <c r="AI453" i="1"/>
  <c r="AH453" i="1"/>
  <c r="Y453" i="1"/>
  <c r="A453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AM452" i="1"/>
  <c r="AL452" i="1"/>
  <c r="AK452" i="1"/>
  <c r="AI452" i="1"/>
  <c r="AH452" i="1"/>
  <c r="Y452" i="1"/>
  <c r="A452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AM451" i="1"/>
  <c r="AL451" i="1"/>
  <c r="AK451" i="1"/>
  <c r="AI451" i="1"/>
  <c r="AH451" i="1"/>
  <c r="Y451" i="1"/>
  <c r="A451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AM450" i="1"/>
  <c r="AL450" i="1"/>
  <c r="AK450" i="1"/>
  <c r="AI450" i="1"/>
  <c r="AH450" i="1"/>
  <c r="Y450" i="1"/>
  <c r="A450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AM449" i="1"/>
  <c r="AL449" i="1"/>
  <c r="AK449" i="1"/>
  <c r="AI449" i="1"/>
  <c r="AH449" i="1"/>
  <c r="Y449" i="1"/>
  <c r="A449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AM448" i="1"/>
  <c r="AL448" i="1"/>
  <c r="AK448" i="1"/>
  <c r="AI448" i="1"/>
  <c r="AH448" i="1"/>
  <c r="Y448" i="1"/>
  <c r="A448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AM447" i="1"/>
  <c r="AL447" i="1"/>
  <c r="AK447" i="1"/>
  <c r="AI447" i="1"/>
  <c r="AH447" i="1"/>
  <c r="Y447" i="1"/>
  <c r="A447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AM446" i="1"/>
  <c r="AL446" i="1"/>
  <c r="AK446" i="1"/>
  <c r="AI446" i="1"/>
  <c r="AH446" i="1"/>
  <c r="Y446" i="1"/>
  <c r="A446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AM445" i="1"/>
  <c r="AL445" i="1"/>
  <c r="AK445" i="1"/>
  <c r="AI445" i="1"/>
  <c r="AH445" i="1"/>
  <c r="Y445" i="1"/>
  <c r="A445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AM444" i="1"/>
  <c r="AL444" i="1"/>
  <c r="AK444" i="1"/>
  <c r="AI444" i="1"/>
  <c r="AH444" i="1"/>
  <c r="Y444" i="1"/>
  <c r="A444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AM443" i="1"/>
  <c r="AL443" i="1"/>
  <c r="AK443" i="1"/>
  <c r="AI443" i="1"/>
  <c r="AH443" i="1"/>
  <c r="Y443" i="1"/>
  <c r="A443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AM442" i="1"/>
  <c r="AL442" i="1"/>
  <c r="AK442" i="1"/>
  <c r="AI442" i="1"/>
  <c r="AH442" i="1"/>
  <c r="Y442" i="1"/>
  <c r="A442" i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AM441" i="1"/>
  <c r="AL441" i="1"/>
  <c r="AK441" i="1"/>
  <c r="AI441" i="1"/>
  <c r="AH441" i="1"/>
  <c r="Y441" i="1"/>
  <c r="A441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AM440" i="1"/>
  <c r="AL440" i="1"/>
  <c r="AK440" i="1"/>
  <c r="AI440" i="1"/>
  <c r="AH440" i="1"/>
  <c r="Y440" i="1"/>
  <c r="A440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AM439" i="1"/>
  <c r="AL439" i="1"/>
  <c r="AK439" i="1"/>
  <c r="AI439" i="1"/>
  <c r="AH439" i="1"/>
  <c r="Y439" i="1"/>
  <c r="A439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AM438" i="1"/>
  <c r="AL438" i="1"/>
  <c r="AK438" i="1"/>
  <c r="AI438" i="1"/>
  <c r="AH438" i="1"/>
  <c r="Y438" i="1"/>
  <c r="A438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AM437" i="1"/>
  <c r="AL437" i="1"/>
  <c r="AK437" i="1"/>
  <c r="AI437" i="1"/>
  <c r="AH437" i="1"/>
  <c r="Y437" i="1"/>
  <c r="A437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AM436" i="1"/>
  <c r="AL436" i="1"/>
  <c r="AK436" i="1"/>
  <c r="AI436" i="1"/>
  <c r="AH436" i="1"/>
  <c r="Y436" i="1"/>
  <c r="A436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AM435" i="1"/>
  <c r="AL435" i="1"/>
  <c r="AK435" i="1"/>
  <c r="AI435" i="1"/>
  <c r="AH435" i="1"/>
  <c r="Y435" i="1"/>
  <c r="A435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AM434" i="1"/>
  <c r="AL434" i="1"/>
  <c r="AK434" i="1"/>
  <c r="AI434" i="1"/>
  <c r="AH434" i="1"/>
  <c r="Y434" i="1"/>
  <c r="A434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AM433" i="1"/>
  <c r="AL433" i="1"/>
  <c r="AK433" i="1"/>
  <c r="AI433" i="1"/>
  <c r="AH433" i="1"/>
  <c r="Y433" i="1"/>
  <c r="A433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AM432" i="1"/>
  <c r="AL432" i="1"/>
  <c r="AK432" i="1"/>
  <c r="AI432" i="1"/>
  <c r="AH432" i="1"/>
  <c r="Y432" i="1"/>
  <c r="A432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AM431" i="1"/>
  <c r="AL431" i="1"/>
  <c r="AK431" i="1"/>
  <c r="AI431" i="1"/>
  <c r="AH431" i="1"/>
  <c r="Y431" i="1"/>
  <c r="A431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AM430" i="1"/>
  <c r="AL430" i="1"/>
  <c r="AK430" i="1"/>
  <c r="AI430" i="1"/>
  <c r="AH430" i="1"/>
  <c r="Y430" i="1"/>
  <c r="A430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AM429" i="1"/>
  <c r="AL429" i="1"/>
  <c r="AK429" i="1"/>
  <c r="AI429" i="1"/>
  <c r="AH429" i="1"/>
  <c r="Y429" i="1"/>
  <c r="A429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AM428" i="1"/>
  <c r="AL428" i="1"/>
  <c r="AK428" i="1"/>
  <c r="AI428" i="1"/>
  <c r="AH428" i="1"/>
  <c r="Y428" i="1"/>
  <c r="A428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AM427" i="1"/>
  <c r="AL427" i="1"/>
  <c r="AK427" i="1"/>
  <c r="AI427" i="1"/>
  <c r="AH427" i="1"/>
  <c r="Y427" i="1"/>
  <c r="A427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AM426" i="1"/>
  <c r="AL426" i="1"/>
  <c r="AK426" i="1"/>
  <c r="AI426" i="1"/>
  <c r="AH426" i="1"/>
  <c r="Y426" i="1"/>
  <c r="A426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AM425" i="1"/>
  <c r="AL425" i="1"/>
  <c r="AK425" i="1"/>
  <c r="AI425" i="1"/>
  <c r="AH425" i="1"/>
  <c r="Y425" i="1"/>
  <c r="A425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AM424" i="1"/>
  <c r="AL424" i="1"/>
  <c r="AK424" i="1"/>
  <c r="AI424" i="1"/>
  <c r="AH424" i="1"/>
  <c r="Y424" i="1"/>
  <c r="A424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AM423" i="1"/>
  <c r="AL423" i="1"/>
  <c r="AK423" i="1"/>
  <c r="AI423" i="1"/>
  <c r="AH423" i="1"/>
  <c r="Y423" i="1"/>
  <c r="A423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AM422" i="1"/>
  <c r="AL422" i="1"/>
  <c r="AK422" i="1"/>
  <c r="AI422" i="1"/>
  <c r="AH422" i="1"/>
  <c r="Y422" i="1"/>
  <c r="A422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AM421" i="1"/>
  <c r="AL421" i="1"/>
  <c r="AK421" i="1"/>
  <c r="AI421" i="1"/>
  <c r="AH421" i="1"/>
  <c r="Y421" i="1"/>
  <c r="A421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AM420" i="1"/>
  <c r="AL420" i="1"/>
  <c r="AK420" i="1"/>
  <c r="AI420" i="1"/>
  <c r="AH420" i="1"/>
  <c r="Y420" i="1"/>
  <c r="A420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AM419" i="1"/>
  <c r="AL419" i="1"/>
  <c r="AK419" i="1"/>
  <c r="AI419" i="1"/>
  <c r="AH419" i="1"/>
  <c r="Y419" i="1"/>
  <c r="A419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AM418" i="1"/>
  <c r="AL418" i="1"/>
  <c r="AK418" i="1"/>
  <c r="AI418" i="1"/>
  <c r="AH418" i="1"/>
  <c r="Y418" i="1"/>
  <c r="A418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AM417" i="1"/>
  <c r="AL417" i="1"/>
  <c r="AK417" i="1"/>
  <c r="AI417" i="1"/>
  <c r="AH417" i="1"/>
  <c r="Y417" i="1"/>
  <c r="A417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AM416" i="1"/>
  <c r="AL416" i="1"/>
  <c r="AK416" i="1"/>
  <c r="AI416" i="1"/>
  <c r="AH416" i="1"/>
  <c r="Y416" i="1"/>
  <c r="A416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AM415" i="1"/>
  <c r="AL415" i="1"/>
  <c r="AK415" i="1"/>
  <c r="AI415" i="1"/>
  <c r="AH415" i="1"/>
  <c r="Y415" i="1"/>
  <c r="A415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AM414" i="1"/>
  <c r="AL414" i="1"/>
  <c r="AK414" i="1"/>
  <c r="AI414" i="1"/>
  <c r="AH414" i="1"/>
  <c r="Y414" i="1"/>
  <c r="A414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AM413" i="1"/>
  <c r="AL413" i="1"/>
  <c r="AK413" i="1"/>
  <c r="AI413" i="1"/>
  <c r="AH413" i="1"/>
  <c r="Y413" i="1"/>
  <c r="A413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AM412" i="1"/>
  <c r="AL412" i="1"/>
  <c r="AK412" i="1"/>
  <c r="AI412" i="1"/>
  <c r="AH412" i="1"/>
  <c r="Y412" i="1"/>
  <c r="A412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AM411" i="1"/>
  <c r="AL411" i="1"/>
  <c r="AK411" i="1"/>
  <c r="AI411" i="1"/>
  <c r="AH411" i="1"/>
  <c r="Y411" i="1"/>
  <c r="A411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AM410" i="1"/>
  <c r="AL410" i="1"/>
  <c r="AK410" i="1"/>
  <c r="AI410" i="1"/>
  <c r="AH410" i="1"/>
  <c r="Y410" i="1"/>
  <c r="A410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AM409" i="1"/>
  <c r="AL409" i="1"/>
  <c r="AK409" i="1"/>
  <c r="AI409" i="1"/>
  <c r="AH409" i="1"/>
  <c r="Y409" i="1"/>
  <c r="A409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AM408" i="1"/>
  <c r="AL408" i="1"/>
  <c r="AK408" i="1"/>
  <c r="AI408" i="1"/>
  <c r="AH408" i="1"/>
  <c r="Y408" i="1"/>
  <c r="A408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AM407" i="1"/>
  <c r="AL407" i="1"/>
  <c r="AK407" i="1"/>
  <c r="AI407" i="1"/>
  <c r="AH407" i="1"/>
  <c r="Y407" i="1"/>
  <c r="A407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AM406" i="1"/>
  <c r="AL406" i="1"/>
  <c r="AK406" i="1"/>
  <c r="AI406" i="1"/>
  <c r="AH406" i="1"/>
  <c r="Y406" i="1"/>
  <c r="A406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AM405" i="1"/>
  <c r="AL405" i="1"/>
  <c r="AK405" i="1"/>
  <c r="AI405" i="1"/>
  <c r="AH405" i="1"/>
  <c r="Y405" i="1"/>
  <c r="A405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AM404" i="1"/>
  <c r="AL404" i="1"/>
  <c r="AK404" i="1"/>
  <c r="AI404" i="1"/>
  <c r="AH404" i="1"/>
  <c r="Y404" i="1"/>
  <c r="A404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AM403" i="1"/>
  <c r="AL403" i="1"/>
  <c r="AK403" i="1"/>
  <c r="AI403" i="1"/>
  <c r="AH403" i="1"/>
  <c r="Y403" i="1"/>
  <c r="A403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AM402" i="1"/>
  <c r="AL402" i="1"/>
  <c r="AK402" i="1"/>
  <c r="AI402" i="1"/>
  <c r="AH402" i="1"/>
  <c r="Y402" i="1"/>
  <c r="A402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AM401" i="1"/>
  <c r="AL401" i="1"/>
  <c r="AK401" i="1"/>
  <c r="AI401" i="1"/>
  <c r="AH401" i="1"/>
  <c r="Y401" i="1"/>
  <c r="A401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AM400" i="1"/>
  <c r="AL400" i="1"/>
  <c r="AK400" i="1"/>
  <c r="AI400" i="1"/>
  <c r="AH400" i="1"/>
  <c r="Y400" i="1"/>
  <c r="A400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AM399" i="1"/>
  <c r="AL399" i="1"/>
  <c r="AK399" i="1"/>
  <c r="AI399" i="1"/>
  <c r="AH399" i="1"/>
  <c r="Y399" i="1"/>
  <c r="A399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AM398" i="1"/>
  <c r="AL398" i="1"/>
  <c r="AK398" i="1"/>
  <c r="AI398" i="1"/>
  <c r="AH398" i="1"/>
  <c r="Y398" i="1"/>
  <c r="A398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AM397" i="1"/>
  <c r="AL397" i="1"/>
  <c r="AK397" i="1"/>
  <c r="AI397" i="1"/>
  <c r="AH397" i="1"/>
  <c r="Y397" i="1"/>
  <c r="A397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AM396" i="1"/>
  <c r="AL396" i="1"/>
  <c r="AK396" i="1"/>
  <c r="AI396" i="1"/>
  <c r="AH396" i="1"/>
  <c r="Y396" i="1"/>
  <c r="A396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AM395" i="1"/>
  <c r="AL395" i="1"/>
  <c r="AK395" i="1"/>
  <c r="AI395" i="1"/>
  <c r="AH395" i="1"/>
  <c r="Y395" i="1"/>
  <c r="A395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AM394" i="1"/>
  <c r="AL394" i="1"/>
  <c r="AK394" i="1"/>
  <c r="AI394" i="1"/>
  <c r="AH394" i="1"/>
  <c r="Y394" i="1"/>
  <c r="A394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AM393" i="1"/>
  <c r="AL393" i="1"/>
  <c r="AK393" i="1"/>
  <c r="AI393" i="1"/>
  <c r="AH393" i="1"/>
  <c r="Y393" i="1"/>
  <c r="A393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AM392" i="1"/>
  <c r="AL392" i="1"/>
  <c r="AK392" i="1"/>
  <c r="AI392" i="1"/>
  <c r="AH392" i="1"/>
  <c r="Y392" i="1"/>
  <c r="A392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AM391" i="1"/>
  <c r="AL391" i="1"/>
  <c r="AK391" i="1"/>
  <c r="AI391" i="1"/>
  <c r="AH391" i="1"/>
  <c r="Y391" i="1"/>
  <c r="A391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AM390" i="1"/>
  <c r="AL390" i="1"/>
  <c r="AK390" i="1"/>
  <c r="AI390" i="1"/>
  <c r="AH390" i="1"/>
  <c r="Y390" i="1"/>
  <c r="A390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AM389" i="1"/>
  <c r="AL389" i="1"/>
  <c r="AK389" i="1"/>
  <c r="AI389" i="1"/>
  <c r="AH389" i="1"/>
  <c r="Y389" i="1"/>
  <c r="A389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AM388" i="1"/>
  <c r="AL388" i="1"/>
  <c r="AK388" i="1"/>
  <c r="AI388" i="1"/>
  <c r="AH388" i="1"/>
  <c r="Y388" i="1"/>
  <c r="A388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AM387" i="1"/>
  <c r="AL387" i="1"/>
  <c r="AK387" i="1"/>
  <c r="AI387" i="1"/>
  <c r="AH387" i="1"/>
  <c r="Y387" i="1"/>
  <c r="A387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AM386" i="1"/>
  <c r="AL386" i="1"/>
  <c r="AK386" i="1"/>
  <c r="AI386" i="1"/>
  <c r="AH386" i="1"/>
  <c r="Y386" i="1"/>
  <c r="A386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AM385" i="1"/>
  <c r="AL385" i="1"/>
  <c r="AK385" i="1"/>
  <c r="AI385" i="1"/>
  <c r="AH385" i="1"/>
  <c r="Y385" i="1"/>
  <c r="A385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AM384" i="1"/>
  <c r="AL384" i="1"/>
  <c r="AK384" i="1"/>
  <c r="AI384" i="1"/>
  <c r="AH384" i="1"/>
  <c r="Y384" i="1"/>
  <c r="A384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AM383" i="1"/>
  <c r="AL383" i="1"/>
  <c r="AK383" i="1"/>
  <c r="AI383" i="1"/>
  <c r="AH383" i="1"/>
  <c r="Y383" i="1"/>
  <c r="A383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AM382" i="1"/>
  <c r="AL382" i="1"/>
  <c r="AK382" i="1"/>
  <c r="AI382" i="1"/>
  <c r="AH382" i="1"/>
  <c r="Y382" i="1"/>
  <c r="A382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AM381" i="1"/>
  <c r="AL381" i="1"/>
  <c r="AK381" i="1"/>
  <c r="AI381" i="1"/>
  <c r="AH381" i="1"/>
  <c r="Y381" i="1"/>
  <c r="A381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AM380" i="1"/>
  <c r="AL380" i="1"/>
  <c r="AK380" i="1"/>
  <c r="AI380" i="1"/>
  <c r="AH380" i="1"/>
  <c r="Y380" i="1"/>
  <c r="A380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AM379" i="1"/>
  <c r="AL379" i="1"/>
  <c r="AK379" i="1"/>
  <c r="AI379" i="1"/>
  <c r="AH379" i="1"/>
  <c r="Y379" i="1"/>
  <c r="A379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AM378" i="1"/>
  <c r="AL378" i="1"/>
  <c r="AK378" i="1"/>
  <c r="AI378" i="1"/>
  <c r="AH378" i="1"/>
  <c r="Y378" i="1"/>
  <c r="A378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AM377" i="1"/>
  <c r="AL377" i="1"/>
  <c r="AK377" i="1"/>
  <c r="AI377" i="1"/>
  <c r="AH377" i="1"/>
  <c r="Y377" i="1"/>
  <c r="A377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AM376" i="1"/>
  <c r="AL376" i="1"/>
  <c r="AK376" i="1"/>
  <c r="AI376" i="1"/>
  <c r="AH376" i="1"/>
  <c r="Y376" i="1"/>
  <c r="A376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AM375" i="1"/>
  <c r="AL375" i="1"/>
  <c r="AK375" i="1"/>
  <c r="AI375" i="1"/>
  <c r="AH375" i="1"/>
  <c r="Y375" i="1"/>
  <c r="A375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AM374" i="1"/>
  <c r="AL374" i="1"/>
  <c r="AK374" i="1"/>
  <c r="AI374" i="1"/>
  <c r="AH374" i="1"/>
  <c r="Y374" i="1"/>
  <c r="A374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AM373" i="1"/>
  <c r="AL373" i="1"/>
  <c r="AK373" i="1"/>
  <c r="AI373" i="1"/>
  <c r="AH373" i="1"/>
  <c r="Y373" i="1"/>
  <c r="A373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AM372" i="1"/>
  <c r="AL372" i="1"/>
  <c r="AK372" i="1"/>
  <c r="AI372" i="1"/>
  <c r="AH372" i="1"/>
  <c r="Y372" i="1"/>
  <c r="A372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AM371" i="1"/>
  <c r="AL371" i="1"/>
  <c r="AK371" i="1"/>
  <c r="AI371" i="1"/>
  <c r="AH371" i="1"/>
  <c r="Y371" i="1"/>
  <c r="A371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AM370" i="1"/>
  <c r="AL370" i="1"/>
  <c r="AK370" i="1"/>
  <c r="AI370" i="1"/>
  <c r="AH370" i="1"/>
  <c r="Y370" i="1"/>
  <c r="A370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AM369" i="1"/>
  <c r="AL369" i="1"/>
  <c r="AK369" i="1"/>
  <c r="AI369" i="1"/>
  <c r="AH369" i="1"/>
  <c r="Y369" i="1"/>
  <c r="A369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AM368" i="1"/>
  <c r="AL368" i="1"/>
  <c r="AK368" i="1"/>
  <c r="AI368" i="1"/>
  <c r="AH368" i="1"/>
  <c r="Y368" i="1"/>
  <c r="I368" i="1"/>
  <c r="AJ368" i="1" s="1"/>
  <c r="A368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AM367" i="1"/>
  <c r="AL367" i="1"/>
  <c r="AK367" i="1"/>
  <c r="AI367" i="1"/>
  <c r="AH367" i="1"/>
  <c r="Y367" i="1"/>
  <c r="A367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AM366" i="1"/>
  <c r="AL366" i="1"/>
  <c r="AK366" i="1"/>
  <c r="AI366" i="1"/>
  <c r="AH366" i="1"/>
  <c r="Y366" i="1"/>
  <c r="A366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AM365" i="1"/>
  <c r="AL365" i="1"/>
  <c r="AK365" i="1"/>
  <c r="AI365" i="1"/>
  <c r="AH365" i="1"/>
  <c r="Y365" i="1"/>
  <c r="A365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AM364" i="1"/>
  <c r="AL364" i="1"/>
  <c r="AK364" i="1"/>
  <c r="AI364" i="1"/>
  <c r="AH364" i="1"/>
  <c r="Y364" i="1"/>
  <c r="A364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AM363" i="1"/>
  <c r="AL363" i="1"/>
  <c r="AK363" i="1"/>
  <c r="AI363" i="1"/>
  <c r="AH363" i="1"/>
  <c r="Y363" i="1"/>
  <c r="A363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AM362" i="1"/>
  <c r="AL362" i="1"/>
  <c r="AK362" i="1"/>
  <c r="AI362" i="1"/>
  <c r="AH362" i="1"/>
  <c r="Y362" i="1"/>
  <c r="A362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AM361" i="1"/>
  <c r="AL361" i="1"/>
  <c r="AK361" i="1"/>
  <c r="AI361" i="1"/>
  <c r="AH361" i="1"/>
  <c r="Y361" i="1"/>
  <c r="A361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AM360" i="1"/>
  <c r="AL360" i="1"/>
  <c r="AK360" i="1"/>
  <c r="AI360" i="1"/>
  <c r="AH360" i="1"/>
  <c r="Y360" i="1"/>
  <c r="A360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AM359" i="1"/>
  <c r="AL359" i="1"/>
  <c r="AK359" i="1"/>
  <c r="AI359" i="1"/>
  <c r="AH359" i="1"/>
  <c r="Y359" i="1"/>
  <c r="A359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AM358" i="1"/>
  <c r="AL358" i="1"/>
  <c r="AK358" i="1"/>
  <c r="AI358" i="1"/>
  <c r="AH358" i="1"/>
  <c r="Y358" i="1"/>
  <c r="I358" i="1"/>
  <c r="AJ358" i="1" s="1"/>
  <c r="A358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AM357" i="1"/>
  <c r="AL357" i="1"/>
  <c r="AK357" i="1"/>
  <c r="AI357" i="1"/>
  <c r="AH357" i="1"/>
  <c r="Y357" i="1"/>
  <c r="A357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AM356" i="1"/>
  <c r="AL356" i="1"/>
  <c r="AK356" i="1"/>
  <c r="AI356" i="1"/>
  <c r="AH356" i="1"/>
  <c r="Y356" i="1"/>
  <c r="A356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AM355" i="1"/>
  <c r="AL355" i="1"/>
  <c r="AK355" i="1"/>
  <c r="AI355" i="1"/>
  <c r="AH355" i="1"/>
  <c r="Y355" i="1"/>
  <c r="A355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AM354" i="1"/>
  <c r="AL354" i="1"/>
  <c r="AK354" i="1"/>
  <c r="AI354" i="1"/>
  <c r="AH354" i="1"/>
  <c r="Y354" i="1"/>
  <c r="A354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AM353" i="1"/>
  <c r="AL353" i="1"/>
  <c r="AK353" i="1"/>
  <c r="AI353" i="1"/>
  <c r="AH353" i="1"/>
  <c r="Y353" i="1"/>
  <c r="A353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AM352" i="1"/>
  <c r="AL352" i="1"/>
  <c r="AK352" i="1"/>
  <c r="AI352" i="1"/>
  <c r="AH352" i="1"/>
  <c r="Y352" i="1"/>
  <c r="A352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AM351" i="1"/>
  <c r="AL351" i="1"/>
  <c r="AK351" i="1"/>
  <c r="AI351" i="1"/>
  <c r="AH351" i="1"/>
  <c r="Y351" i="1"/>
  <c r="A351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AM350" i="1"/>
  <c r="AL350" i="1"/>
  <c r="AK350" i="1"/>
  <c r="AI350" i="1"/>
  <c r="AH350" i="1"/>
  <c r="Y350" i="1"/>
  <c r="A350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AM349" i="1"/>
  <c r="AL349" i="1"/>
  <c r="AK349" i="1"/>
  <c r="AI349" i="1"/>
  <c r="AH349" i="1"/>
  <c r="Y349" i="1"/>
  <c r="A349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AM348" i="1"/>
  <c r="AL348" i="1"/>
  <c r="AK348" i="1"/>
  <c r="AI348" i="1"/>
  <c r="AH348" i="1"/>
  <c r="Y348" i="1"/>
  <c r="A348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AM347" i="1"/>
  <c r="AL347" i="1"/>
  <c r="AK347" i="1"/>
  <c r="AI347" i="1"/>
  <c r="AH347" i="1"/>
  <c r="Y347" i="1"/>
  <c r="A347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AM346" i="1"/>
  <c r="AL346" i="1"/>
  <c r="AK346" i="1"/>
  <c r="AI346" i="1"/>
  <c r="AH346" i="1"/>
  <c r="Y346" i="1"/>
  <c r="A346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AM345" i="1"/>
  <c r="AL345" i="1"/>
  <c r="AK345" i="1"/>
  <c r="AI345" i="1"/>
  <c r="AH345" i="1"/>
  <c r="Y345" i="1"/>
  <c r="A345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AM344" i="1"/>
  <c r="AL344" i="1"/>
  <c r="AK344" i="1"/>
  <c r="AI344" i="1"/>
  <c r="AH344" i="1"/>
  <c r="Y344" i="1"/>
  <c r="A344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AM343" i="1"/>
  <c r="AL343" i="1"/>
  <c r="AK343" i="1"/>
  <c r="AI343" i="1"/>
  <c r="AH343" i="1"/>
  <c r="Y343" i="1"/>
  <c r="A343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AM342" i="1"/>
  <c r="AL342" i="1"/>
  <c r="AK342" i="1"/>
  <c r="AI342" i="1"/>
  <c r="AH342" i="1"/>
  <c r="Y342" i="1"/>
  <c r="A342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AM341" i="1"/>
  <c r="AL341" i="1"/>
  <c r="AK341" i="1"/>
  <c r="AI341" i="1"/>
  <c r="AH341" i="1"/>
  <c r="Y341" i="1"/>
  <c r="A341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AM340" i="1"/>
  <c r="AL340" i="1"/>
  <c r="AK340" i="1"/>
  <c r="AI340" i="1"/>
  <c r="AH340" i="1"/>
  <c r="Y340" i="1"/>
  <c r="A340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AM339" i="1"/>
  <c r="AL339" i="1"/>
  <c r="AK339" i="1"/>
  <c r="AI339" i="1"/>
  <c r="AH339" i="1"/>
  <c r="Y339" i="1"/>
  <c r="A339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AM338" i="1"/>
  <c r="AL338" i="1"/>
  <c r="AK338" i="1"/>
  <c r="AI338" i="1"/>
  <c r="AH338" i="1"/>
  <c r="Y338" i="1"/>
  <c r="A338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AM337" i="1"/>
  <c r="AL337" i="1"/>
  <c r="AK337" i="1"/>
  <c r="AI337" i="1"/>
  <c r="AH337" i="1"/>
  <c r="Y337" i="1"/>
  <c r="A337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AM336" i="1"/>
  <c r="AL336" i="1"/>
  <c r="AK336" i="1"/>
  <c r="AI336" i="1"/>
  <c r="AH336" i="1"/>
  <c r="Y336" i="1"/>
  <c r="A336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AM335" i="1"/>
  <c r="AL335" i="1"/>
  <c r="AK335" i="1"/>
  <c r="AI335" i="1"/>
  <c r="AH335" i="1"/>
  <c r="Y335" i="1"/>
  <c r="A335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AM334" i="1"/>
  <c r="AL334" i="1"/>
  <c r="AK334" i="1"/>
  <c r="AI334" i="1"/>
  <c r="AH334" i="1"/>
  <c r="Y334" i="1"/>
  <c r="A334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AM333" i="1"/>
  <c r="AL333" i="1"/>
  <c r="AK333" i="1"/>
  <c r="AI333" i="1"/>
  <c r="AH333" i="1"/>
  <c r="Y333" i="1"/>
  <c r="A333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AM332" i="1"/>
  <c r="AL332" i="1"/>
  <c r="AK332" i="1"/>
  <c r="AI332" i="1"/>
  <c r="AH332" i="1"/>
  <c r="Y332" i="1"/>
  <c r="A332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AM331" i="1"/>
  <c r="AL331" i="1"/>
  <c r="AK331" i="1"/>
  <c r="AI331" i="1"/>
  <c r="AH331" i="1"/>
  <c r="Y331" i="1"/>
  <c r="A331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AM330" i="1"/>
  <c r="AL330" i="1"/>
  <c r="AK330" i="1"/>
  <c r="AI330" i="1"/>
  <c r="AH330" i="1"/>
  <c r="Y330" i="1"/>
  <c r="A330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AM329" i="1"/>
  <c r="AL329" i="1"/>
  <c r="AK329" i="1"/>
  <c r="AI329" i="1"/>
  <c r="AH329" i="1"/>
  <c r="Y329" i="1"/>
  <c r="A329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AM328" i="1"/>
  <c r="AL328" i="1"/>
  <c r="AK328" i="1"/>
  <c r="AI328" i="1"/>
  <c r="AH328" i="1"/>
  <c r="Y328" i="1"/>
  <c r="A328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AM327" i="1"/>
  <c r="AL327" i="1"/>
  <c r="AK327" i="1"/>
  <c r="AI327" i="1"/>
  <c r="AH327" i="1"/>
  <c r="Y327" i="1"/>
  <c r="A327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AM326" i="1"/>
  <c r="AL326" i="1"/>
  <c r="AK326" i="1"/>
  <c r="AI326" i="1"/>
  <c r="AH326" i="1"/>
  <c r="Y326" i="1"/>
  <c r="A326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AM325" i="1"/>
  <c r="AL325" i="1"/>
  <c r="AK325" i="1"/>
  <c r="AI325" i="1"/>
  <c r="AH325" i="1"/>
  <c r="Y325" i="1"/>
  <c r="A325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AM324" i="1"/>
  <c r="AL324" i="1"/>
  <c r="AK324" i="1"/>
  <c r="AI324" i="1"/>
  <c r="AH324" i="1"/>
  <c r="Y324" i="1"/>
  <c r="A324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AM323" i="1"/>
  <c r="AL323" i="1"/>
  <c r="AK323" i="1"/>
  <c r="AI323" i="1"/>
  <c r="AH323" i="1"/>
  <c r="Y323" i="1"/>
  <c r="A323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AM322" i="1"/>
  <c r="AL322" i="1"/>
  <c r="AK322" i="1"/>
  <c r="AI322" i="1"/>
  <c r="AH322" i="1"/>
  <c r="Y322" i="1"/>
  <c r="A322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AM321" i="1"/>
  <c r="AL321" i="1"/>
  <c r="AK321" i="1"/>
  <c r="AI321" i="1"/>
  <c r="AH321" i="1"/>
  <c r="Y321" i="1"/>
  <c r="A321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AM320" i="1"/>
  <c r="AL320" i="1"/>
  <c r="AK320" i="1"/>
  <c r="AI320" i="1"/>
  <c r="AH320" i="1"/>
  <c r="Y320" i="1"/>
  <c r="A320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AM319" i="1"/>
  <c r="AL319" i="1"/>
  <c r="AK319" i="1"/>
  <c r="AI319" i="1"/>
  <c r="AH319" i="1"/>
  <c r="Y319" i="1"/>
  <c r="A319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AM318" i="1"/>
  <c r="AL318" i="1"/>
  <c r="AK318" i="1"/>
  <c r="AI318" i="1"/>
  <c r="AH318" i="1"/>
  <c r="Y318" i="1"/>
  <c r="A318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AM317" i="1"/>
  <c r="AL317" i="1"/>
  <c r="AK317" i="1"/>
  <c r="AI317" i="1"/>
  <c r="AH317" i="1"/>
  <c r="Y317" i="1"/>
  <c r="A317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AM316" i="1"/>
  <c r="AL316" i="1"/>
  <c r="AK316" i="1"/>
  <c r="AI316" i="1"/>
  <c r="AH316" i="1"/>
  <c r="Y316" i="1"/>
  <c r="A316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AM315" i="1"/>
  <c r="AL315" i="1"/>
  <c r="AK315" i="1"/>
  <c r="AI315" i="1"/>
  <c r="AH315" i="1"/>
  <c r="Y315" i="1"/>
  <c r="A315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AM314" i="1"/>
  <c r="AL314" i="1"/>
  <c r="AK314" i="1"/>
  <c r="AI314" i="1"/>
  <c r="AH314" i="1"/>
  <c r="Y314" i="1"/>
  <c r="A314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AM313" i="1"/>
  <c r="AL313" i="1"/>
  <c r="AK313" i="1"/>
  <c r="AI313" i="1"/>
  <c r="AH313" i="1"/>
  <c r="Y313" i="1"/>
  <c r="A313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AM312" i="1"/>
  <c r="AL312" i="1"/>
  <c r="AK312" i="1"/>
  <c r="AI312" i="1"/>
  <c r="AH312" i="1"/>
  <c r="Y312" i="1"/>
  <c r="A312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AM311" i="1"/>
  <c r="AL311" i="1"/>
  <c r="AK311" i="1"/>
  <c r="AI311" i="1"/>
  <c r="AH311" i="1"/>
  <c r="Y311" i="1"/>
  <c r="A311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AM310" i="1"/>
  <c r="AL310" i="1"/>
  <c r="AK310" i="1"/>
  <c r="AI310" i="1"/>
  <c r="AH310" i="1"/>
  <c r="Y310" i="1"/>
  <c r="A310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AM309" i="1"/>
  <c r="AL309" i="1"/>
  <c r="AK309" i="1"/>
  <c r="AI309" i="1"/>
  <c r="AH309" i="1"/>
  <c r="Y309" i="1"/>
  <c r="A309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AM308" i="1"/>
  <c r="AL308" i="1"/>
  <c r="AK308" i="1"/>
  <c r="AI308" i="1"/>
  <c r="AH308" i="1"/>
  <c r="Y308" i="1"/>
  <c r="A308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AM307" i="1"/>
  <c r="AL307" i="1"/>
  <c r="AK307" i="1"/>
  <c r="AI307" i="1"/>
  <c r="AH307" i="1"/>
  <c r="Y307" i="1"/>
  <c r="A307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AM306" i="1"/>
  <c r="AL306" i="1"/>
  <c r="AK306" i="1"/>
  <c r="AI306" i="1"/>
  <c r="AH306" i="1"/>
  <c r="Y306" i="1"/>
  <c r="A306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AM305" i="1"/>
  <c r="AL305" i="1"/>
  <c r="AK305" i="1"/>
  <c r="AI305" i="1"/>
  <c r="AH305" i="1"/>
  <c r="Y305" i="1"/>
  <c r="A305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AM304" i="1"/>
  <c r="AL304" i="1"/>
  <c r="AK304" i="1"/>
  <c r="AI304" i="1"/>
  <c r="AH304" i="1"/>
  <c r="Y304" i="1"/>
  <c r="A304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AM303" i="1"/>
  <c r="AL303" i="1"/>
  <c r="AK303" i="1"/>
  <c r="AI303" i="1"/>
  <c r="AH303" i="1"/>
  <c r="Y303" i="1"/>
  <c r="A303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AM302" i="1"/>
  <c r="AL302" i="1"/>
  <c r="AK302" i="1"/>
  <c r="AI302" i="1"/>
  <c r="AH302" i="1"/>
  <c r="Y302" i="1"/>
  <c r="A302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AM301" i="1"/>
  <c r="AL301" i="1"/>
  <c r="AK301" i="1"/>
  <c r="AI301" i="1"/>
  <c r="AH301" i="1"/>
  <c r="Y301" i="1"/>
  <c r="A301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AM300" i="1"/>
  <c r="AL300" i="1"/>
  <c r="AK300" i="1"/>
  <c r="AI300" i="1"/>
  <c r="AH300" i="1"/>
  <c r="Y300" i="1"/>
  <c r="A300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AM299" i="1"/>
  <c r="AL299" i="1"/>
  <c r="AK299" i="1"/>
  <c r="AI299" i="1"/>
  <c r="AH299" i="1"/>
  <c r="Y299" i="1"/>
  <c r="A299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AM298" i="1"/>
  <c r="AL298" i="1"/>
  <c r="AK298" i="1"/>
  <c r="AI298" i="1"/>
  <c r="AH298" i="1"/>
  <c r="Y298" i="1"/>
  <c r="A298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AM297" i="1"/>
  <c r="AL297" i="1"/>
  <c r="AK297" i="1"/>
  <c r="AI297" i="1"/>
  <c r="AH297" i="1"/>
  <c r="Y297" i="1"/>
  <c r="A297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AM296" i="1"/>
  <c r="AL296" i="1"/>
  <c r="AK296" i="1"/>
  <c r="AI296" i="1"/>
  <c r="AH296" i="1"/>
  <c r="Y296" i="1"/>
  <c r="A296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AM295" i="1"/>
  <c r="AL295" i="1"/>
  <c r="AK295" i="1"/>
  <c r="AI295" i="1"/>
  <c r="AH295" i="1"/>
  <c r="Y295" i="1"/>
  <c r="A295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AM294" i="1"/>
  <c r="AL294" i="1"/>
  <c r="AK294" i="1"/>
  <c r="AI294" i="1"/>
  <c r="AH294" i="1"/>
  <c r="Y294" i="1"/>
  <c r="A294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AM293" i="1"/>
  <c r="AL293" i="1"/>
  <c r="AK293" i="1"/>
  <c r="AI293" i="1"/>
  <c r="AH293" i="1"/>
  <c r="Y293" i="1"/>
  <c r="A293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AM292" i="1"/>
  <c r="AL292" i="1"/>
  <c r="AK292" i="1"/>
  <c r="AI292" i="1"/>
  <c r="AH292" i="1"/>
  <c r="Y292" i="1"/>
  <c r="A292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AM291" i="1"/>
  <c r="AL291" i="1"/>
  <c r="AK291" i="1"/>
  <c r="AI291" i="1"/>
  <c r="AH291" i="1"/>
  <c r="Y291" i="1"/>
  <c r="I291" i="1"/>
  <c r="AJ291" i="1" s="1"/>
  <c r="A291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AM290" i="1"/>
  <c r="AL290" i="1"/>
  <c r="AK290" i="1"/>
  <c r="AI290" i="1"/>
  <c r="AH290" i="1"/>
  <c r="Y290" i="1"/>
  <c r="I290" i="1"/>
  <c r="AJ290" i="1" s="1"/>
  <c r="A290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AM289" i="1"/>
  <c r="AL289" i="1"/>
  <c r="AK289" i="1"/>
  <c r="AI289" i="1"/>
  <c r="AH289" i="1"/>
  <c r="Y289" i="1"/>
  <c r="A289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AM288" i="1"/>
  <c r="AL288" i="1"/>
  <c r="AK288" i="1"/>
  <c r="AI288" i="1"/>
  <c r="AH288" i="1"/>
  <c r="Y288" i="1"/>
  <c r="A288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AM287" i="1"/>
  <c r="AL287" i="1"/>
  <c r="AK287" i="1"/>
  <c r="AI287" i="1"/>
  <c r="AH287" i="1"/>
  <c r="Y287" i="1"/>
  <c r="A287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AM286" i="1"/>
  <c r="AL286" i="1"/>
  <c r="AK286" i="1"/>
  <c r="AI286" i="1"/>
  <c r="AH286" i="1"/>
  <c r="Y286" i="1"/>
  <c r="A286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AM285" i="1"/>
  <c r="AL285" i="1"/>
  <c r="AK285" i="1"/>
  <c r="AI285" i="1"/>
  <c r="AH285" i="1"/>
  <c r="Y285" i="1"/>
  <c r="A285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AM284" i="1"/>
  <c r="AL284" i="1"/>
  <c r="AK284" i="1"/>
  <c r="AI284" i="1"/>
  <c r="AH284" i="1"/>
  <c r="Y284" i="1"/>
  <c r="A284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AM283" i="1"/>
  <c r="AL283" i="1"/>
  <c r="AK283" i="1"/>
  <c r="AI283" i="1"/>
  <c r="AH283" i="1"/>
  <c r="Y283" i="1"/>
  <c r="A283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AM282" i="1"/>
  <c r="AL282" i="1"/>
  <c r="AK282" i="1"/>
  <c r="AI282" i="1"/>
  <c r="AH282" i="1"/>
  <c r="Y282" i="1"/>
  <c r="I282" i="1"/>
  <c r="AJ282" i="1" s="1"/>
  <c r="A282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AM281" i="1"/>
  <c r="AL281" i="1"/>
  <c r="AK281" i="1"/>
  <c r="AI281" i="1"/>
  <c r="AH281" i="1"/>
  <c r="Y281" i="1"/>
  <c r="A281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AM280" i="1"/>
  <c r="AL280" i="1"/>
  <c r="AK280" i="1"/>
  <c r="AI280" i="1"/>
  <c r="AH280" i="1"/>
  <c r="Y280" i="1"/>
  <c r="A280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AM279" i="1"/>
  <c r="AL279" i="1"/>
  <c r="AK279" i="1"/>
  <c r="AI279" i="1"/>
  <c r="AH279" i="1"/>
  <c r="Y279" i="1"/>
  <c r="A279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AM278" i="1"/>
  <c r="AL278" i="1"/>
  <c r="AK278" i="1"/>
  <c r="AI278" i="1"/>
  <c r="AH278" i="1"/>
  <c r="Y278" i="1"/>
  <c r="A278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AM277" i="1"/>
  <c r="AL277" i="1"/>
  <c r="AK277" i="1"/>
  <c r="AI277" i="1"/>
  <c r="AH277" i="1"/>
  <c r="Y277" i="1"/>
  <c r="A277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AM276" i="1"/>
  <c r="AL276" i="1"/>
  <c r="AK276" i="1"/>
  <c r="AI276" i="1"/>
  <c r="AH276" i="1"/>
  <c r="Y276" i="1"/>
  <c r="A276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AM275" i="1"/>
  <c r="AL275" i="1"/>
  <c r="AK275" i="1"/>
  <c r="AI275" i="1"/>
  <c r="AH275" i="1"/>
  <c r="Y275" i="1"/>
  <c r="A275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AM274" i="1"/>
  <c r="AL274" i="1"/>
  <c r="AK274" i="1"/>
  <c r="AI274" i="1"/>
  <c r="AH274" i="1"/>
  <c r="Y274" i="1"/>
  <c r="A274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AM273" i="1"/>
  <c r="AL273" i="1"/>
  <c r="AK273" i="1"/>
  <c r="AI273" i="1"/>
  <c r="AH273" i="1"/>
  <c r="Y273" i="1"/>
  <c r="A273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AM272" i="1"/>
  <c r="AL272" i="1"/>
  <c r="AK272" i="1"/>
  <c r="AI272" i="1"/>
  <c r="AH272" i="1"/>
  <c r="Y272" i="1"/>
  <c r="A272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AM271" i="1"/>
  <c r="AL271" i="1"/>
  <c r="AK271" i="1"/>
  <c r="AI271" i="1"/>
  <c r="AH271" i="1"/>
  <c r="Y271" i="1"/>
  <c r="A271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AM270" i="1"/>
  <c r="AL270" i="1"/>
  <c r="AK270" i="1"/>
  <c r="AI270" i="1"/>
  <c r="AH270" i="1"/>
  <c r="Y270" i="1"/>
  <c r="A270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AM269" i="1"/>
  <c r="AL269" i="1"/>
  <c r="AK269" i="1"/>
  <c r="AI269" i="1"/>
  <c r="AH269" i="1"/>
  <c r="Y269" i="1"/>
  <c r="A269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AM268" i="1"/>
  <c r="AL268" i="1"/>
  <c r="AK268" i="1"/>
  <c r="AI268" i="1"/>
  <c r="AH268" i="1"/>
  <c r="Y268" i="1"/>
  <c r="A268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AM267" i="1"/>
  <c r="AL267" i="1"/>
  <c r="AK267" i="1"/>
  <c r="AI267" i="1"/>
  <c r="AH267" i="1"/>
  <c r="Y267" i="1"/>
  <c r="A267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AM266" i="1"/>
  <c r="AL266" i="1"/>
  <c r="AK266" i="1"/>
  <c r="AI266" i="1"/>
  <c r="AH266" i="1"/>
  <c r="Y266" i="1"/>
  <c r="A266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AM265" i="1"/>
  <c r="AL265" i="1"/>
  <c r="AK265" i="1"/>
  <c r="AI265" i="1"/>
  <c r="AH265" i="1"/>
  <c r="Y265" i="1"/>
  <c r="A265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AM264" i="1"/>
  <c r="AL264" i="1"/>
  <c r="AK264" i="1"/>
  <c r="AI264" i="1"/>
  <c r="AH264" i="1"/>
  <c r="Y264" i="1"/>
  <c r="A264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AM263" i="1"/>
  <c r="AL263" i="1"/>
  <c r="AK263" i="1"/>
  <c r="AI263" i="1"/>
  <c r="AH263" i="1"/>
  <c r="Y263" i="1"/>
  <c r="A263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AM262" i="1"/>
  <c r="AL262" i="1"/>
  <c r="AK262" i="1"/>
  <c r="AI262" i="1"/>
  <c r="AH262" i="1"/>
  <c r="Y262" i="1"/>
  <c r="A262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AM261" i="1"/>
  <c r="AL261" i="1"/>
  <c r="AK261" i="1"/>
  <c r="AI261" i="1"/>
  <c r="AH261" i="1"/>
  <c r="Y261" i="1"/>
  <c r="A261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AM260" i="1"/>
  <c r="AL260" i="1"/>
  <c r="AK260" i="1"/>
  <c r="AI260" i="1"/>
  <c r="AH260" i="1"/>
  <c r="Y260" i="1"/>
  <c r="A260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AM259" i="1"/>
  <c r="AL259" i="1"/>
  <c r="AK259" i="1"/>
  <c r="AI259" i="1"/>
  <c r="AH259" i="1"/>
  <c r="Y259" i="1"/>
  <c r="A259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AM258" i="1"/>
  <c r="AL258" i="1"/>
  <c r="AK258" i="1"/>
  <c r="AI258" i="1"/>
  <c r="AH258" i="1"/>
  <c r="Y258" i="1"/>
  <c r="A258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AM257" i="1"/>
  <c r="AL257" i="1"/>
  <c r="AK257" i="1"/>
  <c r="AI257" i="1"/>
  <c r="AH257" i="1"/>
  <c r="Y257" i="1"/>
  <c r="A257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AM256" i="1"/>
  <c r="AL256" i="1"/>
  <c r="AK256" i="1"/>
  <c r="AI256" i="1"/>
  <c r="AH256" i="1"/>
  <c r="Y256" i="1"/>
  <c r="A256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AM255" i="1"/>
  <c r="AL255" i="1"/>
  <c r="AK255" i="1"/>
  <c r="AI255" i="1"/>
  <c r="AH255" i="1"/>
  <c r="Y255" i="1"/>
  <c r="A255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AM254" i="1"/>
  <c r="AL254" i="1"/>
  <c r="AK254" i="1"/>
  <c r="AI254" i="1"/>
  <c r="AH254" i="1"/>
  <c r="Y254" i="1"/>
  <c r="A254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AM253" i="1"/>
  <c r="AL253" i="1"/>
  <c r="AK253" i="1"/>
  <c r="AI253" i="1"/>
  <c r="AH253" i="1"/>
  <c r="Y253" i="1"/>
  <c r="A253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AM252" i="1"/>
  <c r="AL252" i="1"/>
  <c r="AK252" i="1"/>
  <c r="AI252" i="1"/>
  <c r="AH252" i="1"/>
  <c r="Y252" i="1"/>
  <c r="A252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AM251" i="1"/>
  <c r="AL251" i="1"/>
  <c r="AK251" i="1"/>
  <c r="AI251" i="1"/>
  <c r="AH251" i="1"/>
  <c r="Y251" i="1"/>
  <c r="A251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AM250" i="1"/>
  <c r="AL250" i="1"/>
  <c r="AK250" i="1"/>
  <c r="AI250" i="1"/>
  <c r="AH250" i="1"/>
  <c r="Y250" i="1"/>
  <c r="A250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AM249" i="1"/>
  <c r="AL249" i="1"/>
  <c r="AK249" i="1"/>
  <c r="AI249" i="1"/>
  <c r="AH249" i="1"/>
  <c r="Y249" i="1"/>
  <c r="A249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AM248" i="1"/>
  <c r="AL248" i="1"/>
  <c r="AK248" i="1"/>
  <c r="AI248" i="1"/>
  <c r="AH248" i="1"/>
  <c r="Y248" i="1"/>
  <c r="A248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AM247" i="1"/>
  <c r="AL247" i="1"/>
  <c r="AK247" i="1"/>
  <c r="AI247" i="1"/>
  <c r="AH247" i="1"/>
  <c r="Y247" i="1"/>
  <c r="A247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AM246" i="1"/>
  <c r="AL246" i="1"/>
  <c r="AK246" i="1"/>
  <c r="AI246" i="1"/>
  <c r="AH246" i="1"/>
  <c r="Y246" i="1"/>
  <c r="A246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AM245" i="1"/>
  <c r="AL245" i="1"/>
  <c r="AK245" i="1"/>
  <c r="AI245" i="1"/>
  <c r="AH245" i="1"/>
  <c r="Y245" i="1"/>
  <c r="A245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AM244" i="1"/>
  <c r="AL244" i="1"/>
  <c r="AK244" i="1"/>
  <c r="AI244" i="1"/>
  <c r="AH244" i="1"/>
  <c r="Y244" i="1"/>
  <c r="A244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AM243" i="1"/>
  <c r="AL243" i="1"/>
  <c r="AK243" i="1"/>
  <c r="AI243" i="1"/>
  <c r="AH243" i="1"/>
  <c r="Y243" i="1"/>
  <c r="A243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AM242" i="1"/>
  <c r="AL242" i="1"/>
  <c r="AK242" i="1"/>
  <c r="AI242" i="1"/>
  <c r="AH242" i="1"/>
  <c r="Y242" i="1"/>
  <c r="A242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AM241" i="1"/>
  <c r="AL241" i="1"/>
  <c r="AK241" i="1"/>
  <c r="AI241" i="1"/>
  <c r="AH241" i="1"/>
  <c r="Y241" i="1"/>
  <c r="A241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AM240" i="1"/>
  <c r="AL240" i="1"/>
  <c r="AK240" i="1"/>
  <c r="AI240" i="1"/>
  <c r="AH240" i="1"/>
  <c r="Y240" i="1"/>
  <c r="A240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AM239" i="1"/>
  <c r="AL239" i="1"/>
  <c r="AK239" i="1"/>
  <c r="AI239" i="1"/>
  <c r="AH239" i="1"/>
  <c r="Y239" i="1"/>
  <c r="A239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AM238" i="1"/>
  <c r="AL238" i="1"/>
  <c r="AK238" i="1"/>
  <c r="AI238" i="1"/>
  <c r="AH238" i="1"/>
  <c r="Y238" i="1"/>
  <c r="A238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AM237" i="1"/>
  <c r="AL237" i="1"/>
  <c r="AK237" i="1"/>
  <c r="AI237" i="1"/>
  <c r="AH237" i="1"/>
  <c r="Y237" i="1"/>
  <c r="A237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AM236" i="1"/>
  <c r="AL236" i="1"/>
  <c r="AK236" i="1"/>
  <c r="AI236" i="1"/>
  <c r="AH236" i="1"/>
  <c r="Y236" i="1"/>
  <c r="A236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AM235" i="1"/>
  <c r="AL235" i="1"/>
  <c r="AK235" i="1"/>
  <c r="AI235" i="1"/>
  <c r="AH235" i="1"/>
  <c r="Y235" i="1"/>
  <c r="A235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AM234" i="1"/>
  <c r="AL234" i="1"/>
  <c r="AK234" i="1"/>
  <c r="AI234" i="1"/>
  <c r="AH234" i="1"/>
  <c r="Y234" i="1"/>
  <c r="A234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AM233" i="1"/>
  <c r="AL233" i="1"/>
  <c r="AK233" i="1"/>
  <c r="AI233" i="1"/>
  <c r="AH233" i="1"/>
  <c r="Y233" i="1"/>
  <c r="A233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AM232" i="1"/>
  <c r="AL232" i="1"/>
  <c r="AK232" i="1"/>
  <c r="AI232" i="1"/>
  <c r="AH232" i="1"/>
  <c r="Y232" i="1"/>
  <c r="A232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AM231" i="1"/>
  <c r="AL231" i="1"/>
  <c r="AK231" i="1"/>
  <c r="AI231" i="1"/>
  <c r="AH231" i="1"/>
  <c r="Y231" i="1"/>
  <c r="A231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AM230" i="1"/>
  <c r="AL230" i="1"/>
  <c r="AK230" i="1"/>
  <c r="AI230" i="1"/>
  <c r="AH230" i="1"/>
  <c r="Y230" i="1"/>
  <c r="A230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AM229" i="1"/>
  <c r="AL229" i="1"/>
  <c r="AK229" i="1"/>
  <c r="AI229" i="1"/>
  <c r="AH229" i="1"/>
  <c r="Y229" i="1"/>
  <c r="A229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AM228" i="1"/>
  <c r="AL228" i="1"/>
  <c r="AK228" i="1"/>
  <c r="AI228" i="1"/>
  <c r="AH228" i="1"/>
  <c r="Y228" i="1"/>
  <c r="A228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AM227" i="1"/>
  <c r="AL227" i="1"/>
  <c r="AK227" i="1"/>
  <c r="AI227" i="1"/>
  <c r="AH227" i="1"/>
  <c r="Y227" i="1"/>
  <c r="A227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AM226" i="1"/>
  <c r="AL226" i="1"/>
  <c r="AK226" i="1"/>
  <c r="AI226" i="1"/>
  <c r="AH226" i="1"/>
  <c r="Y226" i="1"/>
  <c r="A226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AM225" i="1"/>
  <c r="AL225" i="1"/>
  <c r="AK225" i="1"/>
  <c r="AI225" i="1"/>
  <c r="AH225" i="1"/>
  <c r="Y225" i="1"/>
  <c r="A225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AM224" i="1"/>
  <c r="AL224" i="1"/>
  <c r="AK224" i="1"/>
  <c r="AI224" i="1"/>
  <c r="AH224" i="1"/>
  <c r="Y224" i="1"/>
  <c r="A224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AM223" i="1"/>
  <c r="AL223" i="1"/>
  <c r="AK223" i="1"/>
  <c r="AI223" i="1"/>
  <c r="AH223" i="1"/>
  <c r="Y223" i="1"/>
  <c r="A223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AM222" i="1"/>
  <c r="AL222" i="1"/>
  <c r="AK222" i="1"/>
  <c r="AI222" i="1"/>
  <c r="AH222" i="1"/>
  <c r="Y222" i="1"/>
  <c r="A222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AM221" i="1"/>
  <c r="AL221" i="1"/>
  <c r="AK221" i="1"/>
  <c r="AI221" i="1"/>
  <c r="AH221" i="1"/>
  <c r="Y221" i="1"/>
  <c r="A221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AM220" i="1"/>
  <c r="AL220" i="1"/>
  <c r="AK220" i="1"/>
  <c r="AI220" i="1"/>
  <c r="AH220" i="1"/>
  <c r="Y220" i="1"/>
  <c r="A220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AM219" i="1"/>
  <c r="AL219" i="1"/>
  <c r="AK219" i="1"/>
  <c r="AI219" i="1"/>
  <c r="AH219" i="1"/>
  <c r="Y219" i="1"/>
  <c r="A219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AM218" i="1"/>
  <c r="AL218" i="1"/>
  <c r="AK218" i="1"/>
  <c r="AI218" i="1"/>
  <c r="AH218" i="1"/>
  <c r="Y218" i="1"/>
  <c r="A218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AM217" i="1"/>
  <c r="AL217" i="1"/>
  <c r="AK217" i="1"/>
  <c r="AI217" i="1"/>
  <c r="AH217" i="1"/>
  <c r="Y217" i="1"/>
  <c r="A217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AM216" i="1"/>
  <c r="AL216" i="1"/>
  <c r="AK216" i="1"/>
  <c r="AI216" i="1"/>
  <c r="AH216" i="1"/>
  <c r="Y216" i="1"/>
  <c r="A216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AM215" i="1"/>
  <c r="AL215" i="1"/>
  <c r="AK215" i="1"/>
  <c r="AI215" i="1"/>
  <c r="AH215" i="1"/>
  <c r="Y215" i="1"/>
  <c r="A215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AM214" i="1"/>
  <c r="AL214" i="1"/>
  <c r="AK214" i="1"/>
  <c r="AI214" i="1"/>
  <c r="AH214" i="1"/>
  <c r="Y214" i="1"/>
  <c r="A214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AM213" i="1"/>
  <c r="AL213" i="1"/>
  <c r="AK213" i="1"/>
  <c r="AI213" i="1"/>
  <c r="AH213" i="1"/>
  <c r="Y213" i="1"/>
  <c r="A213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AM212" i="1"/>
  <c r="AL212" i="1"/>
  <c r="AK212" i="1"/>
  <c r="AI212" i="1"/>
  <c r="AH212" i="1"/>
  <c r="Y212" i="1"/>
  <c r="A212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AM211" i="1"/>
  <c r="AL211" i="1"/>
  <c r="AK211" i="1"/>
  <c r="AI211" i="1"/>
  <c r="AH211" i="1"/>
  <c r="Y211" i="1"/>
  <c r="A211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AM210" i="1"/>
  <c r="AL210" i="1"/>
  <c r="AK210" i="1"/>
  <c r="AI210" i="1"/>
  <c r="AH210" i="1"/>
  <c r="Y210" i="1"/>
  <c r="A210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AM209" i="1"/>
  <c r="AL209" i="1"/>
  <c r="AK209" i="1"/>
  <c r="AI209" i="1"/>
  <c r="AH209" i="1"/>
  <c r="Y209" i="1"/>
  <c r="A209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AM208" i="1"/>
  <c r="AL208" i="1"/>
  <c r="AK208" i="1"/>
  <c r="AI208" i="1"/>
  <c r="AH208" i="1"/>
  <c r="Y208" i="1"/>
  <c r="I208" i="1"/>
  <c r="AJ208" i="1" s="1"/>
  <c r="A208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AM207" i="1"/>
  <c r="AL207" i="1"/>
  <c r="AK207" i="1"/>
  <c r="AI207" i="1"/>
  <c r="AH207" i="1"/>
  <c r="Y207" i="1"/>
  <c r="A207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AM206" i="1"/>
  <c r="AL206" i="1"/>
  <c r="AK206" i="1"/>
  <c r="AI206" i="1"/>
  <c r="AH206" i="1"/>
  <c r="Y206" i="1"/>
  <c r="A206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AM205" i="1"/>
  <c r="AL205" i="1"/>
  <c r="AK205" i="1"/>
  <c r="AI205" i="1"/>
  <c r="AH205" i="1"/>
  <c r="Y205" i="1"/>
  <c r="A205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AM204" i="1"/>
  <c r="AL204" i="1"/>
  <c r="AK204" i="1"/>
  <c r="AI204" i="1"/>
  <c r="AH204" i="1"/>
  <c r="Y204" i="1"/>
  <c r="A204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AM203" i="1"/>
  <c r="AL203" i="1"/>
  <c r="AK203" i="1"/>
  <c r="AI203" i="1"/>
  <c r="AH203" i="1"/>
  <c r="Y203" i="1"/>
  <c r="A203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AM202" i="1"/>
  <c r="AL202" i="1"/>
  <c r="AK202" i="1"/>
  <c r="AI202" i="1"/>
  <c r="AH202" i="1"/>
  <c r="Y202" i="1"/>
  <c r="A202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AM201" i="1"/>
  <c r="AL201" i="1"/>
  <c r="AK201" i="1"/>
  <c r="AI201" i="1"/>
  <c r="AH201" i="1"/>
  <c r="Y201" i="1"/>
  <c r="A201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AM200" i="1"/>
  <c r="AL200" i="1"/>
  <c r="AK200" i="1"/>
  <c r="AI200" i="1"/>
  <c r="AH200" i="1"/>
  <c r="Y200" i="1"/>
  <c r="A200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AM199" i="1"/>
  <c r="AL199" i="1"/>
  <c r="AK199" i="1"/>
  <c r="AI199" i="1"/>
  <c r="AH199" i="1"/>
  <c r="Y199" i="1"/>
  <c r="A199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AM198" i="1"/>
  <c r="AL198" i="1"/>
  <c r="AK198" i="1"/>
  <c r="AI198" i="1"/>
  <c r="AH198" i="1"/>
  <c r="Y198" i="1"/>
  <c r="A198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AM197" i="1"/>
  <c r="AL197" i="1"/>
  <c r="AK197" i="1"/>
  <c r="AI197" i="1"/>
  <c r="AH197" i="1"/>
  <c r="Y197" i="1"/>
  <c r="A197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AM196" i="1"/>
  <c r="AL196" i="1"/>
  <c r="AK196" i="1"/>
  <c r="AI196" i="1"/>
  <c r="AH196" i="1"/>
  <c r="Y196" i="1"/>
  <c r="A196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AM195" i="1"/>
  <c r="AL195" i="1"/>
  <c r="AK195" i="1"/>
  <c r="AI195" i="1"/>
  <c r="AH195" i="1"/>
  <c r="Y195" i="1"/>
  <c r="A195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AM194" i="1"/>
  <c r="AL194" i="1"/>
  <c r="AK194" i="1"/>
  <c r="AI194" i="1"/>
  <c r="AH194" i="1"/>
  <c r="Y194" i="1"/>
  <c r="A194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AM193" i="1"/>
  <c r="AL193" i="1"/>
  <c r="AK193" i="1"/>
  <c r="AI193" i="1"/>
  <c r="AH193" i="1"/>
  <c r="Y193" i="1"/>
  <c r="A193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AM192" i="1"/>
  <c r="AL192" i="1"/>
  <c r="AK192" i="1"/>
  <c r="AI192" i="1"/>
  <c r="AH192" i="1"/>
  <c r="Y192" i="1"/>
  <c r="A192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AM191" i="1"/>
  <c r="AL191" i="1"/>
  <c r="AK191" i="1"/>
  <c r="AI191" i="1"/>
  <c r="AH191" i="1"/>
  <c r="Y191" i="1"/>
  <c r="A191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AM190" i="1"/>
  <c r="AL190" i="1"/>
  <c r="AK190" i="1"/>
  <c r="AI190" i="1"/>
  <c r="AH190" i="1"/>
  <c r="Y190" i="1"/>
  <c r="A190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AM189" i="1"/>
  <c r="AL189" i="1"/>
  <c r="AK189" i="1"/>
  <c r="AI189" i="1"/>
  <c r="AH189" i="1"/>
  <c r="Y189" i="1"/>
  <c r="A189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AM188" i="1"/>
  <c r="AL188" i="1"/>
  <c r="AK188" i="1"/>
  <c r="AI188" i="1"/>
  <c r="AH188" i="1"/>
  <c r="Y188" i="1"/>
  <c r="A188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AM187" i="1"/>
  <c r="AL187" i="1"/>
  <c r="AK187" i="1"/>
  <c r="AI187" i="1"/>
  <c r="AH187" i="1"/>
  <c r="Y187" i="1"/>
  <c r="A187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AM186" i="1"/>
  <c r="AL186" i="1"/>
  <c r="AK186" i="1"/>
  <c r="AI186" i="1"/>
  <c r="AH186" i="1"/>
  <c r="Y186" i="1"/>
  <c r="A186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AM185" i="1"/>
  <c r="AL185" i="1"/>
  <c r="AK185" i="1"/>
  <c r="AI185" i="1"/>
  <c r="AH185" i="1"/>
  <c r="Y185" i="1"/>
  <c r="A185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AM184" i="1"/>
  <c r="AL184" i="1"/>
  <c r="AK184" i="1"/>
  <c r="AI184" i="1"/>
  <c r="AH184" i="1"/>
  <c r="Y184" i="1"/>
  <c r="A184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AM183" i="1"/>
  <c r="AL183" i="1"/>
  <c r="AK183" i="1"/>
  <c r="AI183" i="1"/>
  <c r="AH183" i="1"/>
  <c r="Y183" i="1"/>
  <c r="A183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AM182" i="1"/>
  <c r="AL182" i="1"/>
  <c r="AK182" i="1"/>
  <c r="AI182" i="1"/>
  <c r="AH182" i="1"/>
  <c r="Y182" i="1"/>
  <c r="A182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AM181" i="1"/>
  <c r="AL181" i="1"/>
  <c r="AK181" i="1"/>
  <c r="AI181" i="1"/>
  <c r="AH181" i="1"/>
  <c r="Y181" i="1"/>
  <c r="A181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AM180" i="1"/>
  <c r="AL180" i="1"/>
  <c r="AK180" i="1"/>
  <c r="AI180" i="1"/>
  <c r="AH180" i="1"/>
  <c r="Y180" i="1"/>
  <c r="A180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AM179" i="1"/>
  <c r="AL179" i="1"/>
  <c r="AK179" i="1"/>
  <c r="AI179" i="1"/>
  <c r="AH179" i="1"/>
  <c r="Y179" i="1"/>
  <c r="A179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AM178" i="1"/>
  <c r="AL178" i="1"/>
  <c r="AK178" i="1"/>
  <c r="AI178" i="1"/>
  <c r="AH178" i="1"/>
  <c r="Y178" i="1"/>
  <c r="A178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AM177" i="1"/>
  <c r="AL177" i="1"/>
  <c r="AK177" i="1"/>
  <c r="AI177" i="1"/>
  <c r="AH177" i="1"/>
  <c r="Y177" i="1"/>
  <c r="A177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AM176" i="1"/>
  <c r="AL176" i="1"/>
  <c r="AK176" i="1"/>
  <c r="AI176" i="1"/>
  <c r="AH176" i="1"/>
  <c r="Y176" i="1"/>
  <c r="A176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AM175" i="1"/>
  <c r="AL175" i="1"/>
  <c r="AK175" i="1"/>
  <c r="AI175" i="1"/>
  <c r="AH175" i="1"/>
  <c r="Y175" i="1"/>
  <c r="A175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AM174" i="1"/>
  <c r="AL174" i="1"/>
  <c r="AK174" i="1"/>
  <c r="AI174" i="1"/>
  <c r="AH174" i="1"/>
  <c r="Y174" i="1"/>
  <c r="A174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AM173" i="1"/>
  <c r="AL173" i="1"/>
  <c r="AK173" i="1"/>
  <c r="AI173" i="1"/>
  <c r="AH173" i="1"/>
  <c r="Y173" i="1"/>
  <c r="A173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AM172" i="1"/>
  <c r="AL172" i="1"/>
  <c r="AK172" i="1"/>
  <c r="AI172" i="1"/>
  <c r="AH172" i="1"/>
  <c r="Y172" i="1"/>
  <c r="A172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AM171" i="1"/>
  <c r="AL171" i="1"/>
  <c r="AK171" i="1"/>
  <c r="AI171" i="1"/>
  <c r="AH171" i="1"/>
  <c r="Y171" i="1"/>
  <c r="A171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AM170" i="1"/>
  <c r="AL170" i="1"/>
  <c r="AK170" i="1"/>
  <c r="AI170" i="1"/>
  <c r="AH170" i="1"/>
  <c r="Y170" i="1"/>
  <c r="A170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AM169" i="1"/>
  <c r="AL169" i="1"/>
  <c r="AK169" i="1"/>
  <c r="AI169" i="1"/>
  <c r="AH169" i="1"/>
  <c r="Y169" i="1"/>
  <c r="A169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AM168" i="1"/>
  <c r="AL168" i="1"/>
  <c r="AK168" i="1"/>
  <c r="AI168" i="1"/>
  <c r="AH168" i="1"/>
  <c r="Y168" i="1"/>
  <c r="A168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AM167" i="1"/>
  <c r="AL167" i="1"/>
  <c r="AK167" i="1"/>
  <c r="AI167" i="1"/>
  <c r="AH167" i="1"/>
  <c r="Y167" i="1"/>
  <c r="A167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AM166" i="1"/>
  <c r="AL166" i="1"/>
  <c r="AK166" i="1"/>
  <c r="AI166" i="1"/>
  <c r="AH166" i="1"/>
  <c r="Y166" i="1"/>
  <c r="A166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AM165" i="1"/>
  <c r="AL165" i="1"/>
  <c r="AK165" i="1"/>
  <c r="AI165" i="1"/>
  <c r="AH165" i="1"/>
  <c r="Y165" i="1"/>
  <c r="A165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AM164" i="1"/>
  <c r="AL164" i="1"/>
  <c r="AK164" i="1"/>
  <c r="AI164" i="1"/>
  <c r="AH164" i="1"/>
  <c r="Y164" i="1"/>
  <c r="A164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AM163" i="1"/>
  <c r="AL163" i="1"/>
  <c r="AK163" i="1"/>
  <c r="AI163" i="1"/>
  <c r="AH163" i="1"/>
  <c r="Y163" i="1"/>
  <c r="A163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AM162" i="1"/>
  <c r="AL162" i="1"/>
  <c r="AK162" i="1"/>
  <c r="AI162" i="1"/>
  <c r="AH162" i="1"/>
  <c r="Y162" i="1"/>
  <c r="A162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AM161" i="1"/>
  <c r="AL161" i="1"/>
  <c r="AK161" i="1"/>
  <c r="AI161" i="1"/>
  <c r="AH161" i="1"/>
  <c r="Y161" i="1"/>
  <c r="A161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AM160" i="1"/>
  <c r="AL160" i="1"/>
  <c r="AK160" i="1"/>
  <c r="AI160" i="1"/>
  <c r="AH160" i="1"/>
  <c r="Y160" i="1"/>
  <c r="A160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AM159" i="1"/>
  <c r="AL159" i="1"/>
  <c r="AK159" i="1"/>
  <c r="AI159" i="1"/>
  <c r="AH159" i="1"/>
  <c r="Y159" i="1"/>
  <c r="A159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AM158" i="1"/>
  <c r="AL158" i="1"/>
  <c r="AK158" i="1"/>
  <c r="AI158" i="1"/>
  <c r="AH158" i="1"/>
  <c r="Y158" i="1"/>
  <c r="A158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AM157" i="1"/>
  <c r="AL157" i="1"/>
  <c r="AK157" i="1"/>
  <c r="AI157" i="1"/>
  <c r="AH157" i="1"/>
  <c r="Y157" i="1"/>
  <c r="A157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AM156" i="1"/>
  <c r="AL156" i="1"/>
  <c r="AK156" i="1"/>
  <c r="AI156" i="1"/>
  <c r="AH156" i="1"/>
  <c r="Y156" i="1"/>
  <c r="A156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AM155" i="1"/>
  <c r="AL155" i="1"/>
  <c r="AK155" i="1"/>
  <c r="AI155" i="1"/>
  <c r="AH155" i="1"/>
  <c r="Y155" i="1"/>
  <c r="A155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AM154" i="1"/>
  <c r="AL154" i="1"/>
  <c r="AK154" i="1"/>
  <c r="AI154" i="1"/>
  <c r="AH154" i="1"/>
  <c r="Y154" i="1"/>
  <c r="A154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AM153" i="1"/>
  <c r="AL153" i="1"/>
  <c r="AK153" i="1"/>
  <c r="AI153" i="1"/>
  <c r="AH153" i="1"/>
  <c r="Y153" i="1"/>
  <c r="A153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AM152" i="1"/>
  <c r="AL152" i="1"/>
  <c r="AK152" i="1"/>
  <c r="AI152" i="1"/>
  <c r="AH152" i="1"/>
  <c r="Y152" i="1"/>
  <c r="A152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AM151" i="1"/>
  <c r="AL151" i="1"/>
  <c r="AK151" i="1"/>
  <c r="AI151" i="1"/>
  <c r="AH151" i="1"/>
  <c r="Y151" i="1"/>
  <c r="A151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AM150" i="1"/>
  <c r="AL150" i="1"/>
  <c r="AK150" i="1"/>
  <c r="AI150" i="1"/>
  <c r="AH150" i="1"/>
  <c r="Y150" i="1"/>
  <c r="A150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AM149" i="1"/>
  <c r="AL149" i="1"/>
  <c r="AK149" i="1"/>
  <c r="AI149" i="1"/>
  <c r="AH149" i="1"/>
  <c r="Y149" i="1"/>
  <c r="A149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AM148" i="1"/>
  <c r="AL148" i="1"/>
  <c r="AK148" i="1"/>
  <c r="AI148" i="1"/>
  <c r="AH148" i="1"/>
  <c r="Y148" i="1"/>
  <c r="A148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AM147" i="1"/>
  <c r="AL147" i="1"/>
  <c r="AK147" i="1"/>
  <c r="AI147" i="1"/>
  <c r="AH147" i="1"/>
  <c r="Y147" i="1"/>
  <c r="A147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AM146" i="1"/>
  <c r="AL146" i="1"/>
  <c r="AK146" i="1"/>
  <c r="AI146" i="1"/>
  <c r="AH146" i="1"/>
  <c r="Y146" i="1"/>
  <c r="A146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AM145" i="1"/>
  <c r="AL145" i="1"/>
  <c r="AK145" i="1"/>
  <c r="AI145" i="1"/>
  <c r="AH145" i="1"/>
  <c r="Y145" i="1"/>
  <c r="A145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AM144" i="1"/>
  <c r="AL144" i="1"/>
  <c r="AK144" i="1"/>
  <c r="AI144" i="1"/>
  <c r="AH144" i="1"/>
  <c r="Y144" i="1"/>
  <c r="A144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AM143" i="1"/>
  <c r="AL143" i="1"/>
  <c r="AK143" i="1"/>
  <c r="AI143" i="1"/>
  <c r="AH143" i="1"/>
  <c r="Y143" i="1"/>
  <c r="A143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AM142" i="1"/>
  <c r="AL142" i="1"/>
  <c r="AK142" i="1"/>
  <c r="AI142" i="1"/>
  <c r="AH142" i="1"/>
  <c r="Y142" i="1"/>
  <c r="A142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AM141" i="1"/>
  <c r="AL141" i="1"/>
  <c r="AK141" i="1"/>
  <c r="AI141" i="1"/>
  <c r="AH141" i="1"/>
  <c r="Y141" i="1"/>
  <c r="A141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AM140" i="1"/>
  <c r="AL140" i="1"/>
  <c r="AK140" i="1"/>
  <c r="AI140" i="1"/>
  <c r="AH140" i="1"/>
  <c r="Y140" i="1"/>
  <c r="A140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AM139" i="1"/>
  <c r="AL139" i="1"/>
  <c r="AK139" i="1"/>
  <c r="AI139" i="1"/>
  <c r="AH139" i="1"/>
  <c r="Y139" i="1"/>
  <c r="A139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AM138" i="1"/>
  <c r="AL138" i="1"/>
  <c r="AK138" i="1"/>
  <c r="AI138" i="1"/>
  <c r="AH138" i="1"/>
  <c r="Y138" i="1"/>
  <c r="A138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AM137" i="1"/>
  <c r="AL137" i="1"/>
  <c r="AK137" i="1"/>
  <c r="AI137" i="1"/>
  <c r="AH137" i="1"/>
  <c r="Y137" i="1"/>
  <c r="A137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AM136" i="1"/>
  <c r="AL136" i="1"/>
  <c r="AK136" i="1"/>
  <c r="AI136" i="1"/>
  <c r="AH136" i="1"/>
  <c r="Y136" i="1"/>
  <c r="A136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AM135" i="1"/>
  <c r="AL135" i="1"/>
  <c r="AK135" i="1"/>
  <c r="AI135" i="1"/>
  <c r="AH135" i="1"/>
  <c r="Y135" i="1"/>
  <c r="A135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AM134" i="1"/>
  <c r="AL134" i="1"/>
  <c r="AK134" i="1"/>
  <c r="AI134" i="1"/>
  <c r="AH134" i="1"/>
  <c r="Y134" i="1"/>
  <c r="A134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AM133" i="1"/>
  <c r="AL133" i="1"/>
  <c r="AK133" i="1"/>
  <c r="AI133" i="1"/>
  <c r="AH133" i="1"/>
  <c r="Y133" i="1"/>
  <c r="A133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AM132" i="1"/>
  <c r="AL132" i="1"/>
  <c r="AK132" i="1"/>
  <c r="AI132" i="1"/>
  <c r="AH132" i="1"/>
  <c r="Y132" i="1"/>
  <c r="A132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AM131" i="1"/>
  <c r="AL131" i="1"/>
  <c r="AK131" i="1"/>
  <c r="AI131" i="1"/>
  <c r="AH131" i="1"/>
  <c r="Y131" i="1"/>
  <c r="A131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AM130" i="1"/>
  <c r="AL130" i="1"/>
  <c r="AK130" i="1"/>
  <c r="AI130" i="1"/>
  <c r="AH130" i="1"/>
  <c r="Y130" i="1"/>
  <c r="A130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AM129" i="1"/>
  <c r="AL129" i="1"/>
  <c r="AK129" i="1"/>
  <c r="AI129" i="1"/>
  <c r="AH129" i="1"/>
  <c r="Y129" i="1"/>
  <c r="A129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AM128" i="1"/>
  <c r="AL128" i="1"/>
  <c r="AK128" i="1"/>
  <c r="AI128" i="1"/>
  <c r="AH128" i="1"/>
  <c r="Y128" i="1"/>
  <c r="A128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AM127" i="1"/>
  <c r="AL127" i="1"/>
  <c r="AK127" i="1"/>
  <c r="AI127" i="1"/>
  <c r="AH127" i="1"/>
  <c r="Y127" i="1"/>
  <c r="A127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AM126" i="1"/>
  <c r="AL126" i="1"/>
  <c r="AK126" i="1"/>
  <c r="AI126" i="1"/>
  <c r="AH126" i="1"/>
  <c r="Y126" i="1"/>
  <c r="A126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AM125" i="1"/>
  <c r="AL125" i="1"/>
  <c r="AK125" i="1"/>
  <c r="AI125" i="1"/>
  <c r="AH125" i="1"/>
  <c r="Y125" i="1"/>
  <c r="A125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AM124" i="1"/>
  <c r="AL124" i="1"/>
  <c r="AK124" i="1"/>
  <c r="AI124" i="1"/>
  <c r="AH124" i="1"/>
  <c r="Y124" i="1"/>
  <c r="A124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AM123" i="1"/>
  <c r="AL123" i="1"/>
  <c r="AK123" i="1"/>
  <c r="AI123" i="1"/>
  <c r="AH123" i="1"/>
  <c r="Y123" i="1"/>
  <c r="A123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AM122" i="1"/>
  <c r="AL122" i="1"/>
  <c r="AK122" i="1"/>
  <c r="AI122" i="1"/>
  <c r="AH122" i="1"/>
  <c r="Y122" i="1"/>
  <c r="A122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AM121" i="1"/>
  <c r="AL121" i="1"/>
  <c r="AK121" i="1"/>
  <c r="AI121" i="1"/>
  <c r="AH121" i="1"/>
  <c r="Y121" i="1"/>
  <c r="A121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AM120" i="1"/>
  <c r="AL120" i="1"/>
  <c r="AK120" i="1"/>
  <c r="AI120" i="1"/>
  <c r="AH120" i="1"/>
  <c r="Y120" i="1"/>
  <c r="A120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AM119" i="1"/>
  <c r="AL119" i="1"/>
  <c r="AK119" i="1"/>
  <c r="AI119" i="1"/>
  <c r="AH119" i="1"/>
  <c r="Y119" i="1"/>
  <c r="A119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AM118" i="1"/>
  <c r="AL118" i="1"/>
  <c r="AK118" i="1"/>
  <c r="AI118" i="1"/>
  <c r="AH118" i="1"/>
  <c r="Y118" i="1"/>
  <c r="A118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AM117" i="1"/>
  <c r="AL117" i="1"/>
  <c r="AK117" i="1"/>
  <c r="AI117" i="1"/>
  <c r="AH117" i="1"/>
  <c r="Y117" i="1"/>
  <c r="A117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AM116" i="1"/>
  <c r="AL116" i="1"/>
  <c r="AK116" i="1"/>
  <c r="AI116" i="1"/>
  <c r="AH116" i="1"/>
  <c r="Y116" i="1"/>
  <c r="A116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AM115" i="1"/>
  <c r="AL115" i="1"/>
  <c r="AK115" i="1"/>
  <c r="AI115" i="1"/>
  <c r="AH115" i="1"/>
  <c r="Y115" i="1"/>
  <c r="A115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AM114" i="1"/>
  <c r="AL114" i="1"/>
  <c r="AK114" i="1"/>
  <c r="AI114" i="1"/>
  <c r="AH114" i="1"/>
  <c r="Y114" i="1"/>
  <c r="A114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AM113" i="1"/>
  <c r="AL113" i="1"/>
  <c r="AK113" i="1"/>
  <c r="AI113" i="1"/>
  <c r="AH113" i="1"/>
  <c r="Y113" i="1"/>
  <c r="A113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AM112" i="1"/>
  <c r="AL112" i="1"/>
  <c r="AK112" i="1"/>
  <c r="AI112" i="1"/>
  <c r="AH112" i="1"/>
  <c r="Y112" i="1"/>
  <c r="A112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AM111" i="1"/>
  <c r="AL111" i="1"/>
  <c r="AK111" i="1"/>
  <c r="AI111" i="1"/>
  <c r="AH111" i="1"/>
  <c r="Y111" i="1"/>
  <c r="A111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AM110" i="1"/>
  <c r="AL110" i="1"/>
  <c r="AK110" i="1"/>
  <c r="AI110" i="1"/>
  <c r="AH110" i="1"/>
  <c r="Y110" i="1"/>
  <c r="A110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AM109" i="1"/>
  <c r="AL109" i="1"/>
  <c r="AK109" i="1"/>
  <c r="AI109" i="1"/>
  <c r="AH109" i="1"/>
  <c r="Y109" i="1"/>
  <c r="A109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AM108" i="1"/>
  <c r="AL108" i="1"/>
  <c r="AK108" i="1"/>
  <c r="AI108" i="1"/>
  <c r="AH108" i="1"/>
  <c r="Y108" i="1"/>
  <c r="A108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AM107" i="1"/>
  <c r="AL107" i="1"/>
  <c r="AK107" i="1"/>
  <c r="AI107" i="1"/>
  <c r="AH107" i="1"/>
  <c r="Y107" i="1"/>
  <c r="A107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AM106" i="1"/>
  <c r="AL106" i="1"/>
  <c r="AK106" i="1"/>
  <c r="AI106" i="1"/>
  <c r="AH106" i="1"/>
  <c r="Y106" i="1"/>
  <c r="A106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AM105" i="1"/>
  <c r="AL105" i="1"/>
  <c r="AK105" i="1"/>
  <c r="AI105" i="1"/>
  <c r="AH105" i="1"/>
  <c r="Y105" i="1"/>
  <c r="A105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AM104" i="1"/>
  <c r="AL104" i="1"/>
  <c r="AK104" i="1"/>
  <c r="AI104" i="1"/>
  <c r="AH104" i="1"/>
  <c r="Y104" i="1"/>
  <c r="A104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AM103" i="1"/>
  <c r="AL103" i="1"/>
  <c r="AK103" i="1"/>
  <c r="AI103" i="1"/>
  <c r="AH103" i="1"/>
  <c r="Y103" i="1"/>
  <c r="A103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AM102" i="1"/>
  <c r="AL102" i="1"/>
  <c r="AK102" i="1"/>
  <c r="AI102" i="1"/>
  <c r="AH102" i="1"/>
  <c r="Y102" i="1"/>
  <c r="A102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AM101" i="1"/>
  <c r="AL101" i="1"/>
  <c r="AK101" i="1"/>
  <c r="AI101" i="1"/>
  <c r="AH101" i="1"/>
  <c r="Y101" i="1"/>
  <c r="A101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AM100" i="1"/>
  <c r="AL100" i="1"/>
  <c r="AK100" i="1"/>
  <c r="AI100" i="1"/>
  <c r="AH100" i="1"/>
  <c r="Y100" i="1"/>
  <c r="A100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AM99" i="1"/>
  <c r="AL99" i="1"/>
  <c r="AK99" i="1"/>
  <c r="AI99" i="1"/>
  <c r="AH99" i="1"/>
  <c r="Y99" i="1"/>
  <c r="A99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AM98" i="1"/>
  <c r="AL98" i="1"/>
  <c r="AK98" i="1"/>
  <c r="AI98" i="1"/>
  <c r="AH98" i="1"/>
  <c r="Y98" i="1"/>
  <c r="A98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AM97" i="1"/>
  <c r="AL97" i="1"/>
  <c r="AK97" i="1"/>
  <c r="AI97" i="1"/>
  <c r="AH97" i="1"/>
  <c r="Y97" i="1"/>
  <c r="A97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AM96" i="1"/>
  <c r="AL96" i="1"/>
  <c r="AK96" i="1"/>
  <c r="AI96" i="1"/>
  <c r="AH96" i="1"/>
  <c r="Y96" i="1"/>
  <c r="A96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AM95" i="1"/>
  <c r="AL95" i="1"/>
  <c r="AK95" i="1"/>
  <c r="AI95" i="1"/>
  <c r="AH95" i="1"/>
  <c r="Y95" i="1"/>
  <c r="A95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AM94" i="1"/>
  <c r="AL94" i="1"/>
  <c r="AK94" i="1"/>
  <c r="AI94" i="1"/>
  <c r="AH94" i="1"/>
  <c r="Y94" i="1"/>
  <c r="A94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AM93" i="1"/>
  <c r="AL93" i="1"/>
  <c r="AK93" i="1"/>
  <c r="AI93" i="1"/>
  <c r="AH93" i="1"/>
  <c r="Y93" i="1"/>
  <c r="A93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AM92" i="1"/>
  <c r="AL92" i="1"/>
  <c r="AK92" i="1"/>
  <c r="AI92" i="1"/>
  <c r="AH92" i="1"/>
  <c r="Y92" i="1"/>
  <c r="A92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AM91" i="1"/>
  <c r="AL91" i="1"/>
  <c r="AK91" i="1"/>
  <c r="AI91" i="1"/>
  <c r="AH91" i="1"/>
  <c r="Y91" i="1"/>
  <c r="A91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AM90" i="1"/>
  <c r="AL90" i="1"/>
  <c r="AK90" i="1"/>
  <c r="AI90" i="1"/>
  <c r="AH90" i="1"/>
  <c r="Y90" i="1"/>
  <c r="A90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AM89" i="1"/>
  <c r="AL89" i="1"/>
  <c r="AK89" i="1"/>
  <c r="AI89" i="1"/>
  <c r="AH89" i="1"/>
  <c r="Y89" i="1"/>
  <c r="A89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AM88" i="1"/>
  <c r="AL88" i="1"/>
  <c r="AK88" i="1"/>
  <c r="AI88" i="1"/>
  <c r="AH88" i="1"/>
  <c r="Y88" i="1"/>
  <c r="A88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AM87" i="1"/>
  <c r="AL87" i="1"/>
  <c r="AK87" i="1"/>
  <c r="AI87" i="1"/>
  <c r="AH87" i="1"/>
  <c r="Y87" i="1"/>
  <c r="A87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AM86" i="1"/>
  <c r="AL86" i="1"/>
  <c r="AK86" i="1"/>
  <c r="AI86" i="1"/>
  <c r="AH86" i="1"/>
  <c r="Y86" i="1"/>
  <c r="A86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AM85" i="1"/>
  <c r="AL85" i="1"/>
  <c r="AK85" i="1"/>
  <c r="AI85" i="1"/>
  <c r="AH85" i="1"/>
  <c r="Y85" i="1"/>
  <c r="A85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AM84" i="1"/>
  <c r="AL84" i="1"/>
  <c r="AK84" i="1"/>
  <c r="AI84" i="1"/>
  <c r="AH84" i="1"/>
  <c r="Y84" i="1"/>
  <c r="A84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AM83" i="1"/>
  <c r="AL83" i="1"/>
  <c r="AK83" i="1"/>
  <c r="AI83" i="1"/>
  <c r="AH83" i="1"/>
  <c r="Y83" i="1"/>
  <c r="A83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AM82" i="1"/>
  <c r="AL82" i="1"/>
  <c r="AK82" i="1"/>
  <c r="AI82" i="1"/>
  <c r="AH82" i="1"/>
  <c r="Y82" i="1"/>
  <c r="A82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AM81" i="1"/>
  <c r="AL81" i="1"/>
  <c r="AK81" i="1"/>
  <c r="AI81" i="1"/>
  <c r="AH81" i="1"/>
  <c r="Y81" i="1"/>
  <c r="A81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AM80" i="1"/>
  <c r="AL80" i="1"/>
  <c r="AK80" i="1"/>
  <c r="AI80" i="1"/>
  <c r="AH80" i="1"/>
  <c r="Y80" i="1"/>
  <c r="A80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AM79" i="1"/>
  <c r="AL79" i="1"/>
  <c r="AK79" i="1"/>
  <c r="AI79" i="1"/>
  <c r="AH79" i="1"/>
  <c r="Y79" i="1"/>
  <c r="I79" i="1"/>
  <c r="AJ79" i="1" s="1"/>
  <c r="A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AM78" i="1"/>
  <c r="AL78" i="1"/>
  <c r="AK78" i="1"/>
  <c r="AI78" i="1"/>
  <c r="AH78" i="1"/>
  <c r="Y78" i="1"/>
  <c r="A78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AM77" i="1"/>
  <c r="AL77" i="1"/>
  <c r="AK77" i="1"/>
  <c r="AI77" i="1"/>
  <c r="AH77" i="1"/>
  <c r="Y77" i="1"/>
  <c r="A77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AM76" i="1"/>
  <c r="AL76" i="1"/>
  <c r="AK76" i="1"/>
  <c r="AI76" i="1"/>
  <c r="AH76" i="1"/>
  <c r="Y76" i="1"/>
  <c r="A76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AM75" i="1"/>
  <c r="AL75" i="1"/>
  <c r="AK75" i="1"/>
  <c r="AI75" i="1"/>
  <c r="AH75" i="1"/>
  <c r="Y75" i="1"/>
  <c r="A75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AM74" i="1"/>
  <c r="AL74" i="1"/>
  <c r="AK74" i="1"/>
  <c r="AI74" i="1"/>
  <c r="AH74" i="1"/>
  <c r="Y74" i="1"/>
  <c r="A74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AM73" i="1"/>
  <c r="AL73" i="1"/>
  <c r="AK73" i="1"/>
  <c r="AI73" i="1"/>
  <c r="AH73" i="1"/>
  <c r="Y73" i="1"/>
  <c r="A73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AM72" i="1"/>
  <c r="AL72" i="1"/>
  <c r="AK72" i="1"/>
  <c r="AI72" i="1"/>
  <c r="AH72" i="1"/>
  <c r="Y72" i="1"/>
  <c r="A72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AM71" i="1"/>
  <c r="AL71" i="1"/>
  <c r="AK71" i="1"/>
  <c r="AI71" i="1"/>
  <c r="AH71" i="1"/>
  <c r="Y71" i="1"/>
  <c r="A71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AM70" i="1"/>
  <c r="AL70" i="1"/>
  <c r="AK70" i="1"/>
  <c r="AI70" i="1"/>
  <c r="AH70" i="1"/>
  <c r="Y70" i="1"/>
  <c r="A70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AM69" i="1"/>
  <c r="AL69" i="1"/>
  <c r="AK69" i="1"/>
  <c r="AI69" i="1"/>
  <c r="AH69" i="1"/>
  <c r="Y69" i="1"/>
  <c r="A69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AM68" i="1"/>
  <c r="AL68" i="1"/>
  <c r="AK68" i="1"/>
  <c r="AI68" i="1"/>
  <c r="AH68" i="1"/>
  <c r="Y68" i="1"/>
  <c r="I68" i="1"/>
  <c r="AJ68" i="1" s="1"/>
  <c r="A68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AM67" i="1"/>
  <c r="AL67" i="1"/>
  <c r="AK67" i="1"/>
  <c r="AI67" i="1"/>
  <c r="AH67" i="1"/>
  <c r="Y67" i="1"/>
  <c r="A67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AM66" i="1"/>
  <c r="AL66" i="1"/>
  <c r="AK66" i="1"/>
  <c r="AI66" i="1"/>
  <c r="AH66" i="1"/>
  <c r="Y66" i="1"/>
  <c r="A66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AM65" i="1"/>
  <c r="AL65" i="1"/>
  <c r="AK65" i="1"/>
  <c r="AI65" i="1"/>
  <c r="AH65" i="1"/>
  <c r="Y65" i="1"/>
  <c r="A65" i="1"/>
  <c r="DV64" i="1"/>
  <c r="DB64" i="1"/>
  <c r="CH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AM64" i="1"/>
  <c r="AL64" i="1"/>
  <c r="AK64" i="1"/>
  <c r="AI64" i="1"/>
  <c r="AH64" i="1"/>
  <c r="Y64" i="1"/>
  <c r="A64" i="1"/>
  <c r="DQ63" i="1"/>
  <c r="CW63" i="1"/>
  <c r="CC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AM63" i="1"/>
  <c r="AL63" i="1"/>
  <c r="AK63" i="1"/>
  <c r="AI63" i="1"/>
  <c r="AH63" i="1"/>
  <c r="Y63" i="1"/>
  <c r="A63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AM62" i="1"/>
  <c r="AL62" i="1"/>
  <c r="AK62" i="1"/>
  <c r="AI62" i="1"/>
  <c r="AH62" i="1"/>
  <c r="Y62" i="1"/>
  <c r="A62" i="1"/>
  <c r="CW61" i="1"/>
  <c r="CM61" i="1"/>
  <c r="CC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AM61" i="1"/>
  <c r="AL61" i="1"/>
  <c r="AK61" i="1"/>
  <c r="AI61" i="1"/>
  <c r="AH61" i="1"/>
  <c r="Y61" i="1"/>
  <c r="A61" i="1"/>
  <c r="DV60" i="1"/>
  <c r="DB60" i="1"/>
  <c r="CR60" i="1"/>
  <c r="CH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AM60" i="1"/>
  <c r="AL60" i="1"/>
  <c r="AK60" i="1"/>
  <c r="AI60" i="1"/>
  <c r="AH60" i="1"/>
  <c r="Y60" i="1"/>
  <c r="A60" i="1"/>
  <c r="CD59" i="1"/>
  <c r="CI59" i="1" s="1"/>
  <c r="CN59" i="1" s="1"/>
  <c r="CX59" i="1" s="1"/>
  <c r="DC59" i="1" s="1"/>
  <c r="DH59" i="1" s="1"/>
  <c r="DM59" i="1" s="1"/>
  <c r="DR59" i="1" s="1"/>
  <c r="DW59" i="1" s="1"/>
  <c r="EB59" i="1" s="1"/>
  <c r="BY59" i="1"/>
  <c r="BX59" i="1"/>
  <c r="CH59" i="1" s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AM59" i="1"/>
  <c r="AL59" i="1"/>
  <c r="AK59" i="1"/>
  <c r="AI59" i="1"/>
  <c r="AH59" i="1"/>
  <c r="Y59" i="1"/>
  <c r="A59" i="1"/>
  <c r="EA58" i="1"/>
  <c r="DB58" i="1"/>
  <c r="CW58" i="1"/>
  <c r="CM58" i="1"/>
  <c r="CC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AM58" i="1"/>
  <c r="AL58" i="1"/>
  <c r="AK58" i="1"/>
  <c r="AI58" i="1"/>
  <c r="AH58" i="1"/>
  <c r="Y58" i="1"/>
  <c r="A58" i="1"/>
  <c r="DL57" i="1"/>
  <c r="DB57" i="1"/>
  <c r="CR57" i="1"/>
  <c r="CM57" i="1"/>
  <c r="BX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AM57" i="1"/>
  <c r="AL57" i="1"/>
  <c r="AK57" i="1"/>
  <c r="AI57" i="1"/>
  <c r="AH57" i="1"/>
  <c r="Y57" i="1"/>
  <c r="A57" i="1"/>
  <c r="BY56" i="1"/>
  <c r="BX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AM56" i="1"/>
  <c r="AL56" i="1"/>
  <c r="AK56" i="1"/>
  <c r="AI56" i="1"/>
  <c r="AH56" i="1"/>
  <c r="Y56" i="1"/>
  <c r="A56" i="1"/>
  <c r="DV55" i="1"/>
  <c r="DL55" i="1"/>
  <c r="DG55" i="1"/>
  <c r="CR55" i="1"/>
  <c r="CM55" i="1"/>
  <c r="CH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AM55" i="1"/>
  <c r="AL55" i="1"/>
  <c r="AK55" i="1"/>
  <c r="AI55" i="1"/>
  <c r="AH55" i="1"/>
  <c r="Y55" i="1"/>
  <c r="A55" i="1"/>
  <c r="DQ54" i="1"/>
  <c r="DG54" i="1"/>
  <c r="CW54" i="1"/>
  <c r="CR54" i="1"/>
  <c r="CC54" i="1"/>
  <c r="BX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AM54" i="1"/>
  <c r="AL54" i="1"/>
  <c r="AK54" i="1"/>
  <c r="AI54" i="1"/>
  <c r="AH54" i="1"/>
  <c r="Y54" i="1"/>
  <c r="A54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AM53" i="1"/>
  <c r="AL53" i="1"/>
  <c r="AK53" i="1"/>
  <c r="AI53" i="1"/>
  <c r="AH53" i="1"/>
  <c r="Y53" i="1"/>
  <c r="A53" i="1"/>
  <c r="EA52" i="1"/>
  <c r="DB52" i="1"/>
  <c r="CW52" i="1"/>
  <c r="CM52" i="1"/>
  <c r="CC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AM52" i="1"/>
  <c r="AL52" i="1"/>
  <c r="AK52" i="1"/>
  <c r="AI52" i="1"/>
  <c r="AH52" i="1"/>
  <c r="Y52" i="1"/>
  <c r="A52" i="1"/>
  <c r="DL51" i="1"/>
  <c r="DB51" i="1"/>
  <c r="CR51" i="1"/>
  <c r="CM51" i="1"/>
  <c r="BX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AM51" i="1"/>
  <c r="AL51" i="1"/>
  <c r="AK51" i="1"/>
  <c r="AI51" i="1"/>
  <c r="AH51" i="1"/>
  <c r="Y51" i="1"/>
  <c r="A51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AM50" i="1"/>
  <c r="AL50" i="1"/>
  <c r="AK50" i="1"/>
  <c r="AI50" i="1"/>
  <c r="AH50" i="1"/>
  <c r="Y50" i="1"/>
  <c r="A50" i="1"/>
  <c r="DL49" i="1"/>
  <c r="DB49" i="1"/>
  <c r="CR49" i="1"/>
  <c r="CH49" i="1"/>
  <c r="CC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AM49" i="1"/>
  <c r="AL49" i="1"/>
  <c r="AK49" i="1"/>
  <c r="AI49" i="1"/>
  <c r="AH49" i="1"/>
  <c r="Y49" i="1"/>
  <c r="A49" i="1"/>
  <c r="DV48" i="1"/>
  <c r="DG48" i="1"/>
  <c r="DB48" i="1"/>
  <c r="CW48" i="1"/>
  <c r="CH48" i="1"/>
  <c r="CC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AM48" i="1"/>
  <c r="AL48" i="1"/>
  <c r="AK48" i="1"/>
  <c r="AI48" i="1"/>
  <c r="AH48" i="1"/>
  <c r="Y48" i="1"/>
  <c r="A48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AM47" i="1"/>
  <c r="AL47" i="1"/>
  <c r="AK47" i="1"/>
  <c r="AI47" i="1"/>
  <c r="AH47" i="1"/>
  <c r="Y47" i="1"/>
  <c r="A47" i="1"/>
  <c r="EA46" i="1"/>
  <c r="DL46" i="1"/>
  <c r="DG46" i="1"/>
  <c r="CW46" i="1"/>
  <c r="CM46" i="1"/>
  <c r="CC46" i="1"/>
  <c r="BX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AM46" i="1"/>
  <c r="AL46" i="1"/>
  <c r="AK46" i="1"/>
  <c r="AI46" i="1"/>
  <c r="AH46" i="1"/>
  <c r="Y46" i="1"/>
  <c r="A46" i="1"/>
  <c r="DV45" i="1"/>
  <c r="DL45" i="1"/>
  <c r="CW45" i="1"/>
  <c r="CR45" i="1"/>
  <c r="CH45" i="1"/>
  <c r="BX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AM45" i="1"/>
  <c r="AL45" i="1"/>
  <c r="AK45" i="1"/>
  <c r="AI45" i="1"/>
  <c r="AH45" i="1"/>
  <c r="Y45" i="1"/>
  <c r="A45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AM44" i="1"/>
  <c r="AL44" i="1"/>
  <c r="AK44" i="1"/>
  <c r="AI44" i="1"/>
  <c r="AH44" i="1"/>
  <c r="Y44" i="1"/>
  <c r="A44" i="1"/>
  <c r="DV43" i="1"/>
  <c r="DG43" i="1"/>
  <c r="DB43" i="1"/>
  <c r="CR43" i="1"/>
  <c r="CH43" i="1"/>
  <c r="BX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AM43" i="1"/>
  <c r="AL43" i="1"/>
  <c r="AK43" i="1"/>
  <c r="AI43" i="1"/>
  <c r="AH43" i="1"/>
  <c r="Y43" i="1"/>
  <c r="A43" i="1"/>
  <c r="DL42" i="1"/>
  <c r="DG42" i="1"/>
  <c r="CR42" i="1"/>
  <c r="CM42" i="1"/>
  <c r="CC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AM42" i="1"/>
  <c r="AL42" i="1"/>
  <c r="AK42" i="1"/>
  <c r="AI42" i="1"/>
  <c r="AH42" i="1"/>
  <c r="Y42" i="1"/>
  <c r="A42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AM41" i="1"/>
  <c r="AL41" i="1"/>
  <c r="AK41" i="1"/>
  <c r="AI41" i="1"/>
  <c r="AH41" i="1"/>
  <c r="Y41" i="1"/>
  <c r="A41" i="1"/>
  <c r="DQ40" i="1"/>
  <c r="DL40" i="1"/>
  <c r="DG40" i="1"/>
  <c r="CW40" i="1"/>
  <c r="CR40" i="1"/>
  <c r="CM40" i="1"/>
  <c r="CC40" i="1"/>
  <c r="BX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AM40" i="1"/>
  <c r="AL40" i="1"/>
  <c r="AK40" i="1"/>
  <c r="AI40" i="1"/>
  <c r="AH40" i="1"/>
  <c r="Y40" i="1"/>
  <c r="A40" i="1"/>
  <c r="DV39" i="1"/>
  <c r="DL39" i="1"/>
  <c r="DB39" i="1"/>
  <c r="CW39" i="1"/>
  <c r="CR39" i="1"/>
  <c r="CH39" i="1"/>
  <c r="CC39" i="1"/>
  <c r="BX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AM39" i="1"/>
  <c r="AL39" i="1"/>
  <c r="AK39" i="1"/>
  <c r="AI39" i="1"/>
  <c r="AH39" i="1"/>
  <c r="Y39" i="1"/>
  <c r="A39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AM38" i="1"/>
  <c r="AL38" i="1"/>
  <c r="AK38" i="1"/>
  <c r="AI38" i="1"/>
  <c r="AH38" i="1"/>
  <c r="Y38" i="1"/>
  <c r="A38" i="1"/>
  <c r="DV37" i="1"/>
  <c r="DL37" i="1"/>
  <c r="DG37" i="1"/>
  <c r="DB37" i="1"/>
  <c r="CR37" i="1"/>
  <c r="CM37" i="1"/>
  <c r="CH37" i="1"/>
  <c r="BX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AM37" i="1"/>
  <c r="AL37" i="1"/>
  <c r="AK37" i="1"/>
  <c r="AI37" i="1"/>
  <c r="AH37" i="1"/>
  <c r="Y37" i="1"/>
  <c r="A37" i="1"/>
  <c r="EA36" i="1"/>
  <c r="DL36" i="1"/>
  <c r="DG36" i="1"/>
  <c r="CW36" i="1"/>
  <c r="CR36" i="1"/>
  <c r="CM36" i="1"/>
  <c r="CC36" i="1"/>
  <c r="BX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AM36" i="1"/>
  <c r="AL36" i="1"/>
  <c r="AK36" i="1"/>
  <c r="AI36" i="1"/>
  <c r="AH36" i="1"/>
  <c r="Y36" i="1"/>
  <c r="A36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AM35" i="1"/>
  <c r="AL35" i="1"/>
  <c r="AK35" i="1"/>
  <c r="AI35" i="1"/>
  <c r="AH35" i="1"/>
  <c r="Y35" i="1"/>
  <c r="A35" i="1"/>
  <c r="DQ34" i="1"/>
  <c r="DG34" i="1"/>
  <c r="DB34" i="1"/>
  <c r="CW34" i="1"/>
  <c r="CM34" i="1"/>
  <c r="CH34" i="1"/>
  <c r="CC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AM34" i="1"/>
  <c r="AL34" i="1"/>
  <c r="AK34" i="1"/>
  <c r="AI34" i="1"/>
  <c r="AH34" i="1"/>
  <c r="Y34" i="1"/>
  <c r="A34" i="1"/>
  <c r="DV33" i="1"/>
  <c r="DL33" i="1"/>
  <c r="DG33" i="1"/>
  <c r="DB33" i="1"/>
  <c r="CR33" i="1"/>
  <c r="CM33" i="1"/>
  <c r="CH33" i="1"/>
  <c r="BX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AM33" i="1"/>
  <c r="AL33" i="1"/>
  <c r="AK33" i="1"/>
  <c r="AI33" i="1"/>
  <c r="AH33" i="1"/>
  <c r="Y33" i="1"/>
  <c r="A33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AM32" i="1"/>
  <c r="AL32" i="1"/>
  <c r="AK32" i="1"/>
  <c r="AI32" i="1"/>
  <c r="AH32" i="1"/>
  <c r="Y32" i="1"/>
  <c r="A32" i="1"/>
  <c r="DV31" i="1"/>
  <c r="DL31" i="1"/>
  <c r="DB31" i="1"/>
  <c r="CW31" i="1"/>
  <c r="CR31" i="1"/>
  <c r="CH31" i="1"/>
  <c r="CC31" i="1"/>
  <c r="BX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AM31" i="1"/>
  <c r="AL31" i="1"/>
  <c r="AK31" i="1"/>
  <c r="AI31" i="1"/>
  <c r="AH31" i="1"/>
  <c r="Y31" i="1"/>
  <c r="A31" i="1"/>
  <c r="DQ30" i="1"/>
  <c r="DG30" i="1"/>
  <c r="DB30" i="1"/>
  <c r="CW30" i="1"/>
  <c r="CM30" i="1"/>
  <c r="CH30" i="1"/>
  <c r="CC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AM30" i="1"/>
  <c r="AL30" i="1"/>
  <c r="AK30" i="1"/>
  <c r="AI30" i="1"/>
  <c r="AH30" i="1"/>
  <c r="Y30" i="1"/>
  <c r="A30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AM29" i="1"/>
  <c r="AL29" i="1"/>
  <c r="AK29" i="1"/>
  <c r="AI29" i="1"/>
  <c r="AH29" i="1"/>
  <c r="Y29" i="1"/>
  <c r="A29" i="1"/>
  <c r="DQ28" i="1"/>
  <c r="DL28" i="1"/>
  <c r="DG28" i="1"/>
  <c r="CW28" i="1"/>
  <c r="CR28" i="1"/>
  <c r="CM28" i="1"/>
  <c r="CC28" i="1"/>
  <c r="BX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AM28" i="1"/>
  <c r="AL28" i="1"/>
  <c r="AK28" i="1"/>
  <c r="AI28" i="1"/>
  <c r="AH28" i="1"/>
  <c r="Y28" i="1"/>
  <c r="A28" i="1"/>
  <c r="DV27" i="1"/>
  <c r="DL27" i="1"/>
  <c r="DB27" i="1"/>
  <c r="CW27" i="1"/>
  <c r="CR27" i="1"/>
  <c r="CH27" i="1"/>
  <c r="CC27" i="1"/>
  <c r="BX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AM27" i="1"/>
  <c r="AL27" i="1"/>
  <c r="AK27" i="1"/>
  <c r="AI27" i="1"/>
  <c r="AH27" i="1"/>
  <c r="Y27" i="1"/>
  <c r="A27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AM26" i="1"/>
  <c r="AL26" i="1"/>
  <c r="AK26" i="1"/>
  <c r="AI26" i="1"/>
  <c r="AH26" i="1"/>
  <c r="Y26" i="1"/>
  <c r="A26" i="1"/>
  <c r="DV25" i="1"/>
  <c r="DL25" i="1"/>
  <c r="DG25" i="1"/>
  <c r="DB25" i="1"/>
  <c r="CR25" i="1"/>
  <c r="CM25" i="1"/>
  <c r="CH25" i="1"/>
  <c r="BX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AM25" i="1"/>
  <c r="AL25" i="1"/>
  <c r="AK25" i="1"/>
  <c r="AI25" i="1"/>
  <c r="AH25" i="1"/>
  <c r="Y25" i="1"/>
  <c r="A25" i="1"/>
  <c r="EA24" i="1"/>
  <c r="DL24" i="1"/>
  <c r="DG24" i="1"/>
  <c r="CW24" i="1"/>
  <c r="CR24" i="1"/>
  <c r="CM24" i="1"/>
  <c r="CC24" i="1"/>
  <c r="BX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AM24" i="1"/>
  <c r="AL24" i="1"/>
  <c r="AK24" i="1"/>
  <c r="AI24" i="1"/>
  <c r="AH24" i="1"/>
  <c r="Y24" i="1"/>
  <c r="A24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AM23" i="1"/>
  <c r="AL23" i="1"/>
  <c r="AK23" i="1"/>
  <c r="AI23" i="1"/>
  <c r="AH23" i="1"/>
  <c r="Y23" i="1"/>
  <c r="A23" i="1"/>
  <c r="EA22" i="1"/>
  <c r="DQ22" i="1"/>
  <c r="DG22" i="1"/>
  <c r="DB22" i="1"/>
  <c r="CW22" i="1"/>
  <c r="CM22" i="1"/>
  <c r="CH22" i="1"/>
  <c r="CC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AM22" i="1"/>
  <c r="AL22" i="1"/>
  <c r="AK22" i="1"/>
  <c r="AI22" i="1"/>
  <c r="AH22" i="1"/>
  <c r="Y22" i="1"/>
  <c r="A22" i="1"/>
  <c r="DV21" i="1"/>
  <c r="DL21" i="1"/>
  <c r="DG21" i="1"/>
  <c r="DB21" i="1"/>
  <c r="CR21" i="1"/>
  <c r="CM21" i="1"/>
  <c r="CH21" i="1"/>
  <c r="BX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AM21" i="1"/>
  <c r="AL21" i="1"/>
  <c r="AK21" i="1"/>
  <c r="AI21" i="1"/>
  <c r="AH21" i="1"/>
  <c r="Y21" i="1"/>
  <c r="A21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AM20" i="1"/>
  <c r="AL20" i="1"/>
  <c r="AK20" i="1"/>
  <c r="AI20" i="1"/>
  <c r="AH20" i="1"/>
  <c r="Y20" i="1"/>
  <c r="A20" i="1"/>
  <c r="DV19" i="1"/>
  <c r="DL19" i="1"/>
  <c r="DB19" i="1"/>
  <c r="CW19" i="1"/>
  <c r="CR19" i="1"/>
  <c r="CH19" i="1"/>
  <c r="CC19" i="1"/>
  <c r="BX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AM19" i="1"/>
  <c r="AL19" i="1"/>
  <c r="AK19" i="1"/>
  <c r="AI19" i="1"/>
  <c r="AH19" i="1"/>
  <c r="Y19" i="1"/>
  <c r="A19" i="1"/>
  <c r="EA18" i="1"/>
  <c r="DQ18" i="1"/>
  <c r="DG18" i="1"/>
  <c r="DB18" i="1"/>
  <c r="CW18" i="1"/>
  <c r="CM18" i="1"/>
  <c r="CH18" i="1"/>
  <c r="CC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AM18" i="1"/>
  <c r="AL18" i="1"/>
  <c r="AK18" i="1"/>
  <c r="AI18" i="1"/>
  <c r="AH18" i="1"/>
  <c r="Y18" i="1"/>
  <c r="A18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AM17" i="1"/>
  <c r="AL17" i="1"/>
  <c r="AK17" i="1"/>
  <c r="AI17" i="1"/>
  <c r="AH17" i="1"/>
  <c r="Y17" i="1"/>
  <c r="A17" i="1"/>
  <c r="EA16" i="1"/>
  <c r="DQ16" i="1"/>
  <c r="DL16" i="1"/>
  <c r="DG16" i="1"/>
  <c r="CW16" i="1"/>
  <c r="CR16" i="1"/>
  <c r="CM16" i="1"/>
  <c r="CC16" i="1"/>
  <c r="BX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AM16" i="1"/>
  <c r="AL16" i="1"/>
  <c r="AK16" i="1"/>
  <c r="AI16" i="1"/>
  <c r="AH16" i="1"/>
  <c r="Y16" i="1"/>
  <c r="A16" i="1"/>
  <c r="DV15" i="1"/>
  <c r="DL15" i="1"/>
  <c r="DB15" i="1"/>
  <c r="CW15" i="1"/>
  <c r="CR15" i="1"/>
  <c r="CH15" i="1"/>
  <c r="CC15" i="1"/>
  <c r="BX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AM15" i="1"/>
  <c r="AL15" i="1"/>
  <c r="AK15" i="1"/>
  <c r="AI15" i="1"/>
  <c r="AH15" i="1"/>
  <c r="Y15" i="1"/>
  <c r="A15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AM14" i="1"/>
  <c r="AL14" i="1"/>
  <c r="AK14" i="1"/>
  <c r="AI14" i="1"/>
  <c r="AH14" i="1"/>
  <c r="Y14" i="1"/>
  <c r="A14" i="1"/>
  <c r="DV13" i="1"/>
  <c r="DL13" i="1"/>
  <c r="DG13" i="1"/>
  <c r="DB13" i="1"/>
  <c r="CR13" i="1"/>
  <c r="CM13" i="1"/>
  <c r="CH13" i="1"/>
  <c r="BX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AM13" i="1"/>
  <c r="AL13" i="1"/>
  <c r="AK13" i="1"/>
  <c r="AI13" i="1"/>
  <c r="AH13" i="1"/>
  <c r="Y13" i="1"/>
  <c r="A13" i="1"/>
  <c r="EA12" i="1"/>
  <c r="DL12" i="1"/>
  <c r="DG12" i="1"/>
  <c r="CW12" i="1"/>
  <c r="CR12" i="1"/>
  <c r="CM12" i="1"/>
  <c r="CC12" i="1"/>
  <c r="BX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AM12" i="1"/>
  <c r="AL12" i="1"/>
  <c r="AK12" i="1"/>
  <c r="AI12" i="1"/>
  <c r="AH12" i="1"/>
  <c r="Y12" i="1"/>
  <c r="A12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AM11" i="1"/>
  <c r="AL11" i="1"/>
  <c r="AK11" i="1"/>
  <c r="AI11" i="1"/>
  <c r="AH11" i="1"/>
  <c r="Y11" i="1"/>
  <c r="A11" i="1"/>
  <c r="DQ10" i="1"/>
  <c r="DG10" i="1"/>
  <c r="DB10" i="1"/>
  <c r="CW10" i="1"/>
  <c r="CM10" i="1"/>
  <c r="CH10" i="1"/>
  <c r="CC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AM10" i="1"/>
  <c r="AL10" i="1"/>
  <c r="AK10" i="1"/>
  <c r="AI10" i="1"/>
  <c r="AH10" i="1"/>
  <c r="Y10" i="1"/>
  <c r="A10" i="1"/>
  <c r="DV9" i="1"/>
  <c r="DL9" i="1"/>
  <c r="DG9" i="1"/>
  <c r="DB9" i="1"/>
  <c r="CR9" i="1"/>
  <c r="CM9" i="1"/>
  <c r="CH9" i="1"/>
  <c r="BX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AM9" i="1"/>
  <c r="AL9" i="1"/>
  <c r="AK9" i="1"/>
  <c r="AI9" i="1"/>
  <c r="AH9" i="1"/>
  <c r="Y9" i="1"/>
  <c r="A9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AM8" i="1"/>
  <c r="AL8" i="1"/>
  <c r="AK8" i="1"/>
  <c r="AI8" i="1"/>
  <c r="AH8" i="1"/>
  <c r="Y8" i="1"/>
  <c r="A8" i="1"/>
  <c r="DV7" i="1"/>
  <c r="DL7" i="1"/>
  <c r="DB7" i="1"/>
  <c r="CW7" i="1"/>
  <c r="CR7" i="1"/>
  <c r="CH7" i="1"/>
  <c r="CC7" i="1"/>
  <c r="BX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AM7" i="1"/>
  <c r="AL7" i="1"/>
  <c r="AK7" i="1"/>
  <c r="AI7" i="1"/>
  <c r="AH7" i="1"/>
  <c r="Y7" i="1"/>
  <c r="A7" i="1"/>
  <c r="DQ6" i="1"/>
  <c r="DG6" i="1"/>
  <c r="DB6" i="1"/>
  <c r="CW6" i="1"/>
  <c r="CM6" i="1"/>
  <c r="CH6" i="1"/>
  <c r="CC6" i="1"/>
  <c r="EA4" i="1"/>
  <c r="DV4" i="1"/>
  <c r="DV49" i="1" s="1"/>
  <c r="DQ4" i="1"/>
  <c r="DQ58" i="1" s="1"/>
  <c r="DL4" i="1"/>
  <c r="DG4" i="1"/>
  <c r="DB4" i="1"/>
  <c r="CW4" i="1"/>
  <c r="CR4" i="1"/>
  <c r="CM4" i="1"/>
  <c r="CH4" i="1"/>
  <c r="CC4" i="1"/>
  <c r="BX4" i="1"/>
  <c r="M3" i="1"/>
  <c r="I39" i="1" s="1"/>
  <c r="AJ39" i="1" s="1"/>
  <c r="D3" i="1"/>
  <c r="I59" i="1" l="1"/>
  <c r="AJ59" i="1" s="1"/>
  <c r="I46" i="1"/>
  <c r="AJ46" i="1" s="1"/>
  <c r="I11" i="1"/>
  <c r="AJ11" i="1" s="1"/>
  <c r="I53" i="1"/>
  <c r="AJ53" i="1" s="1"/>
  <c r="I9" i="1"/>
  <c r="AJ9" i="1" s="1"/>
  <c r="I15" i="1"/>
  <c r="AJ15" i="1" s="1"/>
  <c r="I25" i="1"/>
  <c r="AJ25" i="1" s="1"/>
  <c r="I37" i="1"/>
  <c r="AJ37" i="1" s="1"/>
  <c r="I7" i="1"/>
  <c r="AJ7" i="1" s="1"/>
  <c r="I13" i="1"/>
  <c r="AJ13" i="1" s="1"/>
  <c r="I47" i="1"/>
  <c r="AJ47" i="1" s="1"/>
  <c r="I51" i="1"/>
  <c r="AJ51" i="1" s="1"/>
  <c r="I57" i="1"/>
  <c r="AJ57" i="1" s="1"/>
  <c r="I27" i="1"/>
  <c r="AJ27" i="1" s="1"/>
  <c r="CS59" i="1"/>
  <c r="I624" i="1"/>
  <c r="AJ624" i="1" s="1"/>
  <c r="I620" i="1"/>
  <c r="AJ620" i="1" s="1"/>
  <c r="I616" i="1"/>
  <c r="AJ616" i="1" s="1"/>
  <c r="I612" i="1"/>
  <c r="AJ612" i="1" s="1"/>
  <c r="I608" i="1"/>
  <c r="AJ608" i="1" s="1"/>
  <c r="I604" i="1"/>
  <c r="AJ604" i="1" s="1"/>
  <c r="I600" i="1"/>
  <c r="AJ600" i="1" s="1"/>
  <c r="I596" i="1"/>
  <c r="AJ596" i="1" s="1"/>
  <c r="I592" i="1"/>
  <c r="AJ592" i="1" s="1"/>
  <c r="I588" i="1"/>
  <c r="AJ588" i="1" s="1"/>
  <c r="I584" i="1"/>
  <c r="AJ584" i="1" s="1"/>
  <c r="I580" i="1"/>
  <c r="AJ580" i="1" s="1"/>
  <c r="I576" i="1"/>
  <c r="AJ576" i="1" s="1"/>
  <c r="I572" i="1"/>
  <c r="AJ572" i="1" s="1"/>
  <c r="I568" i="1"/>
  <c r="AJ568" i="1" s="1"/>
  <c r="I564" i="1"/>
  <c r="AJ564" i="1" s="1"/>
  <c r="I560" i="1"/>
  <c r="AJ560" i="1" s="1"/>
  <c r="I556" i="1"/>
  <c r="AJ556" i="1" s="1"/>
  <c r="I552" i="1"/>
  <c r="AJ552" i="1" s="1"/>
  <c r="I548" i="1"/>
  <c r="AJ548" i="1" s="1"/>
  <c r="I544" i="1"/>
  <c r="AJ544" i="1" s="1"/>
  <c r="I540" i="1"/>
  <c r="AJ540" i="1" s="1"/>
  <c r="I536" i="1"/>
  <c r="AJ536" i="1" s="1"/>
  <c r="I532" i="1"/>
  <c r="AJ532" i="1" s="1"/>
  <c r="I528" i="1"/>
  <c r="AJ528" i="1" s="1"/>
  <c r="I524" i="1"/>
  <c r="AJ524" i="1" s="1"/>
  <c r="I520" i="1"/>
  <c r="AJ520" i="1" s="1"/>
  <c r="I516" i="1"/>
  <c r="AJ516" i="1" s="1"/>
  <c r="I512" i="1"/>
  <c r="AJ512" i="1" s="1"/>
  <c r="I508" i="1"/>
  <c r="AJ508" i="1" s="1"/>
  <c r="I504" i="1"/>
  <c r="AJ504" i="1" s="1"/>
  <c r="I500" i="1"/>
  <c r="AJ500" i="1" s="1"/>
  <c r="I496" i="1"/>
  <c r="AJ496" i="1" s="1"/>
  <c r="I492" i="1"/>
  <c r="AJ492" i="1" s="1"/>
  <c r="I488" i="1"/>
  <c r="AJ488" i="1" s="1"/>
  <c r="I484" i="1"/>
  <c r="AJ484" i="1" s="1"/>
  <c r="I480" i="1"/>
  <c r="AJ480" i="1" s="1"/>
  <c r="I476" i="1"/>
  <c r="AJ476" i="1" s="1"/>
  <c r="I472" i="1"/>
  <c r="AJ472" i="1" s="1"/>
  <c r="I468" i="1"/>
  <c r="AJ468" i="1" s="1"/>
  <c r="I464" i="1"/>
  <c r="AJ464" i="1" s="1"/>
  <c r="I460" i="1"/>
  <c r="AJ460" i="1" s="1"/>
  <c r="I622" i="1"/>
  <c r="AJ622" i="1" s="1"/>
  <c r="I618" i="1"/>
  <c r="AJ618" i="1" s="1"/>
  <c r="I614" i="1"/>
  <c r="AJ614" i="1" s="1"/>
  <c r="I610" i="1"/>
  <c r="AJ610" i="1" s="1"/>
  <c r="I606" i="1"/>
  <c r="AJ606" i="1" s="1"/>
  <c r="I602" i="1"/>
  <c r="AJ602" i="1" s="1"/>
  <c r="I598" i="1"/>
  <c r="AJ598" i="1" s="1"/>
  <c r="I594" i="1"/>
  <c r="AJ594" i="1" s="1"/>
  <c r="I590" i="1"/>
  <c r="AJ590" i="1" s="1"/>
  <c r="I586" i="1"/>
  <c r="AJ586" i="1" s="1"/>
  <c r="I582" i="1"/>
  <c r="AJ582" i="1" s="1"/>
  <c r="I578" i="1"/>
  <c r="AJ578" i="1" s="1"/>
  <c r="I574" i="1"/>
  <c r="AJ574" i="1" s="1"/>
  <c r="I570" i="1"/>
  <c r="AJ570" i="1" s="1"/>
  <c r="I562" i="1"/>
  <c r="AJ562" i="1" s="1"/>
  <c r="I558" i="1"/>
  <c r="AJ558" i="1" s="1"/>
  <c r="I554" i="1"/>
  <c r="AJ554" i="1" s="1"/>
  <c r="I550" i="1"/>
  <c r="AJ550" i="1" s="1"/>
  <c r="I546" i="1"/>
  <c r="AJ546" i="1" s="1"/>
  <c r="I542" i="1"/>
  <c r="AJ542" i="1" s="1"/>
  <c r="I538" i="1"/>
  <c r="AJ538" i="1" s="1"/>
  <c r="I534" i="1"/>
  <c r="AJ534" i="1" s="1"/>
  <c r="I530" i="1"/>
  <c r="AJ530" i="1" s="1"/>
  <c r="I522" i="1"/>
  <c r="AJ522" i="1" s="1"/>
  <c r="I518" i="1"/>
  <c r="AJ518" i="1" s="1"/>
  <c r="I514" i="1"/>
  <c r="AJ514" i="1" s="1"/>
  <c r="I510" i="1"/>
  <c r="AJ510" i="1" s="1"/>
  <c r="I506" i="1"/>
  <c r="AJ506" i="1" s="1"/>
  <c r="I502" i="1"/>
  <c r="AJ502" i="1" s="1"/>
  <c r="I498" i="1"/>
  <c r="AJ498" i="1" s="1"/>
  <c r="I494" i="1"/>
  <c r="AJ494" i="1" s="1"/>
  <c r="I490" i="1"/>
  <c r="AJ490" i="1" s="1"/>
  <c r="I486" i="1"/>
  <c r="AJ486" i="1" s="1"/>
  <c r="I482" i="1"/>
  <c r="AJ482" i="1" s="1"/>
  <c r="I478" i="1"/>
  <c r="AJ478" i="1" s="1"/>
  <c r="I474" i="1"/>
  <c r="AJ474" i="1" s="1"/>
  <c r="I470" i="1"/>
  <c r="AJ470" i="1" s="1"/>
  <c r="I466" i="1"/>
  <c r="AJ466" i="1" s="1"/>
  <c r="I462" i="1"/>
  <c r="AJ462" i="1" s="1"/>
  <c r="I458" i="1"/>
  <c r="AJ458" i="1" s="1"/>
  <c r="I565" i="1"/>
  <c r="AJ565" i="1" s="1"/>
  <c r="I563" i="1"/>
  <c r="AJ563" i="1" s="1"/>
  <c r="I561" i="1"/>
  <c r="AJ561" i="1" s="1"/>
  <c r="I559" i="1"/>
  <c r="AJ559" i="1" s="1"/>
  <c r="I557" i="1"/>
  <c r="AJ557" i="1" s="1"/>
  <c r="I555" i="1"/>
  <c r="AJ555" i="1" s="1"/>
  <c r="I553" i="1"/>
  <c r="AJ553" i="1" s="1"/>
  <c r="I551" i="1"/>
  <c r="AJ551" i="1" s="1"/>
  <c r="I549" i="1"/>
  <c r="AJ549" i="1" s="1"/>
  <c r="I547" i="1"/>
  <c r="AJ547" i="1" s="1"/>
  <c r="I545" i="1"/>
  <c r="AJ545" i="1" s="1"/>
  <c r="I543" i="1"/>
  <c r="AJ543" i="1" s="1"/>
  <c r="I541" i="1"/>
  <c r="AJ541" i="1" s="1"/>
  <c r="I539" i="1"/>
  <c r="AJ539" i="1" s="1"/>
  <c r="I537" i="1"/>
  <c r="AJ537" i="1" s="1"/>
  <c r="I533" i="1"/>
  <c r="AJ533" i="1" s="1"/>
  <c r="I531" i="1"/>
  <c r="AJ531" i="1" s="1"/>
  <c r="I529" i="1"/>
  <c r="AJ529" i="1" s="1"/>
  <c r="I527" i="1"/>
  <c r="AJ527" i="1" s="1"/>
  <c r="I453" i="1"/>
  <c r="AJ453" i="1" s="1"/>
  <c r="I449" i="1"/>
  <c r="AJ449" i="1" s="1"/>
  <c r="I445" i="1"/>
  <c r="AJ445" i="1" s="1"/>
  <c r="I441" i="1"/>
  <c r="AJ441" i="1" s="1"/>
  <c r="I437" i="1"/>
  <c r="AJ437" i="1" s="1"/>
  <c r="I433" i="1"/>
  <c r="AJ433" i="1" s="1"/>
  <c r="I429" i="1"/>
  <c r="AJ429" i="1" s="1"/>
  <c r="I425" i="1"/>
  <c r="AJ425" i="1" s="1"/>
  <c r="I421" i="1"/>
  <c r="AJ421" i="1" s="1"/>
  <c r="I417" i="1"/>
  <c r="AJ417" i="1" s="1"/>
  <c r="I413" i="1"/>
  <c r="AJ413" i="1" s="1"/>
  <c r="I409" i="1"/>
  <c r="AJ409" i="1" s="1"/>
  <c r="I405" i="1"/>
  <c r="AJ405" i="1" s="1"/>
  <c r="I401" i="1"/>
  <c r="AJ401" i="1" s="1"/>
  <c r="I397" i="1"/>
  <c r="AJ397" i="1" s="1"/>
  <c r="I393" i="1"/>
  <c r="AJ393" i="1" s="1"/>
  <c r="I389" i="1"/>
  <c r="AJ389" i="1" s="1"/>
  <c r="I385" i="1"/>
  <c r="AJ385" i="1" s="1"/>
  <c r="I381" i="1"/>
  <c r="AJ381" i="1" s="1"/>
  <c r="I377" i="1"/>
  <c r="AJ377" i="1" s="1"/>
  <c r="I373" i="1"/>
  <c r="AJ373" i="1" s="1"/>
  <c r="I369" i="1"/>
  <c r="AJ369" i="1" s="1"/>
  <c r="I365" i="1"/>
  <c r="AJ365" i="1" s="1"/>
  <c r="I361" i="1"/>
  <c r="AJ361" i="1" s="1"/>
  <c r="I357" i="1"/>
  <c r="AJ357" i="1" s="1"/>
  <c r="I353" i="1"/>
  <c r="AJ353" i="1" s="1"/>
  <c r="I349" i="1"/>
  <c r="AJ349" i="1" s="1"/>
  <c r="I345" i="1"/>
  <c r="AJ345" i="1" s="1"/>
  <c r="I341" i="1"/>
  <c r="AJ341" i="1" s="1"/>
  <c r="I337" i="1"/>
  <c r="AJ337" i="1" s="1"/>
  <c r="I333" i="1"/>
  <c r="AJ333" i="1" s="1"/>
  <c r="I329" i="1"/>
  <c r="AJ329" i="1" s="1"/>
  <c r="I325" i="1"/>
  <c r="AJ325" i="1" s="1"/>
  <c r="I321" i="1"/>
  <c r="AJ321" i="1" s="1"/>
  <c r="I317" i="1"/>
  <c r="AJ317" i="1" s="1"/>
  <c r="I313" i="1"/>
  <c r="AJ313" i="1" s="1"/>
  <c r="I309" i="1"/>
  <c r="AJ309" i="1" s="1"/>
  <c r="I305" i="1"/>
  <c r="AJ305" i="1" s="1"/>
  <c r="I301" i="1"/>
  <c r="AJ301" i="1" s="1"/>
  <c r="I297" i="1"/>
  <c r="AJ297" i="1" s="1"/>
  <c r="I293" i="1"/>
  <c r="AJ293" i="1" s="1"/>
  <c r="I289" i="1"/>
  <c r="AJ289" i="1" s="1"/>
  <c r="I285" i="1"/>
  <c r="AJ285" i="1" s="1"/>
  <c r="I281" i="1"/>
  <c r="AJ281" i="1" s="1"/>
  <c r="I277" i="1"/>
  <c r="AJ277" i="1" s="1"/>
  <c r="I273" i="1"/>
  <c r="AJ273" i="1" s="1"/>
  <c r="I269" i="1"/>
  <c r="AJ269" i="1" s="1"/>
  <c r="I265" i="1"/>
  <c r="AJ265" i="1" s="1"/>
  <c r="I261" i="1"/>
  <c r="AJ261" i="1" s="1"/>
  <c r="I257" i="1"/>
  <c r="AJ257" i="1" s="1"/>
  <c r="I253" i="1"/>
  <c r="AJ253" i="1" s="1"/>
  <c r="I249" i="1"/>
  <c r="AJ249" i="1" s="1"/>
  <c r="I245" i="1"/>
  <c r="AJ245" i="1" s="1"/>
  <c r="I241" i="1"/>
  <c r="AJ241" i="1" s="1"/>
  <c r="I237" i="1"/>
  <c r="AJ237" i="1" s="1"/>
  <c r="I233" i="1"/>
  <c r="AJ233" i="1" s="1"/>
  <c r="I525" i="1"/>
  <c r="AJ525" i="1" s="1"/>
  <c r="I523" i="1"/>
  <c r="AJ523" i="1" s="1"/>
  <c r="I521" i="1"/>
  <c r="AJ521" i="1" s="1"/>
  <c r="I519" i="1"/>
  <c r="AJ519" i="1" s="1"/>
  <c r="I517" i="1"/>
  <c r="AJ517" i="1" s="1"/>
  <c r="I515" i="1"/>
  <c r="AJ515" i="1" s="1"/>
  <c r="I513" i="1"/>
  <c r="AJ513" i="1" s="1"/>
  <c r="I511" i="1"/>
  <c r="AJ511" i="1" s="1"/>
  <c r="I509" i="1"/>
  <c r="AJ509" i="1" s="1"/>
  <c r="I507" i="1"/>
  <c r="AJ507" i="1" s="1"/>
  <c r="I505" i="1"/>
  <c r="AJ505" i="1" s="1"/>
  <c r="I501" i="1"/>
  <c r="AJ501" i="1" s="1"/>
  <c r="I499" i="1"/>
  <c r="AJ499" i="1" s="1"/>
  <c r="I497" i="1"/>
  <c r="AJ497" i="1" s="1"/>
  <c r="I495" i="1"/>
  <c r="AJ495" i="1" s="1"/>
  <c r="I493" i="1"/>
  <c r="AJ493" i="1" s="1"/>
  <c r="I491" i="1"/>
  <c r="AJ491" i="1" s="1"/>
  <c r="I489" i="1"/>
  <c r="AJ489" i="1" s="1"/>
  <c r="I487" i="1"/>
  <c r="AJ487" i="1" s="1"/>
  <c r="I485" i="1"/>
  <c r="AJ485" i="1" s="1"/>
  <c r="I483" i="1"/>
  <c r="AJ483" i="1" s="1"/>
  <c r="I481" i="1"/>
  <c r="AJ481" i="1" s="1"/>
  <c r="I479" i="1"/>
  <c r="AJ479" i="1" s="1"/>
  <c r="I477" i="1"/>
  <c r="AJ477" i="1" s="1"/>
  <c r="I475" i="1"/>
  <c r="AJ475" i="1" s="1"/>
  <c r="I473" i="1"/>
  <c r="AJ473" i="1" s="1"/>
  <c r="I471" i="1"/>
  <c r="AJ471" i="1" s="1"/>
  <c r="I469" i="1"/>
  <c r="AJ469" i="1" s="1"/>
  <c r="I467" i="1"/>
  <c r="AJ467" i="1" s="1"/>
  <c r="I465" i="1"/>
  <c r="AJ465" i="1" s="1"/>
  <c r="I463" i="1"/>
  <c r="AJ463" i="1" s="1"/>
  <c r="I461" i="1"/>
  <c r="AJ461" i="1" s="1"/>
  <c r="I459" i="1"/>
  <c r="AJ459" i="1" s="1"/>
  <c r="I457" i="1"/>
  <c r="AJ457" i="1" s="1"/>
  <c r="I456" i="1"/>
  <c r="AJ456" i="1" s="1"/>
  <c r="I452" i="1"/>
  <c r="AJ452" i="1" s="1"/>
  <c r="I448" i="1"/>
  <c r="AJ448" i="1" s="1"/>
  <c r="I444" i="1"/>
  <c r="AJ444" i="1" s="1"/>
  <c r="I440" i="1"/>
  <c r="AJ440" i="1" s="1"/>
  <c r="I436" i="1"/>
  <c r="AJ436" i="1" s="1"/>
  <c r="I432" i="1"/>
  <c r="AJ432" i="1" s="1"/>
  <c r="I428" i="1"/>
  <c r="AJ428" i="1" s="1"/>
  <c r="I419" i="1"/>
  <c r="AJ419" i="1" s="1"/>
  <c r="I411" i="1"/>
  <c r="AJ411" i="1" s="1"/>
  <c r="I403" i="1"/>
  <c r="AJ403" i="1" s="1"/>
  <c r="I395" i="1"/>
  <c r="AJ395" i="1" s="1"/>
  <c r="I387" i="1"/>
  <c r="AJ387" i="1" s="1"/>
  <c r="I379" i="1"/>
  <c r="AJ379" i="1" s="1"/>
  <c r="I371" i="1"/>
  <c r="AJ371" i="1" s="1"/>
  <c r="I363" i="1"/>
  <c r="AJ363" i="1" s="1"/>
  <c r="I355" i="1"/>
  <c r="AJ355" i="1" s="1"/>
  <c r="I347" i="1"/>
  <c r="AJ347" i="1" s="1"/>
  <c r="I339" i="1"/>
  <c r="AJ339" i="1" s="1"/>
  <c r="I331" i="1"/>
  <c r="AJ331" i="1" s="1"/>
  <c r="I323" i="1"/>
  <c r="AJ323" i="1" s="1"/>
  <c r="I315" i="1"/>
  <c r="AJ315" i="1" s="1"/>
  <c r="I307" i="1"/>
  <c r="AJ307" i="1" s="1"/>
  <c r="I299" i="1"/>
  <c r="AJ299" i="1" s="1"/>
  <c r="I283" i="1"/>
  <c r="AJ283" i="1" s="1"/>
  <c r="I275" i="1"/>
  <c r="AJ275" i="1" s="1"/>
  <c r="I267" i="1"/>
  <c r="AJ267" i="1" s="1"/>
  <c r="I259" i="1"/>
  <c r="AJ259" i="1" s="1"/>
  <c r="I251" i="1"/>
  <c r="AJ251" i="1" s="1"/>
  <c r="I243" i="1"/>
  <c r="AJ243" i="1" s="1"/>
  <c r="I235" i="1"/>
  <c r="AJ235" i="1" s="1"/>
  <c r="I229" i="1"/>
  <c r="AJ229" i="1" s="1"/>
  <c r="I225" i="1"/>
  <c r="AJ225" i="1" s="1"/>
  <c r="I221" i="1"/>
  <c r="AJ221" i="1" s="1"/>
  <c r="I217" i="1"/>
  <c r="AJ217" i="1" s="1"/>
  <c r="I213" i="1"/>
  <c r="AJ213" i="1" s="1"/>
  <c r="I209" i="1"/>
  <c r="AJ209" i="1" s="1"/>
  <c r="I205" i="1"/>
  <c r="AJ205" i="1" s="1"/>
  <c r="I201" i="1"/>
  <c r="AJ201" i="1" s="1"/>
  <c r="I197" i="1"/>
  <c r="AJ197" i="1" s="1"/>
  <c r="I193" i="1"/>
  <c r="AJ193" i="1" s="1"/>
  <c r="I189" i="1"/>
  <c r="AJ189" i="1" s="1"/>
  <c r="I185" i="1"/>
  <c r="AJ185" i="1" s="1"/>
  <c r="I181" i="1"/>
  <c r="AJ181" i="1" s="1"/>
  <c r="I177" i="1"/>
  <c r="AJ177" i="1" s="1"/>
  <c r="I173" i="1"/>
  <c r="AJ173" i="1" s="1"/>
  <c r="I454" i="1"/>
  <c r="AJ454" i="1" s="1"/>
  <c r="I450" i="1"/>
  <c r="AJ450" i="1" s="1"/>
  <c r="I446" i="1"/>
  <c r="AJ446" i="1" s="1"/>
  <c r="I442" i="1"/>
  <c r="AJ442" i="1" s="1"/>
  <c r="I438" i="1"/>
  <c r="AJ438" i="1" s="1"/>
  <c r="I434" i="1"/>
  <c r="AJ434" i="1" s="1"/>
  <c r="I430" i="1"/>
  <c r="AJ430" i="1" s="1"/>
  <c r="I426" i="1"/>
  <c r="AJ426" i="1" s="1"/>
  <c r="I423" i="1"/>
  <c r="AJ423" i="1" s="1"/>
  <c r="I415" i="1"/>
  <c r="AJ415" i="1" s="1"/>
  <c r="I407" i="1"/>
  <c r="AJ407" i="1" s="1"/>
  <c r="I399" i="1"/>
  <c r="AJ399" i="1" s="1"/>
  <c r="I391" i="1"/>
  <c r="AJ391" i="1" s="1"/>
  <c r="I383" i="1"/>
  <c r="AJ383" i="1" s="1"/>
  <c r="I375" i="1"/>
  <c r="AJ375" i="1" s="1"/>
  <c r="I367" i="1"/>
  <c r="AJ367" i="1" s="1"/>
  <c r="I359" i="1"/>
  <c r="AJ359" i="1" s="1"/>
  <c r="I351" i="1"/>
  <c r="AJ351" i="1" s="1"/>
  <c r="I343" i="1"/>
  <c r="AJ343" i="1" s="1"/>
  <c r="I335" i="1"/>
  <c r="AJ335" i="1" s="1"/>
  <c r="I327" i="1"/>
  <c r="AJ327" i="1" s="1"/>
  <c r="I319" i="1"/>
  <c r="AJ319" i="1" s="1"/>
  <c r="I311" i="1"/>
  <c r="AJ311" i="1" s="1"/>
  <c r="I303" i="1"/>
  <c r="AJ303" i="1" s="1"/>
  <c r="I295" i="1"/>
  <c r="AJ295" i="1" s="1"/>
  <c r="I287" i="1"/>
  <c r="AJ287" i="1" s="1"/>
  <c r="I279" i="1"/>
  <c r="AJ279" i="1" s="1"/>
  <c r="I271" i="1"/>
  <c r="AJ271" i="1" s="1"/>
  <c r="I263" i="1"/>
  <c r="AJ263" i="1" s="1"/>
  <c r="I255" i="1"/>
  <c r="AJ255" i="1" s="1"/>
  <c r="I247" i="1"/>
  <c r="AJ247" i="1" s="1"/>
  <c r="I239" i="1"/>
  <c r="AJ239" i="1" s="1"/>
  <c r="I231" i="1"/>
  <c r="AJ231" i="1" s="1"/>
  <c r="I227" i="1"/>
  <c r="AJ227" i="1" s="1"/>
  <c r="I223" i="1"/>
  <c r="AJ223" i="1" s="1"/>
  <c r="I219" i="1"/>
  <c r="AJ219" i="1" s="1"/>
  <c r="I215" i="1"/>
  <c r="AJ215" i="1" s="1"/>
  <c r="I211" i="1"/>
  <c r="AJ211" i="1" s="1"/>
  <c r="I207" i="1"/>
  <c r="AJ207" i="1" s="1"/>
  <c r="I203" i="1"/>
  <c r="AJ203" i="1" s="1"/>
  <c r="I199" i="1"/>
  <c r="AJ199" i="1" s="1"/>
  <c r="I195" i="1"/>
  <c r="AJ195" i="1" s="1"/>
  <c r="I187" i="1"/>
  <c r="AJ187" i="1" s="1"/>
  <c r="I179" i="1"/>
  <c r="AJ179" i="1" s="1"/>
  <c r="I171" i="1"/>
  <c r="AJ171" i="1" s="1"/>
  <c r="I167" i="1"/>
  <c r="AJ167" i="1" s="1"/>
  <c r="I163" i="1"/>
  <c r="AJ163" i="1" s="1"/>
  <c r="I159" i="1"/>
  <c r="AJ159" i="1" s="1"/>
  <c r="I155" i="1"/>
  <c r="AJ155" i="1" s="1"/>
  <c r="I151" i="1"/>
  <c r="AJ151" i="1" s="1"/>
  <c r="I147" i="1"/>
  <c r="AJ147" i="1" s="1"/>
  <c r="I143" i="1"/>
  <c r="AJ143" i="1" s="1"/>
  <c r="I139" i="1"/>
  <c r="AJ139" i="1" s="1"/>
  <c r="I135" i="1"/>
  <c r="AJ135" i="1" s="1"/>
  <c r="I131" i="1"/>
  <c r="AJ131" i="1" s="1"/>
  <c r="I127" i="1"/>
  <c r="AJ127" i="1" s="1"/>
  <c r="I123" i="1"/>
  <c r="AJ123" i="1" s="1"/>
  <c r="I119" i="1"/>
  <c r="AJ119" i="1" s="1"/>
  <c r="I115" i="1"/>
  <c r="AJ115" i="1" s="1"/>
  <c r="I111" i="1"/>
  <c r="AJ111" i="1" s="1"/>
  <c r="I107" i="1"/>
  <c r="AJ107" i="1" s="1"/>
  <c r="I103" i="1"/>
  <c r="AJ103" i="1" s="1"/>
  <c r="I99" i="1"/>
  <c r="AJ99" i="1" s="1"/>
  <c r="I95" i="1"/>
  <c r="AJ95" i="1" s="1"/>
  <c r="I91" i="1"/>
  <c r="AJ91" i="1" s="1"/>
  <c r="I87" i="1"/>
  <c r="AJ87" i="1" s="1"/>
  <c r="I83" i="1"/>
  <c r="AJ83" i="1" s="1"/>
  <c r="I75" i="1"/>
  <c r="AJ75" i="1" s="1"/>
  <c r="I71" i="1"/>
  <c r="AJ71" i="1" s="1"/>
  <c r="I67" i="1"/>
  <c r="AJ67" i="1" s="1"/>
  <c r="I63" i="1"/>
  <c r="AJ63" i="1" s="1"/>
  <c r="I58" i="1"/>
  <c r="AJ58" i="1" s="1"/>
  <c r="I56" i="1"/>
  <c r="AJ56" i="1" s="1"/>
  <c r="I52" i="1"/>
  <c r="AJ52" i="1" s="1"/>
  <c r="I48" i="1"/>
  <c r="AJ48" i="1" s="1"/>
  <c r="I44" i="1"/>
  <c r="AJ44" i="1" s="1"/>
  <c r="I288" i="1"/>
  <c r="AJ288" i="1" s="1"/>
  <c r="I286" i="1"/>
  <c r="AJ286" i="1" s="1"/>
  <c r="I284" i="1"/>
  <c r="AJ284" i="1" s="1"/>
  <c r="I280" i="1"/>
  <c r="AJ280" i="1" s="1"/>
  <c r="I278" i="1"/>
  <c r="AJ278" i="1" s="1"/>
  <c r="I276" i="1"/>
  <c r="AJ276" i="1" s="1"/>
  <c r="I274" i="1"/>
  <c r="AJ274" i="1" s="1"/>
  <c r="I272" i="1"/>
  <c r="AJ272" i="1" s="1"/>
  <c r="I270" i="1"/>
  <c r="AJ270" i="1" s="1"/>
  <c r="I268" i="1"/>
  <c r="AJ268" i="1" s="1"/>
  <c r="I266" i="1"/>
  <c r="AJ266" i="1" s="1"/>
  <c r="I264" i="1"/>
  <c r="AJ264" i="1" s="1"/>
  <c r="I262" i="1"/>
  <c r="AJ262" i="1" s="1"/>
  <c r="I260" i="1"/>
  <c r="AJ260" i="1" s="1"/>
  <c r="I258" i="1"/>
  <c r="AJ258" i="1" s="1"/>
  <c r="I256" i="1"/>
  <c r="AJ256" i="1" s="1"/>
  <c r="I254" i="1"/>
  <c r="AJ254" i="1" s="1"/>
  <c r="I252" i="1"/>
  <c r="AJ252" i="1" s="1"/>
  <c r="I250" i="1"/>
  <c r="AJ250" i="1" s="1"/>
  <c r="I248" i="1"/>
  <c r="AJ248" i="1" s="1"/>
  <c r="I246" i="1"/>
  <c r="AJ246" i="1" s="1"/>
  <c r="I244" i="1"/>
  <c r="AJ244" i="1" s="1"/>
  <c r="I242" i="1"/>
  <c r="AJ242" i="1" s="1"/>
  <c r="I240" i="1"/>
  <c r="AJ240" i="1" s="1"/>
  <c r="I238" i="1"/>
  <c r="AJ238" i="1" s="1"/>
  <c r="I236" i="1"/>
  <c r="AJ236" i="1" s="1"/>
  <c r="I234" i="1"/>
  <c r="AJ234" i="1" s="1"/>
  <c r="I232" i="1"/>
  <c r="AJ232" i="1" s="1"/>
  <c r="I230" i="1"/>
  <c r="AJ230" i="1" s="1"/>
  <c r="I228" i="1"/>
  <c r="AJ228" i="1" s="1"/>
  <c r="I226" i="1"/>
  <c r="AJ226" i="1" s="1"/>
  <c r="I224" i="1"/>
  <c r="AJ224" i="1" s="1"/>
  <c r="I222" i="1"/>
  <c r="AJ222" i="1" s="1"/>
  <c r="I220" i="1"/>
  <c r="AJ220" i="1" s="1"/>
  <c r="I218" i="1"/>
  <c r="AJ218" i="1" s="1"/>
  <c r="I216" i="1"/>
  <c r="AJ216" i="1" s="1"/>
  <c r="I214" i="1"/>
  <c r="AJ214" i="1" s="1"/>
  <c r="I212" i="1"/>
  <c r="AJ212" i="1" s="1"/>
  <c r="I210" i="1"/>
  <c r="AJ210" i="1" s="1"/>
  <c r="I206" i="1"/>
  <c r="AJ206" i="1" s="1"/>
  <c r="I204" i="1"/>
  <c r="AJ204" i="1" s="1"/>
  <c r="I202" i="1"/>
  <c r="AJ202" i="1" s="1"/>
  <c r="I200" i="1"/>
  <c r="AJ200" i="1" s="1"/>
  <c r="I198" i="1"/>
  <c r="AJ198" i="1" s="1"/>
  <c r="I196" i="1"/>
  <c r="AJ196" i="1" s="1"/>
  <c r="I194" i="1"/>
  <c r="AJ194" i="1" s="1"/>
  <c r="I192" i="1"/>
  <c r="AJ192" i="1" s="1"/>
  <c r="I191" i="1"/>
  <c r="AJ191" i="1" s="1"/>
  <c r="I183" i="1"/>
  <c r="AJ183" i="1" s="1"/>
  <c r="I175" i="1"/>
  <c r="AJ175" i="1" s="1"/>
  <c r="I169" i="1"/>
  <c r="AJ169" i="1" s="1"/>
  <c r="I165" i="1"/>
  <c r="AJ165" i="1" s="1"/>
  <c r="I161" i="1"/>
  <c r="AJ161" i="1" s="1"/>
  <c r="I157" i="1"/>
  <c r="AJ157" i="1" s="1"/>
  <c r="I153" i="1"/>
  <c r="AJ153" i="1" s="1"/>
  <c r="I149" i="1"/>
  <c r="AJ149" i="1" s="1"/>
  <c r="I145" i="1"/>
  <c r="AJ145" i="1" s="1"/>
  <c r="I141" i="1"/>
  <c r="AJ141" i="1" s="1"/>
  <c r="I137" i="1"/>
  <c r="AJ137" i="1" s="1"/>
  <c r="I133" i="1"/>
  <c r="AJ133" i="1" s="1"/>
  <c r="I129" i="1"/>
  <c r="AJ129" i="1" s="1"/>
  <c r="I125" i="1"/>
  <c r="AJ125" i="1" s="1"/>
  <c r="I121" i="1"/>
  <c r="AJ121" i="1" s="1"/>
  <c r="I117" i="1"/>
  <c r="AJ117" i="1" s="1"/>
  <c r="I113" i="1"/>
  <c r="AJ113" i="1" s="1"/>
  <c r="I109" i="1"/>
  <c r="AJ109" i="1" s="1"/>
  <c r="I105" i="1"/>
  <c r="AJ105" i="1" s="1"/>
  <c r="I101" i="1"/>
  <c r="AJ101" i="1" s="1"/>
  <c r="I97" i="1"/>
  <c r="AJ97" i="1" s="1"/>
  <c r="I93" i="1"/>
  <c r="AJ93" i="1" s="1"/>
  <c r="I89" i="1"/>
  <c r="AJ89" i="1" s="1"/>
  <c r="I85" i="1"/>
  <c r="AJ85" i="1" s="1"/>
  <c r="I81" i="1"/>
  <c r="AJ81" i="1" s="1"/>
  <c r="I77" i="1"/>
  <c r="AJ77" i="1" s="1"/>
  <c r="I73" i="1"/>
  <c r="AJ73" i="1" s="1"/>
  <c r="I69" i="1"/>
  <c r="AJ69" i="1" s="1"/>
  <c r="I65" i="1"/>
  <c r="AJ65" i="1" s="1"/>
  <c r="I61" i="1"/>
  <c r="AJ61" i="1" s="1"/>
  <c r="I64" i="1"/>
  <c r="AJ64" i="1" s="1"/>
  <c r="I54" i="1"/>
  <c r="AJ54" i="1" s="1"/>
  <c r="I50" i="1"/>
  <c r="AJ50" i="1" s="1"/>
  <c r="I43" i="1"/>
  <c r="AJ43" i="1" s="1"/>
  <c r="I40" i="1"/>
  <c r="AJ40" i="1" s="1"/>
  <c r="I36" i="1"/>
  <c r="AJ36" i="1" s="1"/>
  <c r="I32" i="1"/>
  <c r="AJ32" i="1" s="1"/>
  <c r="I28" i="1"/>
  <c r="AJ28" i="1" s="1"/>
  <c r="I24" i="1"/>
  <c r="AJ24" i="1" s="1"/>
  <c r="I20" i="1"/>
  <c r="AJ20" i="1" s="1"/>
  <c r="I16" i="1"/>
  <c r="AJ16" i="1" s="1"/>
  <c r="I12" i="1"/>
  <c r="AJ12" i="1" s="1"/>
  <c r="I8" i="1"/>
  <c r="AJ8" i="1" s="1"/>
  <c r="I455" i="1"/>
  <c r="AJ455" i="1" s="1"/>
  <c r="I447" i="1"/>
  <c r="AJ447" i="1" s="1"/>
  <c r="I439" i="1"/>
  <c r="AJ439" i="1" s="1"/>
  <c r="I431" i="1"/>
  <c r="AJ431" i="1" s="1"/>
  <c r="I424" i="1"/>
  <c r="AJ424" i="1" s="1"/>
  <c r="I422" i="1"/>
  <c r="AJ422" i="1" s="1"/>
  <c r="I420" i="1"/>
  <c r="AJ420" i="1" s="1"/>
  <c r="I418" i="1"/>
  <c r="AJ418" i="1" s="1"/>
  <c r="I416" i="1"/>
  <c r="AJ416" i="1" s="1"/>
  <c r="I414" i="1"/>
  <c r="AJ414" i="1" s="1"/>
  <c r="I78" i="1"/>
  <c r="AJ78" i="1" s="1"/>
  <c r="I76" i="1"/>
  <c r="AJ76" i="1" s="1"/>
  <c r="I74" i="1"/>
  <c r="AJ74" i="1" s="1"/>
  <c r="I72" i="1"/>
  <c r="AJ72" i="1" s="1"/>
  <c r="I70" i="1"/>
  <c r="AJ70" i="1" s="1"/>
  <c r="I66" i="1"/>
  <c r="AJ66" i="1" s="1"/>
  <c r="I62" i="1"/>
  <c r="AJ62" i="1" s="1"/>
  <c r="I60" i="1"/>
  <c r="AJ60" i="1" s="1"/>
  <c r="I55" i="1"/>
  <c r="AJ55" i="1" s="1"/>
  <c r="I49" i="1"/>
  <c r="AJ49" i="1" s="1"/>
  <c r="I42" i="1"/>
  <c r="AJ42" i="1" s="1"/>
  <c r="I38" i="1"/>
  <c r="AJ38" i="1" s="1"/>
  <c r="I34" i="1"/>
  <c r="AJ34" i="1" s="1"/>
  <c r="I30" i="1"/>
  <c r="AJ30" i="1" s="1"/>
  <c r="I26" i="1"/>
  <c r="AJ26" i="1" s="1"/>
  <c r="I22" i="1"/>
  <c r="AJ22" i="1" s="1"/>
  <c r="I18" i="1"/>
  <c r="AJ18" i="1" s="1"/>
  <c r="I14" i="1"/>
  <c r="AJ14" i="1" s="1"/>
  <c r="I10" i="1"/>
  <c r="AJ10" i="1" s="1"/>
  <c r="I625" i="1"/>
  <c r="AJ625" i="1" s="1"/>
  <c r="I623" i="1"/>
  <c r="AJ623" i="1" s="1"/>
  <c r="I621" i="1"/>
  <c r="AJ621" i="1" s="1"/>
  <c r="I619" i="1"/>
  <c r="AJ619" i="1" s="1"/>
  <c r="I617" i="1"/>
  <c r="AJ617" i="1" s="1"/>
  <c r="I615" i="1"/>
  <c r="AJ615" i="1" s="1"/>
  <c r="I613" i="1"/>
  <c r="AJ613" i="1" s="1"/>
  <c r="I611" i="1"/>
  <c r="AJ611" i="1" s="1"/>
  <c r="I609" i="1"/>
  <c r="AJ609" i="1" s="1"/>
  <c r="I607" i="1"/>
  <c r="AJ607" i="1" s="1"/>
  <c r="I605" i="1"/>
  <c r="AJ605" i="1" s="1"/>
  <c r="I603" i="1"/>
  <c r="AJ603" i="1" s="1"/>
  <c r="I601" i="1"/>
  <c r="AJ601" i="1" s="1"/>
  <c r="I599" i="1"/>
  <c r="AJ599" i="1" s="1"/>
  <c r="I597" i="1"/>
  <c r="AJ597" i="1" s="1"/>
  <c r="I595" i="1"/>
  <c r="AJ595" i="1" s="1"/>
  <c r="I593" i="1"/>
  <c r="AJ593" i="1" s="1"/>
  <c r="I591" i="1"/>
  <c r="AJ591" i="1" s="1"/>
  <c r="I589" i="1"/>
  <c r="AJ589" i="1" s="1"/>
  <c r="I587" i="1"/>
  <c r="AJ587" i="1" s="1"/>
  <c r="I585" i="1"/>
  <c r="AJ585" i="1" s="1"/>
  <c r="I583" i="1"/>
  <c r="AJ583" i="1" s="1"/>
  <c r="I581" i="1"/>
  <c r="AJ581" i="1" s="1"/>
  <c r="I579" i="1"/>
  <c r="AJ579" i="1" s="1"/>
  <c r="I577" i="1"/>
  <c r="AJ577" i="1" s="1"/>
  <c r="I575" i="1"/>
  <c r="AJ575" i="1" s="1"/>
  <c r="I573" i="1"/>
  <c r="AJ573" i="1" s="1"/>
  <c r="I569" i="1"/>
  <c r="AJ569" i="1" s="1"/>
  <c r="EA64" i="1"/>
  <c r="EA60" i="1"/>
  <c r="EA49" i="1"/>
  <c r="EA45" i="1"/>
  <c r="EA61" i="1"/>
  <c r="EA54" i="1"/>
  <c r="EA48" i="1"/>
  <c r="EA43" i="1"/>
  <c r="EA37" i="1"/>
  <c r="EA33" i="1"/>
  <c r="EA25" i="1"/>
  <c r="EA21" i="1"/>
  <c r="EA13" i="1"/>
  <c r="EA9" i="1"/>
  <c r="EA63" i="1"/>
  <c r="EA55" i="1"/>
  <c r="EA42" i="1"/>
  <c r="EA39" i="1"/>
  <c r="EA31" i="1"/>
  <c r="EA27" i="1"/>
  <c r="EA19" i="1"/>
  <c r="EA15" i="1"/>
  <c r="EA7" i="1"/>
  <c r="EA6" i="1"/>
  <c r="EA10" i="1"/>
  <c r="DQ12" i="1"/>
  <c r="I17" i="1"/>
  <c r="AJ17" i="1" s="1"/>
  <c r="I19" i="1"/>
  <c r="AJ19" i="1" s="1"/>
  <c r="I21" i="1"/>
  <c r="AJ21" i="1" s="1"/>
  <c r="I23" i="1"/>
  <c r="AJ23" i="1" s="1"/>
  <c r="EA28" i="1"/>
  <c r="EA30" i="1"/>
  <c r="EA34" i="1"/>
  <c r="DQ36" i="1"/>
  <c r="I41" i="1"/>
  <c r="AJ41" i="1" s="1"/>
  <c r="DQ42" i="1"/>
  <c r="EA51" i="1"/>
  <c r="DQ52" i="1"/>
  <c r="EA57" i="1"/>
  <c r="I427" i="1"/>
  <c r="AJ427" i="1" s="1"/>
  <c r="I443" i="1"/>
  <c r="AJ443" i="1" s="1"/>
  <c r="I567" i="1"/>
  <c r="AJ567" i="1" s="1"/>
  <c r="DQ57" i="1"/>
  <c r="DQ55" i="1"/>
  <c r="DQ51" i="1"/>
  <c r="DQ43" i="1"/>
  <c r="DQ64" i="1"/>
  <c r="DQ60" i="1"/>
  <c r="DQ45" i="1"/>
  <c r="DQ39" i="1"/>
  <c r="DQ31" i="1"/>
  <c r="DQ27" i="1"/>
  <c r="DQ19" i="1"/>
  <c r="DQ15" i="1"/>
  <c r="DQ7" i="1"/>
  <c r="DQ48" i="1"/>
  <c r="DQ46" i="1"/>
  <c r="DQ37" i="1"/>
  <c r="DQ33" i="1"/>
  <c r="DQ25" i="1"/>
  <c r="DQ21" i="1"/>
  <c r="DQ13" i="1"/>
  <c r="DQ9" i="1"/>
  <c r="DQ24" i="1"/>
  <c r="I29" i="1"/>
  <c r="AJ29" i="1" s="1"/>
  <c r="I31" i="1"/>
  <c r="AJ31" i="1" s="1"/>
  <c r="I33" i="1"/>
  <c r="AJ33" i="1" s="1"/>
  <c r="I35" i="1"/>
  <c r="AJ35" i="1" s="1"/>
  <c r="EA40" i="1"/>
  <c r="I45" i="1"/>
  <c r="AJ45" i="1" s="1"/>
  <c r="DQ49" i="1"/>
  <c r="CM59" i="1"/>
  <c r="DQ61" i="1"/>
  <c r="I80" i="1"/>
  <c r="AJ80" i="1" s="1"/>
  <c r="I82" i="1"/>
  <c r="AJ82" i="1" s="1"/>
  <c r="I84" i="1"/>
  <c r="AJ84" i="1" s="1"/>
  <c r="I86" i="1"/>
  <c r="AJ86" i="1" s="1"/>
  <c r="I88" i="1"/>
  <c r="AJ88" i="1" s="1"/>
  <c r="I90" i="1"/>
  <c r="AJ90" i="1" s="1"/>
  <c r="I92" i="1"/>
  <c r="AJ92" i="1" s="1"/>
  <c r="I94" i="1"/>
  <c r="AJ94" i="1" s="1"/>
  <c r="I96" i="1"/>
  <c r="AJ96" i="1" s="1"/>
  <c r="I98" i="1"/>
  <c r="AJ98" i="1" s="1"/>
  <c r="I100" i="1"/>
  <c r="AJ100" i="1" s="1"/>
  <c r="I102" i="1"/>
  <c r="AJ102" i="1" s="1"/>
  <c r="I104" i="1"/>
  <c r="AJ104" i="1" s="1"/>
  <c r="I106" i="1"/>
  <c r="AJ106" i="1" s="1"/>
  <c r="I108" i="1"/>
  <c r="AJ108" i="1" s="1"/>
  <c r="I110" i="1"/>
  <c r="AJ110" i="1" s="1"/>
  <c r="I112" i="1"/>
  <c r="AJ112" i="1" s="1"/>
  <c r="I114" i="1"/>
  <c r="AJ114" i="1" s="1"/>
  <c r="I116" i="1"/>
  <c r="AJ116" i="1" s="1"/>
  <c r="I118" i="1"/>
  <c r="AJ118" i="1" s="1"/>
  <c r="I120" i="1"/>
  <c r="AJ120" i="1" s="1"/>
  <c r="I122" i="1"/>
  <c r="AJ122" i="1" s="1"/>
  <c r="I124" i="1"/>
  <c r="AJ124" i="1" s="1"/>
  <c r="I126" i="1"/>
  <c r="AJ126" i="1" s="1"/>
  <c r="I128" i="1"/>
  <c r="AJ128" i="1" s="1"/>
  <c r="I130" i="1"/>
  <c r="AJ130" i="1" s="1"/>
  <c r="I132" i="1"/>
  <c r="AJ132" i="1" s="1"/>
  <c r="I134" i="1"/>
  <c r="AJ134" i="1" s="1"/>
  <c r="I136" i="1"/>
  <c r="AJ136" i="1" s="1"/>
  <c r="I138" i="1"/>
  <c r="AJ138" i="1" s="1"/>
  <c r="I140" i="1"/>
  <c r="AJ140" i="1" s="1"/>
  <c r="I142" i="1"/>
  <c r="AJ142" i="1" s="1"/>
  <c r="I144" i="1"/>
  <c r="AJ144" i="1" s="1"/>
  <c r="I146" i="1"/>
  <c r="AJ146" i="1" s="1"/>
  <c r="I148" i="1"/>
  <c r="AJ148" i="1" s="1"/>
  <c r="I150" i="1"/>
  <c r="AJ150" i="1" s="1"/>
  <c r="I152" i="1"/>
  <c r="AJ152" i="1" s="1"/>
  <c r="I154" i="1"/>
  <c r="AJ154" i="1" s="1"/>
  <c r="I156" i="1"/>
  <c r="AJ156" i="1" s="1"/>
  <c r="I158" i="1"/>
  <c r="AJ158" i="1" s="1"/>
  <c r="I160" i="1"/>
  <c r="AJ160" i="1" s="1"/>
  <c r="I162" i="1"/>
  <c r="AJ162" i="1" s="1"/>
  <c r="I164" i="1"/>
  <c r="AJ164" i="1" s="1"/>
  <c r="I166" i="1"/>
  <c r="AJ166" i="1" s="1"/>
  <c r="I168" i="1"/>
  <c r="AJ168" i="1" s="1"/>
  <c r="I170" i="1"/>
  <c r="AJ170" i="1" s="1"/>
  <c r="I172" i="1"/>
  <c r="AJ172" i="1" s="1"/>
  <c r="I174" i="1"/>
  <c r="AJ174" i="1" s="1"/>
  <c r="I176" i="1"/>
  <c r="AJ176" i="1" s="1"/>
  <c r="I178" i="1"/>
  <c r="AJ178" i="1" s="1"/>
  <c r="I180" i="1"/>
  <c r="AJ180" i="1" s="1"/>
  <c r="I182" i="1"/>
  <c r="AJ182" i="1" s="1"/>
  <c r="I184" i="1"/>
  <c r="AJ184" i="1" s="1"/>
  <c r="I186" i="1"/>
  <c r="AJ186" i="1" s="1"/>
  <c r="I188" i="1"/>
  <c r="AJ188" i="1" s="1"/>
  <c r="I190" i="1"/>
  <c r="AJ190" i="1" s="1"/>
  <c r="I292" i="1"/>
  <c r="AJ292" i="1" s="1"/>
  <c r="I294" i="1"/>
  <c r="AJ294" i="1" s="1"/>
  <c r="I296" i="1"/>
  <c r="AJ296" i="1" s="1"/>
  <c r="I298" i="1"/>
  <c r="AJ298" i="1" s="1"/>
  <c r="I300" i="1"/>
  <c r="AJ300" i="1" s="1"/>
  <c r="I302" i="1"/>
  <c r="AJ302" i="1" s="1"/>
  <c r="I304" i="1"/>
  <c r="AJ304" i="1" s="1"/>
  <c r="I306" i="1"/>
  <c r="AJ306" i="1" s="1"/>
  <c r="I308" i="1"/>
  <c r="AJ308" i="1" s="1"/>
  <c r="I310" i="1"/>
  <c r="AJ310" i="1" s="1"/>
  <c r="I312" i="1"/>
  <c r="AJ312" i="1" s="1"/>
  <c r="I314" i="1"/>
  <c r="AJ314" i="1" s="1"/>
  <c r="I316" i="1"/>
  <c r="AJ316" i="1" s="1"/>
  <c r="I318" i="1"/>
  <c r="AJ318" i="1" s="1"/>
  <c r="I320" i="1"/>
  <c r="AJ320" i="1" s="1"/>
  <c r="I322" i="1"/>
  <c r="AJ322" i="1" s="1"/>
  <c r="I324" i="1"/>
  <c r="AJ324" i="1" s="1"/>
  <c r="I326" i="1"/>
  <c r="AJ326" i="1" s="1"/>
  <c r="I328" i="1"/>
  <c r="AJ328" i="1" s="1"/>
  <c r="I330" i="1"/>
  <c r="AJ330" i="1" s="1"/>
  <c r="I332" i="1"/>
  <c r="AJ332" i="1" s="1"/>
  <c r="I334" i="1"/>
  <c r="AJ334" i="1" s="1"/>
  <c r="I336" i="1"/>
  <c r="AJ336" i="1" s="1"/>
  <c r="I338" i="1"/>
  <c r="AJ338" i="1" s="1"/>
  <c r="I340" i="1"/>
  <c r="AJ340" i="1" s="1"/>
  <c r="I342" i="1"/>
  <c r="AJ342" i="1" s="1"/>
  <c r="I344" i="1"/>
  <c r="AJ344" i="1" s="1"/>
  <c r="I346" i="1"/>
  <c r="AJ346" i="1" s="1"/>
  <c r="I348" i="1"/>
  <c r="AJ348" i="1" s="1"/>
  <c r="I350" i="1"/>
  <c r="AJ350" i="1" s="1"/>
  <c r="I352" i="1"/>
  <c r="AJ352" i="1" s="1"/>
  <c r="I354" i="1"/>
  <c r="AJ354" i="1" s="1"/>
  <c r="I356" i="1"/>
  <c r="AJ356" i="1" s="1"/>
  <c r="I360" i="1"/>
  <c r="AJ360" i="1" s="1"/>
  <c r="I362" i="1"/>
  <c r="AJ362" i="1" s="1"/>
  <c r="I364" i="1"/>
  <c r="AJ364" i="1" s="1"/>
  <c r="I366" i="1"/>
  <c r="AJ366" i="1" s="1"/>
  <c r="I370" i="1"/>
  <c r="AJ370" i="1" s="1"/>
  <c r="I372" i="1"/>
  <c r="AJ372" i="1" s="1"/>
  <c r="I374" i="1"/>
  <c r="AJ374" i="1" s="1"/>
  <c r="I376" i="1"/>
  <c r="AJ376" i="1" s="1"/>
  <c r="I378" i="1"/>
  <c r="AJ378" i="1" s="1"/>
  <c r="I380" i="1"/>
  <c r="AJ380" i="1" s="1"/>
  <c r="I382" i="1"/>
  <c r="AJ382" i="1" s="1"/>
  <c r="I384" i="1"/>
  <c r="AJ384" i="1" s="1"/>
  <c r="I386" i="1"/>
  <c r="AJ386" i="1" s="1"/>
  <c r="I388" i="1"/>
  <c r="AJ388" i="1" s="1"/>
  <c r="I390" i="1"/>
  <c r="AJ390" i="1" s="1"/>
  <c r="I392" i="1"/>
  <c r="AJ392" i="1" s="1"/>
  <c r="I394" i="1"/>
  <c r="AJ394" i="1" s="1"/>
  <c r="I396" i="1"/>
  <c r="AJ396" i="1" s="1"/>
  <c r="I398" i="1"/>
  <c r="AJ398" i="1" s="1"/>
  <c r="I400" i="1"/>
  <c r="AJ400" i="1" s="1"/>
  <c r="I402" i="1"/>
  <c r="AJ402" i="1" s="1"/>
  <c r="I404" i="1"/>
  <c r="AJ404" i="1" s="1"/>
  <c r="I406" i="1"/>
  <c r="AJ406" i="1" s="1"/>
  <c r="I408" i="1"/>
  <c r="AJ408" i="1" s="1"/>
  <c r="I410" i="1"/>
  <c r="AJ410" i="1" s="1"/>
  <c r="I412" i="1"/>
  <c r="AJ412" i="1" s="1"/>
  <c r="I435" i="1"/>
  <c r="AJ435" i="1" s="1"/>
  <c r="I451" i="1"/>
  <c r="AJ451" i="1" s="1"/>
  <c r="DG64" i="1"/>
  <c r="CM64" i="1"/>
  <c r="DL63" i="1"/>
  <c r="CR63" i="1"/>
  <c r="BX63" i="1"/>
  <c r="DB61" i="1"/>
  <c r="CH61" i="1"/>
  <c r="DG60" i="1"/>
  <c r="CM60" i="1"/>
  <c r="DL58" i="1"/>
  <c r="CR58" i="1"/>
  <c r="BX58" i="1"/>
  <c r="CW57" i="1"/>
  <c r="CC57" i="1"/>
  <c r="CW55" i="1"/>
  <c r="CC55" i="1"/>
  <c r="DB54" i="1"/>
  <c r="CH54" i="1"/>
  <c r="DL52" i="1"/>
  <c r="CR52" i="1"/>
  <c r="BX52" i="1"/>
  <c r="CW51" i="1"/>
  <c r="CC51" i="1"/>
  <c r="DG49" i="1"/>
  <c r="CM49" i="1"/>
  <c r="DL48" i="1"/>
  <c r="CR48" i="1"/>
  <c r="BX48" i="1"/>
  <c r="DB46" i="1"/>
  <c r="CH46" i="1"/>
  <c r="DG45" i="1"/>
  <c r="CM45" i="1"/>
  <c r="CW43" i="1"/>
  <c r="CC43" i="1"/>
  <c r="DB42" i="1"/>
  <c r="CH42" i="1"/>
  <c r="CW64" i="1"/>
  <c r="CC64" i="1"/>
  <c r="DB63" i="1"/>
  <c r="CH63" i="1"/>
  <c r="DL61" i="1"/>
  <c r="CR61" i="1"/>
  <c r="BX61" i="1"/>
  <c r="CW60" i="1"/>
  <c r="CC60" i="1"/>
  <c r="BX6" i="1"/>
  <c r="CR6" i="1"/>
  <c r="DL6" i="1"/>
  <c r="CM7" i="1"/>
  <c r="DG7" i="1"/>
  <c r="CC9" i="1"/>
  <c r="CW9" i="1"/>
  <c r="BX10" i="1"/>
  <c r="CR10" i="1"/>
  <c r="DL10" i="1"/>
  <c r="CH12" i="1"/>
  <c r="DB12" i="1"/>
  <c r="DV12" i="1"/>
  <c r="CC13" i="1"/>
  <c r="CW13" i="1"/>
  <c r="CM15" i="1"/>
  <c r="DG15" i="1"/>
  <c r="CH16" i="1"/>
  <c r="DB16" i="1"/>
  <c r="DV16" i="1"/>
  <c r="BX18" i="1"/>
  <c r="CR18" i="1"/>
  <c r="DL18" i="1"/>
  <c r="CM19" i="1"/>
  <c r="DG19" i="1"/>
  <c r="CC21" i="1"/>
  <c r="CW21" i="1"/>
  <c r="BX22" i="1"/>
  <c r="CR22" i="1"/>
  <c r="DL22" i="1"/>
  <c r="CH24" i="1"/>
  <c r="DB24" i="1"/>
  <c r="DV24" i="1"/>
  <c r="CC25" i="1"/>
  <c r="CW25" i="1"/>
  <c r="CM27" i="1"/>
  <c r="DG27" i="1"/>
  <c r="CH28" i="1"/>
  <c r="DB28" i="1"/>
  <c r="DV28" i="1"/>
  <c r="BX30" i="1"/>
  <c r="CR30" i="1"/>
  <c r="DL30" i="1"/>
  <c r="CM31" i="1"/>
  <c r="DG31" i="1"/>
  <c r="CC33" i="1"/>
  <c r="CW33" i="1"/>
  <c r="BX34" i="1"/>
  <c r="CR34" i="1"/>
  <c r="DL34" i="1"/>
  <c r="CH36" i="1"/>
  <c r="DB36" i="1"/>
  <c r="DV36" i="1"/>
  <c r="CC37" i="1"/>
  <c r="CW37" i="1"/>
  <c r="CM39" i="1"/>
  <c r="DG39" i="1"/>
  <c r="CH40" i="1"/>
  <c r="DB40" i="1"/>
  <c r="DV40" i="1"/>
  <c r="BX42" i="1"/>
  <c r="CW42" i="1"/>
  <c r="CM43" i="1"/>
  <c r="DL43" i="1"/>
  <c r="CC45" i="1"/>
  <c r="DB45" i="1"/>
  <c r="CR46" i="1"/>
  <c r="CM48" i="1"/>
  <c r="BX49" i="1"/>
  <c r="CW49" i="1"/>
  <c r="CH51" i="1"/>
  <c r="DG51" i="1"/>
  <c r="CH52" i="1"/>
  <c r="DG52" i="1"/>
  <c r="CM54" i="1"/>
  <c r="DL54" i="1"/>
  <c r="BX55" i="1"/>
  <c r="DB55" i="1"/>
  <c r="CH57" i="1"/>
  <c r="DG57" i="1"/>
  <c r="CH58" i="1"/>
  <c r="DG58" i="1"/>
  <c r="BX60" i="1"/>
  <c r="DL60" i="1"/>
  <c r="DG61" i="1"/>
  <c r="CM63" i="1"/>
  <c r="CR64" i="1"/>
  <c r="DV61" i="1"/>
  <c r="DV54" i="1"/>
  <c r="DV46" i="1"/>
  <c r="DV42" i="1"/>
  <c r="DV63" i="1"/>
  <c r="DV6" i="1"/>
  <c r="DV10" i="1"/>
  <c r="DV18" i="1"/>
  <c r="DV22" i="1"/>
  <c r="DV30" i="1"/>
  <c r="DV34" i="1"/>
  <c r="DV51" i="1"/>
  <c r="DV52" i="1"/>
  <c r="DV57" i="1"/>
  <c r="DV58" i="1"/>
  <c r="DG63" i="1"/>
  <c r="BX64" i="1"/>
  <c r="DL64" i="1"/>
  <c r="CR59" i="1" l="1"/>
  <c r="CW59" i="1"/>
  <c r="DB59" i="1" s="1"/>
  <c r="DG59" i="1" s="1"/>
  <c r="DL59" i="1" s="1"/>
  <c r="DQ59" i="1" s="1"/>
  <c r="DV59" i="1" s="1"/>
  <c r="EA59" i="1" s="1"/>
</calcChain>
</file>

<file path=xl/sharedStrings.xml><?xml version="1.0" encoding="utf-8"?>
<sst xmlns="http://schemas.openxmlformats.org/spreadsheetml/2006/main" count="7322" uniqueCount="1317">
  <si>
    <t xml:space="preserve">  DATA ANGGOTA JEMAAT GKI : CIANJUR</t>
  </si>
  <si>
    <t>JL. HOS. COKROAMINOTO 55 CIANJUR</t>
  </si>
  <si>
    <t>DATA BASE ANGGOTA JEMAAT</t>
  </si>
  <si>
    <t>TAHUN PELAYANAN :</t>
  </si>
  <si>
    <t>Tanggal :</t>
  </si>
  <si>
    <t>Usia &amp; Gender</t>
  </si>
  <si>
    <t>Pendidikan</t>
  </si>
  <si>
    <t>Pekerjaan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</si>
  <si>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</si>
  <si>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</si>
  <si>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</si>
  <si>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</si>
  <si>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</si>
  <si>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</si>
  <si>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</si>
  <si>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</si>
  <si>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</si>
  <si>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</si>
  <si>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</si>
  <si>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</si>
  <si>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NO</t>
  </si>
  <si>
    <t>No.</t>
  </si>
  <si>
    <t>NAMA</t>
  </si>
  <si>
    <t>Alamat</t>
  </si>
  <si>
    <t>Telp.</t>
  </si>
  <si>
    <t>Wilayah</t>
  </si>
  <si>
    <t>Gender</t>
  </si>
  <si>
    <t>Status</t>
  </si>
  <si>
    <t>Umur</t>
  </si>
  <si>
    <t>Pendi-</t>
  </si>
  <si>
    <t>Peker-</t>
  </si>
  <si>
    <t>Kelompok</t>
  </si>
  <si>
    <t>TANGGAL</t>
  </si>
  <si>
    <t>ALASAN-1</t>
  </si>
  <si>
    <t>ALASAN-2</t>
  </si>
  <si>
    <t>BULAN</t>
  </si>
  <si>
    <t>KETERANGAN WARNA :</t>
  </si>
  <si>
    <t>gender</t>
  </si>
  <si>
    <t>status</t>
  </si>
  <si>
    <t>umur</t>
  </si>
  <si>
    <t>pendi-</t>
  </si>
  <si>
    <t>peker-</t>
  </si>
  <si>
    <t>bpts th</t>
  </si>
  <si>
    <t>bpts bln</t>
  </si>
  <si>
    <t>Mutasi1</t>
  </si>
  <si>
    <t>Mutasi2</t>
  </si>
  <si>
    <t>Anggota</t>
  </si>
  <si>
    <t xml:space="preserve"> </t>
  </si>
  <si>
    <t>dikan</t>
  </si>
  <si>
    <t>jaan</t>
  </si>
  <si>
    <t>Etnis</t>
  </si>
  <si>
    <t>Lahir</t>
  </si>
  <si>
    <t>Baptis</t>
  </si>
  <si>
    <t>Sidi</t>
  </si>
  <si>
    <t>A.Masuk</t>
  </si>
  <si>
    <t>A.Keluar</t>
  </si>
  <si>
    <t>Meninggal</t>
  </si>
  <si>
    <t>DKH</t>
  </si>
  <si>
    <t>Ex. DKH</t>
  </si>
  <si>
    <t>Ex.DKH-4</t>
  </si>
  <si>
    <t>MUTASI</t>
  </si>
  <si>
    <t>ULTAH</t>
  </si>
  <si>
    <t>p</t>
  </si>
  <si>
    <t>b</t>
  </si>
  <si>
    <t>&lt;4</t>
  </si>
  <si>
    <t>&gt;=0</t>
  </si>
  <si>
    <t>P</t>
  </si>
  <si>
    <t>s</t>
  </si>
  <si>
    <t>TDKSD</t>
  </si>
  <si>
    <t>wirausaha</t>
  </si>
  <si>
    <t>sidi th</t>
  </si>
  <si>
    <t>sidi bln</t>
  </si>
  <si>
    <t>am th</t>
  </si>
  <si>
    <t>am bln</t>
  </si>
  <si>
    <t>ak th</t>
  </si>
  <si>
    <t>ak bln</t>
  </si>
  <si>
    <t>mng th</t>
  </si>
  <si>
    <t>mng bln</t>
  </si>
  <si>
    <t>dkh th</t>
  </si>
  <si>
    <t>dkh bln</t>
  </si>
  <si>
    <t>ex dkh th</t>
  </si>
  <si>
    <t>ex dkh bl</t>
  </si>
  <si>
    <t>ex dkh-4 th</t>
  </si>
  <si>
    <t>ex dkh-4 bl</t>
  </si>
  <si>
    <t>apa th</t>
  </si>
  <si>
    <t>apa bln</t>
  </si>
  <si>
    <t>=4</t>
  </si>
  <si>
    <t>ATL</t>
  </si>
  <si>
    <t>=5</t>
  </si>
  <si>
    <t>=6</t>
  </si>
  <si>
    <t>=7</t>
  </si>
  <si>
    <t>=8</t>
  </si>
  <si>
    <t>=9</t>
  </si>
  <si>
    <t>=10</t>
  </si>
  <si>
    <t>=11</t>
  </si>
  <si>
    <t>=12</t>
  </si>
  <si>
    <t>=1</t>
  </si>
  <si>
    <t>=2</t>
  </si>
  <si>
    <t>=3</t>
  </si>
  <si>
    <t>Caecilia Suparmi</t>
  </si>
  <si>
    <t>Warung Kondang Cianjur</t>
  </si>
  <si>
    <t>I</t>
  </si>
  <si>
    <t>W</t>
  </si>
  <si>
    <t>S</t>
  </si>
  <si>
    <t>Kejuruan</t>
  </si>
  <si>
    <t>P.Negeri</t>
  </si>
  <si>
    <t>Jawa</t>
  </si>
  <si>
    <t>à</t>
  </si>
  <si>
    <t>Meninggal Dunia</t>
  </si>
  <si>
    <t>Marthein Killay</t>
  </si>
  <si>
    <t>SMU</t>
  </si>
  <si>
    <t>Wirausaha</t>
  </si>
  <si>
    <t>Ambon</t>
  </si>
  <si>
    <t>0911006</t>
  </si>
  <si>
    <t>Marcello Antonio Kilay</t>
  </si>
  <si>
    <t>B</t>
  </si>
  <si>
    <t>Atestasi Keluar</t>
  </si>
  <si>
    <t>w</t>
  </si>
  <si>
    <t>SD</t>
  </si>
  <si>
    <t>P.Swasta</t>
  </si>
  <si>
    <t>ATIOT</t>
  </si>
  <si>
    <t>Frans Alexander Killay</t>
  </si>
  <si>
    <t>Pel/Mhs</t>
  </si>
  <si>
    <t>Frets Elvis Kasupela</t>
  </si>
  <si>
    <t>III</t>
  </si>
  <si>
    <t>Non-Aktif /DKH</t>
  </si>
  <si>
    <t>Ruth Mulyati P.</t>
  </si>
  <si>
    <t>Ibu RT</t>
  </si>
  <si>
    <t>T.Hoa</t>
  </si>
  <si>
    <t>&gt;=4</t>
  </si>
  <si>
    <t>&lt;=8</t>
  </si>
  <si>
    <t>SLTP</t>
  </si>
  <si>
    <t>ATIS</t>
  </si>
  <si>
    <t>0311014</t>
  </si>
  <si>
    <t>Giovanni Kasupela Pertuack</t>
  </si>
  <si>
    <t>Gilberto Kasupela Pertuack</t>
  </si>
  <si>
    <t>APA</t>
  </si>
  <si>
    <t>0615036</t>
  </si>
  <si>
    <t>Yendik Vickri Riyanto</t>
  </si>
  <si>
    <t>Griya Kondang Lestari d/9 Cjr.</t>
  </si>
  <si>
    <t>profesional</t>
  </si>
  <si>
    <t>ATPS</t>
  </si>
  <si>
    <t>0217028</t>
  </si>
  <si>
    <t>Edwin Sembiring</t>
  </si>
  <si>
    <t>Bumi Mas Bhayangkara D1/11</t>
  </si>
  <si>
    <t>S-1</t>
  </si>
  <si>
    <t>Batak</t>
  </si>
  <si>
    <t>0227029</t>
  </si>
  <si>
    <t>Rosia Meilani P</t>
  </si>
  <si>
    <t>M. Butar-Butar, SH</t>
  </si>
  <si>
    <t>Jl. Rancagoong no.11 Cianjur</t>
  </si>
  <si>
    <t>&gt;8</t>
  </si>
  <si>
    <t>&lt;=12</t>
  </si>
  <si>
    <t>pensiunan</t>
  </si>
  <si>
    <t>ATP-1</t>
  </si>
  <si>
    <t>Martarina Butar-Butar</t>
  </si>
  <si>
    <t>D-1</t>
  </si>
  <si>
    <t>Silviya Jumianti Butar Butar</t>
  </si>
  <si>
    <t>D-3</t>
  </si>
  <si>
    <t>D-2</t>
  </si>
  <si>
    <t>Maria Jurist Yoana Butar-Butar</t>
  </si>
  <si>
    <t>ATP-2</t>
  </si>
  <si>
    <t>Otniel Tambunan</t>
  </si>
  <si>
    <t>Agnes Renitha Butar Butar</t>
  </si>
  <si>
    <t>S-2</t>
  </si>
  <si>
    <t>Binsar Hasiholan Jerry B.</t>
  </si>
  <si>
    <t>&gt;12</t>
  </si>
  <si>
    <t>&lt;=16</t>
  </si>
  <si>
    <t>S-3</t>
  </si>
  <si>
    <t>ATD-1</t>
  </si>
  <si>
    <t>Priska Aprilia Butar Butar</t>
  </si>
  <si>
    <t>Lain-Lain</t>
  </si>
  <si>
    <t>0521031</t>
  </si>
  <si>
    <t>Rara Yizreel Louisita</t>
  </si>
  <si>
    <t>Sunda</t>
  </si>
  <si>
    <t>0521032</t>
  </si>
  <si>
    <t>Audrey Abigail Nazaretha</t>
  </si>
  <si>
    <t>petani</t>
  </si>
  <si>
    <t>ATD-2</t>
  </si>
  <si>
    <t>0617001</t>
  </si>
  <si>
    <t>Bonar Sinamo</t>
  </si>
  <si>
    <t>Jl. Rancagoong no.15 Cianjur</t>
  </si>
  <si>
    <t>0627002</t>
  </si>
  <si>
    <t>Maria Sinamo</t>
  </si>
  <si>
    <t>0623003</t>
  </si>
  <si>
    <t>Mutiara Angeline Sinamo</t>
  </si>
  <si>
    <t>&gt;16</t>
  </si>
  <si>
    <t>lain-lain</t>
  </si>
  <si>
    <t>AKM-1</t>
  </si>
  <si>
    <t>0623004</t>
  </si>
  <si>
    <t>Miranda Sinamo</t>
  </si>
  <si>
    <t>0623005</t>
  </si>
  <si>
    <t>Yolanda Sinamo</t>
  </si>
  <si>
    <t>Charles Moniaga</t>
  </si>
  <si>
    <r>
      <t>Griya N. Blok E</t>
    </r>
    <r>
      <rPr>
        <i/>
        <vertAlign val="superscript"/>
        <sz val="9"/>
        <rFont val="Book Antiqua"/>
        <family val="1"/>
      </rPr>
      <t>2</t>
    </r>
    <r>
      <rPr>
        <i/>
        <sz val="9"/>
        <rFont val="Book Antiqua"/>
        <family val="1"/>
      </rPr>
      <t>/6 P. Hayam</t>
    </r>
  </si>
  <si>
    <t>Minahasa</t>
  </si>
  <si>
    <t>DKH-1</t>
  </si>
  <si>
    <t>AKM-2</t>
  </si>
  <si>
    <t>Edy Riyanto</t>
  </si>
  <si>
    <r>
      <t>Griya N. Blok E</t>
    </r>
    <r>
      <rPr>
        <i/>
        <vertAlign val="superscript"/>
        <sz val="9"/>
        <rFont val="Book Antiqua"/>
        <family val="1"/>
      </rPr>
      <t>2</t>
    </r>
    <r>
      <rPr>
        <i/>
        <sz val="9"/>
        <rFont val="Book Antiqua"/>
        <family val="1"/>
      </rPr>
      <t>/</t>
    </r>
    <r>
      <rPr>
        <i/>
        <vertAlign val="subscript"/>
        <sz val="9"/>
        <rFont val="Book Antiqua"/>
        <family val="1"/>
      </rPr>
      <t>7</t>
    </r>
    <r>
      <rPr>
        <i/>
        <sz val="9"/>
        <rFont val="Book Antiqua"/>
        <family val="1"/>
      </rPr>
      <t xml:space="preserve"> P. Hayam </t>
    </r>
  </si>
  <si>
    <t>Isyana Kusuma Dewi</t>
  </si>
  <si>
    <t>Nias</t>
  </si>
  <si>
    <t>Bima Kusuma Riyanto Putro</t>
  </si>
  <si>
    <t>&lt;21</t>
  </si>
  <si>
    <t>Timor</t>
  </si>
  <si>
    <t>AKK-1</t>
  </si>
  <si>
    <t>Dwi Putri Pinaringsih Gusti</t>
  </si>
  <si>
    <t>Toraja</t>
  </si>
  <si>
    <t>0411004</t>
  </si>
  <si>
    <t>Krisna Atmaraksi Sakti Riyanto</t>
  </si>
  <si>
    <t>Dayak</t>
  </si>
  <si>
    <t>Jandu Ades Sinaga</t>
  </si>
  <si>
    <r>
      <t>Griya N. Blok E</t>
    </r>
    <r>
      <rPr>
        <i/>
        <vertAlign val="superscript"/>
        <sz val="9"/>
        <rFont val="Book Antiqua"/>
        <family val="1"/>
      </rPr>
      <t>-</t>
    </r>
    <r>
      <rPr>
        <i/>
        <sz val="9"/>
        <rFont val="Book Antiqua"/>
        <family val="1"/>
      </rPr>
      <t>/</t>
    </r>
    <r>
      <rPr>
        <i/>
        <vertAlign val="subscript"/>
        <sz val="9"/>
        <rFont val="Book Antiqua"/>
        <family val="1"/>
      </rPr>
      <t>-</t>
    </r>
    <r>
      <rPr>
        <i/>
        <sz val="9"/>
        <rFont val="Book Antiqua"/>
        <family val="1"/>
      </rPr>
      <t xml:space="preserve">  P. Hayam </t>
    </r>
  </si>
  <si>
    <t>Papua</t>
  </si>
  <si>
    <t>Lain-lain</t>
  </si>
  <si>
    <t>AKK-2</t>
  </si>
  <si>
    <t>Ny. Yeyen Yuli S.</t>
  </si>
  <si>
    <t>Shania Tiurnauli br. Sinaga</t>
  </si>
  <si>
    <t>0926012</t>
  </si>
  <si>
    <t>Monica Lany Wijaya</t>
  </si>
  <si>
    <t xml:space="preserve">Griya N. F4/1A P. Hayam </t>
  </si>
  <si>
    <t>&gt;=21</t>
  </si>
  <si>
    <t>&lt;=30</t>
  </si>
  <si>
    <t>AKK-3</t>
  </si>
  <si>
    <t>0627011</t>
  </si>
  <si>
    <t>Rita Anggraeni Mangunatmadja</t>
  </si>
  <si>
    <t xml:space="preserve">Griya N. D3/2 P. Hayam </t>
  </si>
  <si>
    <t>Kartiel Sinaga</t>
  </si>
  <si>
    <t xml:space="preserve">Griya N. C6/11 P. Hayam </t>
  </si>
  <si>
    <t>Ny. Ruslan Br. Simarmata</t>
  </si>
  <si>
    <t>Jenty Lusiana Sinaga</t>
  </si>
  <si>
    <t>Profesional</t>
  </si>
  <si>
    <t>Winwork Sinaga</t>
  </si>
  <si>
    <t>Pensiunan</t>
  </si>
  <si>
    <t>Heliana Sinaga</t>
  </si>
  <si>
    <t>&gt;30</t>
  </si>
  <si>
    <t>&lt;=40</t>
  </si>
  <si>
    <t>DKH-2</t>
  </si>
  <si>
    <t>Derikson Sinaga</t>
  </si>
  <si>
    <t>Petani</t>
  </si>
  <si>
    <t>Natalia Sinaga</t>
  </si>
  <si>
    <t>0011036</t>
  </si>
  <si>
    <t>Calvin Lucky Sinaga</t>
  </si>
  <si>
    <t>DKH-3</t>
  </si>
  <si>
    <t>0817028</t>
  </si>
  <si>
    <t>Redsky Gesber Tahalele</t>
  </si>
  <si>
    <t>Kp. Baban Tipar, Susukan, Cibeber</t>
  </si>
  <si>
    <t>0925003</t>
  </si>
  <si>
    <t>Ny. Neny Tria Nur'aeni</t>
  </si>
  <si>
    <t>0921007</t>
  </si>
  <si>
    <t>Jenyfer Marensia Tahalele</t>
  </si>
  <si>
    <t>&gt;40</t>
  </si>
  <si>
    <t>&lt;=50</t>
  </si>
  <si>
    <t>DKH-4</t>
  </si>
  <si>
    <t>Refianus P. Bancin</t>
  </si>
  <si>
    <t>Perum Kota Baru blok C5/8</t>
  </si>
  <si>
    <t>081385562480</t>
  </si>
  <si>
    <t>II</t>
  </si>
  <si>
    <t>Lermiwati Banurea</t>
  </si>
  <si>
    <t>Marta Clarissa Br. Bancin</t>
  </si>
  <si>
    <t>IV</t>
  </si>
  <si>
    <t>Ex.DKH</t>
  </si>
  <si>
    <t>Ny. Maryati/Cun Cun</t>
  </si>
  <si>
    <t>Jl. Taefur Yusuf No.11a</t>
  </si>
  <si>
    <t>V</t>
  </si>
  <si>
    <t>0915021</t>
  </si>
  <si>
    <t>Yosep Sanjaya</t>
  </si>
  <si>
    <t>VI</t>
  </si>
  <si>
    <t>Ny. Pintje Quiko</t>
  </si>
  <si>
    <t>Jl. Raya Sukabumi No. 79 Warung Kiara</t>
  </si>
  <si>
    <t>&gt;50</t>
  </si>
  <si>
    <t>&lt;=60</t>
  </si>
  <si>
    <t>VII</t>
  </si>
  <si>
    <t>Yulia Margaretha Quiko</t>
  </si>
  <si>
    <t xml:space="preserve">Griya N. C2/2 P. Hayam </t>
  </si>
  <si>
    <t>VIII</t>
  </si>
  <si>
    <t>0811049</t>
  </si>
  <si>
    <t>Bagus Sentosa Parhusip</t>
  </si>
  <si>
    <t>IX</t>
  </si>
  <si>
    <t>Dixon Alberthus Hanas</t>
  </si>
  <si>
    <t xml:space="preserve">Jl. Raya Sukabumi </t>
  </si>
  <si>
    <t>X</t>
  </si>
  <si>
    <t>Yusi</t>
  </si>
  <si>
    <t>XI</t>
  </si>
  <si>
    <t>Yasman Simbolon</t>
  </si>
  <si>
    <t>Jl. SMP Bhakti Mulya, Nagrak</t>
  </si>
  <si>
    <t>XII</t>
  </si>
  <si>
    <t>Ny. Denni Sagala</t>
  </si>
  <si>
    <t>&gt;60</t>
  </si>
  <si>
    <t>XIII</t>
  </si>
  <si>
    <t>Shannita H. Simbolon</t>
  </si>
  <si>
    <t>XIV</t>
  </si>
  <si>
    <t>Yuliana H Simbolon</t>
  </si>
  <si>
    <t>XV</t>
  </si>
  <si>
    <t>Lince Diana Herawati Simbolon</t>
  </si>
  <si>
    <t>Agustin Petrus Simbolon</t>
  </si>
  <si>
    <t>Mayasari Simbolon</t>
  </si>
  <si>
    <t>ALASAN</t>
  </si>
  <si>
    <t>0917026</t>
  </si>
  <si>
    <t>Jaharton Purba</t>
  </si>
  <si>
    <t xml:space="preserve">Jl. Siliwangi Gg. Laksana IV </t>
  </si>
  <si>
    <t>081320945894</t>
  </si>
  <si>
    <t>0927027</t>
  </si>
  <si>
    <t>Hotmaria Magdalena Br. Simare-mare</t>
  </si>
  <si>
    <t>0913028</t>
  </si>
  <si>
    <t>Willy Jonathan Marurat Purba</t>
  </si>
  <si>
    <t>0913029</t>
  </si>
  <si>
    <t>David Togar Pardamean Purba</t>
  </si>
  <si>
    <t>Samuel Winnetou I</t>
  </si>
  <si>
    <t>Jl. Siliwangi No. 27 Cikaret</t>
  </si>
  <si>
    <t>Ny. Esther Kristiani</t>
  </si>
  <si>
    <t>Susana Kurniati I</t>
  </si>
  <si>
    <t>Dewiyani Citraningsih</t>
  </si>
  <si>
    <t>Jl. Moh. Abbas No. 4 Cianjur</t>
  </si>
  <si>
    <t>0711037</t>
  </si>
  <si>
    <t>Favian Raja Arabanda</t>
  </si>
  <si>
    <t>Ny. Ani Maryani</t>
  </si>
  <si>
    <t>Jl. Kapten Baharudin No. 32</t>
  </si>
  <si>
    <t>08156278206</t>
  </si>
  <si>
    <t>Hendry</t>
  </si>
  <si>
    <t>Mety Andriany</t>
  </si>
  <si>
    <t>Ny. Nurcahyani</t>
  </si>
  <si>
    <t>BTN Limbangansari No. 28</t>
  </si>
  <si>
    <t>Dirianto Himsyar Nainggolan</t>
  </si>
  <si>
    <t>BTN Limbangansari No. 26</t>
  </si>
  <si>
    <t>Ny. Maria Kristanti Mulyani</t>
  </si>
  <si>
    <t>Diana Helty Nainggolan</t>
  </si>
  <si>
    <t>0619010</t>
  </si>
  <si>
    <t>David Alfonso C. Nainggolan</t>
  </si>
  <si>
    <t>Adidharma W. Pongtuluran</t>
  </si>
  <si>
    <t>Limbangansari Gg. Iklas no 45</t>
  </si>
  <si>
    <t>081573561075</t>
  </si>
  <si>
    <t>Ny. Windayanti Pongtuluran</t>
  </si>
  <si>
    <t>Tiara Nadine Pongtuluran</t>
  </si>
  <si>
    <t>0121021</t>
  </si>
  <si>
    <t>Beatrix Rasinan Pongtuluran</t>
  </si>
  <si>
    <t>Teddy Kusnandar</t>
  </si>
  <si>
    <t>Jl. Siliwangi No.29</t>
  </si>
  <si>
    <t>085659286179</t>
  </si>
  <si>
    <t>Linda Hirawati</t>
  </si>
  <si>
    <t>08562076679</t>
  </si>
  <si>
    <t>Dendy Kristanto Lenggoe</t>
  </si>
  <si>
    <t>BTN Joglo Jl. Dipawangi II/3</t>
  </si>
  <si>
    <t>Surya Martiana Hutapea</t>
  </si>
  <si>
    <t>Rachel Keira Amadea</t>
  </si>
  <si>
    <t>Pangihutan Tampubolon</t>
  </si>
  <si>
    <t>BTN. Joglo No. 47 Cianjur</t>
  </si>
  <si>
    <t>Ny. Ria Gultom</t>
  </si>
  <si>
    <t>Tantri br. Tampubolon</t>
  </si>
  <si>
    <t>0111020</t>
  </si>
  <si>
    <t>Patrig Todoni Tampubolon</t>
  </si>
  <si>
    <t>0925004</t>
  </si>
  <si>
    <t>Ulan</t>
  </si>
  <si>
    <t>Kp.Pasirgaok RT.02/02 Rancabungur,Bgr</t>
  </si>
  <si>
    <t>0918025</t>
  </si>
  <si>
    <t>Isac Abimanyu</t>
  </si>
  <si>
    <t>Jl. Gunung Gede no. 2</t>
  </si>
  <si>
    <t>Yoksan Ahiki, SH.</t>
  </si>
  <si>
    <t>Jl. Cikidang Cianjur</t>
  </si>
  <si>
    <t>0021034</t>
  </si>
  <si>
    <t>Sheren Elisha Ahiki</t>
  </si>
  <si>
    <t>0511026</t>
  </si>
  <si>
    <t>Aloysius William Ahiki</t>
  </si>
  <si>
    <t>0511027</t>
  </si>
  <si>
    <t>Marsilius Ahiki</t>
  </si>
  <si>
    <t>Christine Novianti Thosin</t>
  </si>
  <si>
    <t>Jl. Perintis Kemerdekaan No.2 Jebrod</t>
  </si>
  <si>
    <t>Ny. Yati Rusyati</t>
  </si>
  <si>
    <t>Jl. Perintis Kemerdekaan Gg. Pataruman</t>
  </si>
  <si>
    <t>Jeine Yayu Mewengkang</t>
  </si>
  <si>
    <t>Mira Merryanti Mewengkang</t>
  </si>
  <si>
    <t>Stevi Yunior Mewengkang</t>
  </si>
  <si>
    <t>Yohana Sulaiman</t>
  </si>
  <si>
    <t>Jl. Mangunsarkoro 1887 Cianjur</t>
  </si>
  <si>
    <t>0517008</t>
  </si>
  <si>
    <t>Prasetyo Sarwono Putro</t>
  </si>
  <si>
    <t>Perum Pesona Cianjur Indah A1/15</t>
  </si>
  <si>
    <t>0527009</t>
  </si>
  <si>
    <t>Rini Widyastoeti</t>
  </si>
  <si>
    <t>08155113324</t>
  </si>
  <si>
    <t>0523010</t>
  </si>
  <si>
    <t>Grace Ratna Putri Rityasmara</t>
  </si>
  <si>
    <t>0513011</t>
  </si>
  <si>
    <t>Jovan Prasetya Aji</t>
  </si>
  <si>
    <t>0817002</t>
  </si>
  <si>
    <t>Tennang Barunea</t>
  </si>
  <si>
    <t>Perum Pesona Cianjur Indah J.1/8</t>
  </si>
  <si>
    <t>081572335633</t>
  </si>
  <si>
    <t>0827003</t>
  </si>
  <si>
    <t>Siti Komariah</t>
  </si>
  <si>
    <t>0811050</t>
  </si>
  <si>
    <t>Erick Sakata Banurea</t>
  </si>
  <si>
    <t>0921015</t>
  </si>
  <si>
    <t>Natalie Arihta Banurea</t>
  </si>
  <si>
    <t>0911016</t>
  </si>
  <si>
    <t>Pulung Gracias Banurea</t>
  </si>
  <si>
    <t>0027022</t>
  </si>
  <si>
    <t>Suyati</t>
  </si>
  <si>
    <t>Mariwati, Cipanas - Pacet</t>
  </si>
  <si>
    <t>0418014</t>
  </si>
  <si>
    <t>Windu Rompiry</t>
  </si>
  <si>
    <t>Jl. Hancet 8, Ds.Cisarua, Pacet</t>
  </si>
  <si>
    <t>0117010</t>
  </si>
  <si>
    <t>Mujiyono</t>
  </si>
  <si>
    <t>Babakan Cangklek</t>
  </si>
  <si>
    <t>0127011</t>
  </si>
  <si>
    <t>Quartila Sumiyati</t>
  </si>
  <si>
    <t>0118012</t>
  </si>
  <si>
    <t>Zakharia Julio Muji Nugroho</t>
  </si>
  <si>
    <t>0321004</t>
  </si>
  <si>
    <t>Naomi Meutia Novelina</t>
  </si>
  <si>
    <t>Seliwanus Souhaly</t>
  </si>
  <si>
    <t>Jl. Raya Cipanas, Cangklek</t>
  </si>
  <si>
    <t>Yayu Ratnaayu</t>
  </si>
  <si>
    <t>Christine Angel Souhaly</t>
  </si>
  <si>
    <t>0515017</t>
  </si>
  <si>
    <t>Christian Dominggo</t>
  </si>
  <si>
    <t>Christopher Ferdinand Souhaly</t>
  </si>
  <si>
    <t>0221011</t>
  </si>
  <si>
    <t>Chrisdiana Nikita Souhaly</t>
  </si>
  <si>
    <t>Yenny Maria</t>
  </si>
  <si>
    <t>Jl. Ir.H.Juanda Gg. Asem</t>
  </si>
  <si>
    <t>Lina Marliana</t>
  </si>
  <si>
    <t>0111017</t>
  </si>
  <si>
    <t>Branlee Axel Komendong</t>
  </si>
  <si>
    <t>0111018</t>
  </si>
  <si>
    <t>Brandon Orlando Kumendong</t>
  </si>
  <si>
    <t>Hana Maria</t>
  </si>
  <si>
    <t>Eddy Kusnadi</t>
  </si>
  <si>
    <t>Jl.Ir.H.Juanda 55, Panembong</t>
  </si>
  <si>
    <t>0025040</t>
  </si>
  <si>
    <t>Gris Tovana Kusnadi</t>
  </si>
  <si>
    <t>0025041</t>
  </si>
  <si>
    <t>Eva Trisnawati</t>
  </si>
  <si>
    <t>Anndy Stevanus</t>
  </si>
  <si>
    <t>Erry Thung</t>
  </si>
  <si>
    <t>Yardie</t>
  </si>
  <si>
    <t>Zenny A.</t>
  </si>
  <si>
    <t>Airdy Mandiri</t>
  </si>
  <si>
    <t>Jl. Barisan Banteng No. 29</t>
  </si>
  <si>
    <t xml:space="preserve">Ellin </t>
  </si>
  <si>
    <t>0825051</t>
  </si>
  <si>
    <t>Renny Cemara</t>
  </si>
  <si>
    <t>Lisa Wongkar</t>
  </si>
  <si>
    <t>Jl. Ir.H.Juanda 92</t>
  </si>
  <si>
    <t>Yosua Ivan</t>
  </si>
  <si>
    <t>Yonathan Alvin</t>
  </si>
  <si>
    <t>0721008</t>
  </si>
  <si>
    <t>Yohanna Venessa</t>
  </si>
  <si>
    <t>Justina Nansih Suwita</t>
  </si>
  <si>
    <t>Jl.Ir.H.Juanda blk. 92</t>
  </si>
  <si>
    <t>Dick Sudirta</t>
  </si>
  <si>
    <t>Sarah Lie</t>
  </si>
  <si>
    <t>Jl. Ir.H.Juanda Gg. Krakatau</t>
  </si>
  <si>
    <t>Maria Magdalena Elisabeth Marlikah</t>
  </si>
  <si>
    <t>Jl. Ir.H.Juanda 19</t>
  </si>
  <si>
    <t>Cucu Hanafie</t>
  </si>
  <si>
    <t>Jl. Ir.H.Juanda 57</t>
  </si>
  <si>
    <t>Wenny Widianti</t>
  </si>
  <si>
    <t>Yudi Agustinus</t>
  </si>
  <si>
    <t>0717002</t>
  </si>
  <si>
    <t>Yadi Supriady</t>
  </si>
  <si>
    <t>Jl. Dr.Muwardi Gg. Palasari II</t>
  </si>
  <si>
    <t>0727003</t>
  </si>
  <si>
    <t>Linawati (Yuli)</t>
  </si>
  <si>
    <t>0528021</t>
  </si>
  <si>
    <t>Lianawaty</t>
  </si>
  <si>
    <t>0628038</t>
  </si>
  <si>
    <t>Meldawaty</t>
  </si>
  <si>
    <t>Martinus Lembang</t>
  </si>
  <si>
    <t>Bukit Pondok Indah B/6</t>
  </si>
  <si>
    <t>Anastasia Sri Astini</t>
  </si>
  <si>
    <t>Novinda Evania Martinus</t>
  </si>
  <si>
    <t>Julio Gallardo Martinus</t>
  </si>
  <si>
    <t>0827024</t>
  </si>
  <si>
    <t>Cucu Syarif</t>
  </si>
  <si>
    <t>Bukit Pondok Indah B/4</t>
  </si>
  <si>
    <t>0727020</t>
  </si>
  <si>
    <t>Eunike Ngatmini</t>
  </si>
  <si>
    <t>Bukit Pondok Indah B/14</t>
  </si>
  <si>
    <t>0817033</t>
  </si>
  <si>
    <t>Setya Budiman</t>
  </si>
  <si>
    <t>Bukit Kalimaya Indah blok E/- Cjr.</t>
  </si>
  <si>
    <t>0827034</t>
  </si>
  <si>
    <t>Vonny Warow</t>
  </si>
  <si>
    <t>0823035</t>
  </si>
  <si>
    <t>Gea Kersaning Gusti</t>
  </si>
  <si>
    <t>0817018</t>
  </si>
  <si>
    <t>Markus Ato Rombe</t>
  </si>
  <si>
    <t>Bukit Kalimaya Indah AP/12</t>
  </si>
  <si>
    <t>08174894308</t>
  </si>
  <si>
    <t>0827019</t>
  </si>
  <si>
    <t>Stin Rapa Rantegau</t>
  </si>
  <si>
    <t>0817020</t>
  </si>
  <si>
    <t>Nataniel Stiawan Ato</t>
  </si>
  <si>
    <t>0827021</t>
  </si>
  <si>
    <t>Khristin Novilia Ato</t>
  </si>
  <si>
    <t>Stintje Loretha Lesawengan Derek</t>
  </si>
  <si>
    <t>Jl. Pasir Gede Raya, Kebun Salak</t>
  </si>
  <si>
    <t>Fery Junifer Derek</t>
  </si>
  <si>
    <t>Fox Bossanova Derek</t>
  </si>
  <si>
    <t>Fero Oxionova Derek</t>
  </si>
  <si>
    <t>Fegi Oxionovi Derek</t>
  </si>
  <si>
    <t>0011032</t>
  </si>
  <si>
    <t>Axel Junior Derek</t>
  </si>
  <si>
    <t>0911020</t>
  </si>
  <si>
    <t>Jovi Jennis Joplin Derek</t>
  </si>
  <si>
    <t>Haryati</t>
  </si>
  <si>
    <t>Jl. Dr. Muwardi 126-b</t>
  </si>
  <si>
    <t>Tissa Madjiah</t>
  </si>
  <si>
    <t>Henny Hendrawatie A.</t>
  </si>
  <si>
    <t>Jl. Dr. Muwardi 112-a</t>
  </si>
  <si>
    <t>Law Pei Sung</t>
  </si>
  <si>
    <t>Jl. Dr. Muwardi 86</t>
  </si>
  <si>
    <t>July Tanumihardja</t>
  </si>
  <si>
    <t>Martin Samuel</t>
  </si>
  <si>
    <t>Markus</t>
  </si>
  <si>
    <t>Istiani Tuwendi</t>
  </si>
  <si>
    <t>Jl. Dr. Muwardi 74</t>
  </si>
  <si>
    <t>Heri Setiawan</t>
  </si>
  <si>
    <t>Jl. Dr. Muwardi Gg. Atiek</t>
  </si>
  <si>
    <t>Kusmiati</t>
  </si>
  <si>
    <t>Vebyana Setiawan</t>
  </si>
  <si>
    <t>0311013</t>
  </si>
  <si>
    <t>Yohanes Setiawan</t>
  </si>
  <si>
    <t>0711039</t>
  </si>
  <si>
    <t>Kevin Setiawan</t>
  </si>
  <si>
    <t>Kusnadi</t>
  </si>
  <si>
    <t>BTN Rancbali, Jl.Megaendah I/49</t>
  </si>
  <si>
    <t>Karin Wijaya</t>
  </si>
  <si>
    <t>Handriko</t>
  </si>
  <si>
    <t>Jl. Mayor H. Kabir 15</t>
  </si>
  <si>
    <t>Tjung Kwie Jun</t>
  </si>
  <si>
    <t>Jl. Mayor H. Kabir 20</t>
  </si>
  <si>
    <t>Damajanty</t>
  </si>
  <si>
    <t>Jl. Mayor H. Kabir 67</t>
  </si>
  <si>
    <t>0415018</t>
  </si>
  <si>
    <t>Rudy Alexander Kodong</t>
  </si>
  <si>
    <t>Sthephany Theresya Kodong</t>
  </si>
  <si>
    <t>0527015</t>
  </si>
  <si>
    <t>I y o k</t>
  </si>
  <si>
    <t>Jl. Mayor H. Kabir 7</t>
  </si>
  <si>
    <t xml:space="preserve">Yenny Eka Dewi </t>
  </si>
  <si>
    <t>Jl. Dr. Muwardi 19</t>
  </si>
  <si>
    <t>0825052</t>
  </si>
  <si>
    <t>Gwat Lie / Atty Yuliati</t>
  </si>
  <si>
    <t>Jl. HOS.Cokroaminoto Gg. Bhakti III</t>
  </si>
  <si>
    <t>0515020</t>
  </si>
  <si>
    <t>Thung Liong Tjoeh</t>
  </si>
  <si>
    <t>Jl. HOS.Cokroaminoto Gg. Bhakti IV</t>
  </si>
  <si>
    <t>Poek Lin Moy</t>
  </si>
  <si>
    <t>0725007</t>
  </si>
  <si>
    <t>Merry</t>
  </si>
  <si>
    <t>0821048</t>
  </si>
  <si>
    <t>Theresia Kezia Alexandria</t>
  </si>
  <si>
    <t>0615035</t>
  </si>
  <si>
    <t>Tommy</t>
  </si>
  <si>
    <t>0425022</t>
  </si>
  <si>
    <t>Nora</t>
  </si>
  <si>
    <t>Yotam Malega</t>
  </si>
  <si>
    <t>Memey Liana</t>
  </si>
  <si>
    <t>Lyanissa Malega</t>
  </si>
  <si>
    <t>Priskila Malega</t>
  </si>
  <si>
    <t>0321015</t>
  </si>
  <si>
    <t>Charis Malega</t>
  </si>
  <si>
    <t>0627008</t>
  </si>
  <si>
    <t>Desti Ginting</t>
  </si>
  <si>
    <t>0827023</t>
  </si>
  <si>
    <t>Siskani Zamasi</t>
  </si>
  <si>
    <t>0215013</t>
  </si>
  <si>
    <t>Tojaya</t>
  </si>
  <si>
    <t>Jl. HOS. Cokroaminoto 45</t>
  </si>
  <si>
    <t>0516033</t>
  </si>
  <si>
    <t>Hendra Setia Prasaja</t>
  </si>
  <si>
    <t>Bukit Kalimaya Indah BJ/6</t>
  </si>
  <si>
    <t>0826001</t>
  </si>
  <si>
    <t>Veronika Puspitasari</t>
  </si>
  <si>
    <t>0518018</t>
  </si>
  <si>
    <t>Karda Wijaya</t>
  </si>
  <si>
    <t>Jl. HOS. Cokroaminoto 55</t>
  </si>
  <si>
    <t>0217021</t>
  </si>
  <si>
    <t>Rahmat Suripto</t>
  </si>
  <si>
    <t>Yonie Lie</t>
  </si>
  <si>
    <t>Jl. HOS. Cokroaminoto Blk.BCA/390B</t>
  </si>
  <si>
    <t>Inawati Sahlim</t>
  </si>
  <si>
    <t>Supriatna Sahlim</t>
  </si>
  <si>
    <t>Marlenah</t>
  </si>
  <si>
    <t>0211033</t>
  </si>
  <si>
    <t>Christian Sahlim</t>
  </si>
  <si>
    <t>0821042</t>
  </si>
  <si>
    <t>Ghita Natalya Sahlim</t>
  </si>
  <si>
    <t>0418015</t>
  </si>
  <si>
    <t>Andreas</t>
  </si>
  <si>
    <t>Steve Manuel Repi</t>
  </si>
  <si>
    <t>Jl.B.Banetng Gg. Darma Bakti/51</t>
  </si>
  <si>
    <t>Rika Natalia</t>
  </si>
  <si>
    <t>Jessica Stevina Putri Repi</t>
  </si>
  <si>
    <t>Gondo Atmoko</t>
  </si>
  <si>
    <t>Jl.B.Banteng Gg. Pribumi I/626</t>
  </si>
  <si>
    <t>Eko Nurwati</t>
  </si>
  <si>
    <t>Fransisca Naintina Nursakti</t>
  </si>
  <si>
    <t>0516016</t>
  </si>
  <si>
    <t>Markus Kulambani</t>
  </si>
  <si>
    <t>0615039</t>
  </si>
  <si>
    <t>Ferdy Febryan Susilo</t>
  </si>
  <si>
    <t>Jl. B. Banteng 48 Cianjur</t>
  </si>
  <si>
    <t>0415020</t>
  </si>
  <si>
    <t>Tung Hauw</t>
  </si>
  <si>
    <t>Jl. Pasar Baru (Ruko) 45</t>
  </si>
  <si>
    <t>Regina Clarissa</t>
  </si>
  <si>
    <t>Melvin Gilbert</t>
  </si>
  <si>
    <t>Jeaffrey Gilbert</t>
  </si>
  <si>
    <t>Melissa Merryl Gilbert</t>
  </si>
  <si>
    <t>Jesica Merryl Gilbert</t>
  </si>
  <si>
    <t>Eric Heradadi</t>
  </si>
  <si>
    <t>Jl. Pasar Baru (Ruko) 203</t>
  </si>
  <si>
    <t>Franciska Natasha</t>
  </si>
  <si>
    <t>Cedric Augusta Heradadi</t>
  </si>
  <si>
    <t>Tan Wan nio</t>
  </si>
  <si>
    <t>Jl.B.Banteng Gg. Bungsu V/d.7</t>
  </si>
  <si>
    <t>Wensdy Hartono</t>
  </si>
  <si>
    <t>BTN Gadung Permai blok A2/38</t>
  </si>
  <si>
    <t>0027021</t>
  </si>
  <si>
    <t>Windayaningsih</t>
  </si>
  <si>
    <t>0211012</t>
  </si>
  <si>
    <t>Alden Wilbert Hartono</t>
  </si>
  <si>
    <t>Aceng Permana</t>
  </si>
  <si>
    <t>Jl.B.Banteng Gg. Merpati 2</t>
  </si>
  <si>
    <t>Mimi Marliah</t>
  </si>
  <si>
    <t>Hendra</t>
  </si>
  <si>
    <t>Dea Natali Christy</t>
  </si>
  <si>
    <t>Diva Paska Christa</t>
  </si>
  <si>
    <t>Mira Triyani</t>
  </si>
  <si>
    <t>Andri Kurniawan</t>
  </si>
  <si>
    <t>Noviyanti</t>
  </si>
  <si>
    <t>S u p a r</t>
  </si>
  <si>
    <t>Jl.B.Banteng Gg. Bungsu III</t>
  </si>
  <si>
    <t>Gatot Silo Sakti</t>
  </si>
  <si>
    <t>Titus Pujianto</t>
  </si>
  <si>
    <t>0125023</t>
  </si>
  <si>
    <t>Shanti Lioe (Lioe Tek San)</t>
  </si>
  <si>
    <t>Jl. Pasundan No. 8</t>
  </si>
  <si>
    <t>0525022</t>
  </si>
  <si>
    <t>Tan Ling Nio (Aling)</t>
  </si>
  <si>
    <t>Jl. KH. Asnawi Gg. -</t>
  </si>
  <si>
    <t>0511029</t>
  </si>
  <si>
    <t>Hartanto Primaldi</t>
  </si>
  <si>
    <t>0521030</t>
  </si>
  <si>
    <t>Tanaya Primellasari</t>
  </si>
  <si>
    <t>Mathias Sarja Sudyharja</t>
  </si>
  <si>
    <t>Jl.AR.Hakim Gg.Abuya Ismu d.39</t>
  </si>
  <si>
    <t>0425021</t>
  </si>
  <si>
    <t>Bidini Inovi</t>
  </si>
  <si>
    <t>0421025</t>
  </si>
  <si>
    <t>Kartika Anjani</t>
  </si>
  <si>
    <t>0625034</t>
  </si>
  <si>
    <t>Leny Sugiarti</t>
  </si>
  <si>
    <t>Jl. HOS.Cokro. Gg. Dharmabakti 22/d</t>
  </si>
  <si>
    <t>Audrey Chintya</t>
  </si>
  <si>
    <t>Jl. HOS.Cokroaminoto 94</t>
  </si>
  <si>
    <t>Marvin Edwin Gunawan</t>
  </si>
  <si>
    <t>Gina Marriska</t>
  </si>
  <si>
    <t>0915022</t>
  </si>
  <si>
    <t>Ferdy Priandi</t>
  </si>
  <si>
    <t xml:space="preserve">Jl. HOS.Cokroaminoto </t>
  </si>
  <si>
    <t>085720388886</t>
  </si>
  <si>
    <t>0817025</t>
  </si>
  <si>
    <t>Clark Wahyudin</t>
  </si>
  <si>
    <t>Jl. HOS.Cokroaminoto Samping BII</t>
  </si>
  <si>
    <t>081563364959</t>
  </si>
  <si>
    <t>Jetty Rustandi</t>
  </si>
  <si>
    <t>Jl. KH. Asnawi Gg. Raweta 1668</t>
  </si>
  <si>
    <t>Meyrissa Tanuwijaya</t>
  </si>
  <si>
    <t>Stephanie Tanuwijaya</t>
  </si>
  <si>
    <t>Andryan Tanuwijaya</t>
  </si>
  <si>
    <t>Sie Bie Eng</t>
  </si>
  <si>
    <t>Jl. HOS. Cokroaminoto 141</t>
  </si>
  <si>
    <t>Andrian Setiawan</t>
  </si>
  <si>
    <t>Jl. HOS. Cokroaminoto 116</t>
  </si>
  <si>
    <t>Rili Fanawati</t>
  </si>
  <si>
    <t>0111006</t>
  </si>
  <si>
    <t>Rony Setiawan</t>
  </si>
  <si>
    <t>0611031</t>
  </si>
  <si>
    <t>Rendy Setiawan</t>
  </si>
  <si>
    <t>Lisabet Setyowati</t>
  </si>
  <si>
    <t>Jl. Selamet Gg. -</t>
  </si>
  <si>
    <t>0915024</t>
  </si>
  <si>
    <t>Haris</t>
  </si>
  <si>
    <t>Jl. HOS. Cokroaminoto 181</t>
  </si>
  <si>
    <t>Wawah</t>
  </si>
  <si>
    <t>Jl. HOS. Cokroaminoto 154</t>
  </si>
  <si>
    <t>Wirijati Tasma</t>
  </si>
  <si>
    <t>Jl. HOS. Cokroaminoto 160</t>
  </si>
  <si>
    <t>Gunawan Tantra</t>
  </si>
  <si>
    <t>Jl. KH. Hasyim Ashari 84</t>
  </si>
  <si>
    <t>0616006</t>
  </si>
  <si>
    <t>Budi Setiawan Tantra</t>
  </si>
  <si>
    <t>0626007</t>
  </si>
  <si>
    <t>Lilyani</t>
  </si>
  <si>
    <t>Rianti Oktaviany</t>
  </si>
  <si>
    <t>Riandi Darmawan</t>
  </si>
  <si>
    <t>0418017</t>
  </si>
  <si>
    <t>Joy Jumara</t>
  </si>
  <si>
    <t>Jl. KH. Hasyim Ashari 16-B</t>
  </si>
  <si>
    <t>0726015</t>
  </si>
  <si>
    <t>Erlina Lydiawati Suharya</t>
  </si>
  <si>
    <t>Jl. KH. Hasyim Ashari 17</t>
  </si>
  <si>
    <t>Tjoa Kian Sui / Eni</t>
  </si>
  <si>
    <t>Jl. Mangunsarkoro 17</t>
  </si>
  <si>
    <t>0125022</t>
  </si>
  <si>
    <t>Kiu Muliana</t>
  </si>
  <si>
    <t>Jl. M.Sarkoro Gg.Kbn. Jambu 31</t>
  </si>
  <si>
    <t>Frans Iskandar Kurniawan</t>
  </si>
  <si>
    <t>Jl. Resimen Tangerang 34</t>
  </si>
  <si>
    <t>Linawati Mulyani</t>
  </si>
  <si>
    <t>Charly Samoel</t>
  </si>
  <si>
    <t>Jl. Agus saleh 10</t>
  </si>
  <si>
    <t>Kwijatie / Deborah</t>
  </si>
  <si>
    <t>Caturin Christanti</t>
  </si>
  <si>
    <t>Sonya Fransisina Tan Patawala</t>
  </si>
  <si>
    <t>Jl. Agus saleh 50</t>
  </si>
  <si>
    <t>Meysy</t>
  </si>
  <si>
    <t>Jl. Pasar Baru (Ruko) 105</t>
  </si>
  <si>
    <t>Andri Tanuwijaya</t>
  </si>
  <si>
    <t>Sony Liston Manurung</t>
  </si>
  <si>
    <t>Jl. Moh. Toha 19</t>
  </si>
  <si>
    <t>Purni Hastuti</t>
  </si>
  <si>
    <t>Veronica Gracia Manurung</t>
  </si>
  <si>
    <t>Erna Yosnata</t>
  </si>
  <si>
    <t>Jl. Didi Prawira Kusuma 767</t>
  </si>
  <si>
    <t>0115024</t>
  </si>
  <si>
    <t>Ferry Stefanus Yosnata</t>
  </si>
  <si>
    <t>Fanny Stefanus Yosnata</t>
  </si>
  <si>
    <t>Suherman</t>
  </si>
  <si>
    <t xml:space="preserve">Jl. Didi Prawira Kusuma </t>
  </si>
  <si>
    <t>Jeremia Aldy Pratama Suherman</t>
  </si>
  <si>
    <t>0725028</t>
  </si>
  <si>
    <t>Candra Maya</t>
  </si>
  <si>
    <t>Jl. Dewi Sartika Gg. Pelita I/901C</t>
  </si>
  <si>
    <t>0915023</t>
  </si>
  <si>
    <t>Hindra</t>
  </si>
  <si>
    <t>Jl. Mangunsarkoro Gg. Mawar 162</t>
  </si>
  <si>
    <t>James Dhuri Tarigan</t>
  </si>
  <si>
    <t>Kp. Kopo Maleber</t>
  </si>
  <si>
    <t>Linawaty Bukit</t>
  </si>
  <si>
    <t>Empu Valen's Tarigan</t>
  </si>
  <si>
    <t>0711009</t>
  </si>
  <si>
    <t>Oki Fernandez Tarigan</t>
  </si>
  <si>
    <t>0711010</t>
  </si>
  <si>
    <t>Yoel San Putra Tarigan</t>
  </si>
  <si>
    <t>Harry Atmadja</t>
  </si>
  <si>
    <t>Jl. Dr. Muwardi no. 2</t>
  </si>
  <si>
    <t>Lyanna Atmadja</t>
  </si>
  <si>
    <t>Chintia Widya Lusia Atmadja</t>
  </si>
  <si>
    <t>0426002</t>
  </si>
  <si>
    <t>L i n a</t>
  </si>
  <si>
    <t>Jl. A. Wiratanudatar 15-c</t>
  </si>
  <si>
    <t>0412003</t>
  </si>
  <si>
    <t>Samuel Evan</t>
  </si>
  <si>
    <t>0228014</t>
  </si>
  <si>
    <t>Rina Natalia Sihombing</t>
  </si>
  <si>
    <t>Jl. A. Wiratanudatar 173</t>
  </si>
  <si>
    <t>Janter Simanjuntak</t>
  </si>
  <si>
    <t>Jl.Arwinda, Cimenteng</t>
  </si>
  <si>
    <t>Risda Situmorang</t>
  </si>
  <si>
    <t>0011027</t>
  </si>
  <si>
    <t>Jaris Manorus Efrianto S.</t>
  </si>
  <si>
    <t>0121016</t>
  </si>
  <si>
    <t>Alfina Damayanti Simanjuntak</t>
  </si>
  <si>
    <t>0411024</t>
  </si>
  <si>
    <t>Nico Saputra Simanjuntak</t>
  </si>
  <si>
    <t>0917013</t>
  </si>
  <si>
    <t>Ronald Okvian Saragih</t>
  </si>
  <si>
    <t>KP. Baru Pawenang, Muka</t>
  </si>
  <si>
    <t>0927014</t>
  </si>
  <si>
    <t>Rusnawan Roberta Br. Siboro</t>
  </si>
  <si>
    <t>0911019</t>
  </si>
  <si>
    <t>Gabriel Reinaldi Saragih</t>
  </si>
  <si>
    <t>0917010</t>
  </si>
  <si>
    <t>Parulian Simbolon</t>
  </si>
  <si>
    <t>Asrama Gadung Yonif 300/Raider</t>
  </si>
  <si>
    <t>0927011</t>
  </si>
  <si>
    <t>Norlekka Br. Sianturi</t>
  </si>
  <si>
    <t>Zivana Abigael Pricila Simbolon</t>
  </si>
  <si>
    <t>Robet Bako</t>
  </si>
  <si>
    <t>Komp. Graha Panorama Asri D.5/23</t>
  </si>
  <si>
    <t>081394434462</t>
  </si>
  <si>
    <t>Rina Simbolon</t>
  </si>
  <si>
    <t>Angelina Elvira Bako</t>
  </si>
  <si>
    <t>Helena Febiola Bako</t>
  </si>
  <si>
    <t>Junaedi Sahlim</t>
  </si>
  <si>
    <t>Gadung Permai A/11</t>
  </si>
  <si>
    <t>0821041</t>
  </si>
  <si>
    <t>Ardilla Sahlim</t>
  </si>
  <si>
    <t>Amer Simanjuntak</t>
  </si>
  <si>
    <t>Gadung Permai AB/2</t>
  </si>
  <si>
    <t>Tinorma Hutapea</t>
  </si>
  <si>
    <t>Rika Valerina Hotmauli S.</t>
  </si>
  <si>
    <t>Arinto Nugroho</t>
  </si>
  <si>
    <t>Gadung Permai AB/6</t>
  </si>
  <si>
    <t>Novarita Sri Widowati</t>
  </si>
  <si>
    <t>Adventina Gracia Nugraha N.</t>
  </si>
  <si>
    <t>0411005</t>
  </si>
  <si>
    <t>Brilliant Graciano Nugroho</t>
  </si>
  <si>
    <t>0017023</t>
  </si>
  <si>
    <t>Gleny de Fretes</t>
  </si>
  <si>
    <t>Gadung Permai AB/11</t>
  </si>
  <si>
    <t>0027024</t>
  </si>
  <si>
    <t>Yohana Yenni Fajarwati</t>
  </si>
  <si>
    <t>0025031</t>
  </si>
  <si>
    <t>Theresia Deviyanti Natalia</t>
  </si>
  <si>
    <t>0121013</t>
  </si>
  <si>
    <t>Clara Priskila de Fretes</t>
  </si>
  <si>
    <t>0621025</t>
  </si>
  <si>
    <t>Belinda Emanuella de Fretes</t>
  </si>
  <si>
    <t>Neni Mamah</t>
  </si>
  <si>
    <t>Gang Bhakti III</t>
  </si>
  <si>
    <t>0617015</t>
  </si>
  <si>
    <t>Kartin Panjaitan</t>
  </si>
  <si>
    <t>Gadung Permai A2/34</t>
  </si>
  <si>
    <t>0627016</t>
  </si>
  <si>
    <t>Elpe Supiyanti Tampubolon</t>
  </si>
  <si>
    <t>0611026</t>
  </si>
  <si>
    <t>Irwan Sopian Panjaitan</t>
  </si>
  <si>
    <t>0621027</t>
  </si>
  <si>
    <t>Elisabeth Pebriany Panjaitan</t>
  </si>
  <si>
    <t>0617021</t>
  </si>
  <si>
    <t>Hotman Lukas Naibaho</t>
  </si>
  <si>
    <t>Gadung Permai A2/48</t>
  </si>
  <si>
    <t>0627022</t>
  </si>
  <si>
    <t>Teodore Br. Siboro</t>
  </si>
  <si>
    <t>0621032</t>
  </si>
  <si>
    <t>Sari Octavia Naibaho</t>
  </si>
  <si>
    <t>0611033</t>
  </si>
  <si>
    <t>Bona Leonardo Naibaho</t>
  </si>
  <si>
    <t>Lucas Thosin Mulyana</t>
  </si>
  <si>
    <t>Gadung Permai D/5</t>
  </si>
  <si>
    <t>Iong Hertina</t>
  </si>
  <si>
    <t>Eko Selamat Arianto</t>
  </si>
  <si>
    <t>Gadung Permai I/40</t>
  </si>
  <si>
    <t>081563434346</t>
  </si>
  <si>
    <t>0025015</t>
  </si>
  <si>
    <t>Pauline Thosin</t>
  </si>
  <si>
    <t>0321017</t>
  </si>
  <si>
    <t>Shemaia Ecklina Arianto</t>
  </si>
  <si>
    <t>Rikky Tommy Nelson Butar Butar</t>
  </si>
  <si>
    <t>Gadung Permai E/5</t>
  </si>
  <si>
    <t>Wahyuli Thosin</t>
  </si>
  <si>
    <t>Ezra Butar Butar</t>
  </si>
  <si>
    <t>0211031</t>
  </si>
  <si>
    <t>Zefanya Husudungan Butar Butar</t>
  </si>
  <si>
    <t>Teddy Hernadi</t>
  </si>
  <si>
    <t>Gadung Permai E/19</t>
  </si>
  <si>
    <t>Wen Ling</t>
  </si>
  <si>
    <t>Renaldy Hernadi</t>
  </si>
  <si>
    <t>Reynald Hernadi</t>
  </si>
  <si>
    <t>0815014</t>
  </si>
  <si>
    <t>Ayung</t>
  </si>
  <si>
    <t>Gadung Permai E/49</t>
  </si>
  <si>
    <t>Yang Yang</t>
  </si>
  <si>
    <t>0417007</t>
  </si>
  <si>
    <t>Asmer Banjarnahor</t>
  </si>
  <si>
    <t>Gadung Permai K/33</t>
  </si>
  <si>
    <t>0427008</t>
  </si>
  <si>
    <t>Asmika Simanjorang</t>
  </si>
  <si>
    <t>0621028</t>
  </si>
  <si>
    <t>Nelviani Sari Rotama</t>
  </si>
  <si>
    <t>0621029</t>
  </si>
  <si>
    <t>Pirna Duani Kartika</t>
  </si>
  <si>
    <t>Fitri Damaiyanti</t>
  </si>
  <si>
    <t>Niklas Rein Kodobik</t>
  </si>
  <si>
    <t>BTN Gadung Permai blok K/50</t>
  </si>
  <si>
    <t>Herlina Herman</t>
  </si>
  <si>
    <t>0021005</t>
  </si>
  <si>
    <t>Debora Anastasophie Kodobik</t>
  </si>
  <si>
    <t>Phi FongTjhang</t>
  </si>
  <si>
    <t>Gadung Permai 37</t>
  </si>
  <si>
    <t>Silfi</t>
  </si>
  <si>
    <t>David Susanto Wijaya</t>
  </si>
  <si>
    <t>Frank Sinaga</t>
  </si>
  <si>
    <t>Cipanas</t>
  </si>
  <si>
    <t>Wong Wend Sui</t>
  </si>
  <si>
    <t>Marudut Simajuntak</t>
  </si>
  <si>
    <t>Gadung Permai H/ -</t>
  </si>
  <si>
    <t>Rosmide Panjaitan</t>
  </si>
  <si>
    <t>Maringan Simanjuntak</t>
  </si>
  <si>
    <t>0011035</t>
  </si>
  <si>
    <t>Tiopan Heriyanto Simanjuntak</t>
  </si>
  <si>
    <t>0411027</t>
  </si>
  <si>
    <t>Aldito Simanjuntak</t>
  </si>
  <si>
    <t>0517001</t>
  </si>
  <si>
    <t>Harles Hasan Panjaitan</t>
  </si>
  <si>
    <t>Gadung Permai H/29</t>
  </si>
  <si>
    <t>0527002</t>
  </si>
  <si>
    <t>Berliana Gultom</t>
  </si>
  <si>
    <t>0521004</t>
  </si>
  <si>
    <t>Riska Irianti Panjaitan</t>
  </si>
  <si>
    <t>0521005</t>
  </si>
  <si>
    <t>Ristanti Panjaitan</t>
  </si>
  <si>
    <t>0511006</t>
  </si>
  <si>
    <t>Dian Permana Panjaitan</t>
  </si>
  <si>
    <t>Prihanto Setyobudi</t>
  </si>
  <si>
    <t>Gadung Permai I/24</t>
  </si>
  <si>
    <t>Prinki Candra Kirana</t>
  </si>
  <si>
    <t>0111015</t>
  </si>
  <si>
    <t>Ian Dewangga</t>
  </si>
  <si>
    <t>0527014</t>
  </si>
  <si>
    <t>Martini</t>
  </si>
  <si>
    <t>Jl. HOS. Cokroaminoto Gg.</t>
  </si>
  <si>
    <t>0717011</t>
  </si>
  <si>
    <t>Zulkarnaen Panggabean</t>
  </si>
  <si>
    <t>Gadung Permai blok I/36</t>
  </si>
  <si>
    <t>0727012</t>
  </si>
  <si>
    <t>Surta br. Sitorus</t>
  </si>
  <si>
    <t>0713013</t>
  </si>
  <si>
    <t>Frendi Partogi Panggabean</t>
  </si>
  <si>
    <t>0711034</t>
  </si>
  <si>
    <t>Chandra Oloan Panggabean</t>
  </si>
  <si>
    <t>Diana Uly Panggabean</t>
  </si>
  <si>
    <t>0217001</t>
  </si>
  <si>
    <t>Redixon Situmorang</t>
  </si>
  <si>
    <t>Gadung Permai -/-</t>
  </si>
  <si>
    <t>0227002</t>
  </si>
  <si>
    <t>Elida Simanjuntak</t>
  </si>
  <si>
    <t>0213003</t>
  </si>
  <si>
    <t>Hendra Situmorang</t>
  </si>
  <si>
    <t>0213004</t>
  </si>
  <si>
    <t>Mekson Situmorang</t>
  </si>
  <si>
    <t>0213005</t>
  </si>
  <si>
    <t>Dion Situmorang</t>
  </si>
  <si>
    <t>0717004</t>
  </si>
  <si>
    <t>Edward Sijabat</t>
  </si>
  <si>
    <t>Gadung Permai K/11</t>
  </si>
  <si>
    <t>0727005</t>
  </si>
  <si>
    <t>Masnur br. Sagala</t>
  </si>
  <si>
    <t>Leonel Sijabat</t>
  </si>
  <si>
    <t>0617017</t>
  </si>
  <si>
    <t>BTN Gunteng, Jl. Nakula R/8</t>
  </si>
  <si>
    <t>0627018</t>
  </si>
  <si>
    <t>Santi Candrawati</t>
  </si>
  <si>
    <t>0613019</t>
  </si>
  <si>
    <t>Ruben Abello</t>
  </si>
  <si>
    <t>0613020</t>
  </si>
  <si>
    <t>Juan Rafaellio</t>
  </si>
  <si>
    <t>0623024</t>
  </si>
  <si>
    <t xml:space="preserve">Elliona Lung Ayu </t>
  </si>
  <si>
    <t>0027017</t>
  </si>
  <si>
    <t>Leentje Klavert</t>
  </si>
  <si>
    <t>0023019</t>
  </si>
  <si>
    <t>Della Decire Pelupessy</t>
  </si>
  <si>
    <t>0111014</t>
  </si>
  <si>
    <t>Yohanes Renaldy Pelupessy</t>
  </si>
  <si>
    <t>Taufik Singarimbun</t>
  </si>
  <si>
    <t>Komp. Pondok Hegar 24 Gunteng</t>
  </si>
  <si>
    <t>Dwihartati</t>
  </si>
  <si>
    <t>Satria Jaya Singarimbun</t>
  </si>
  <si>
    <t>Sriyana Singarimbun</t>
  </si>
  <si>
    <t>Kezia Gracetha Dnasya Pangaribuan</t>
  </si>
  <si>
    <t>Neneng Srihulina Singarimbun</t>
  </si>
  <si>
    <t>Caturto Priyo Nugroho</t>
  </si>
  <si>
    <t>Fajar Muliani</t>
  </si>
  <si>
    <t>Aprilia Nugrahani</t>
  </si>
  <si>
    <t>Ananda Priyambodo Mulyanta</t>
  </si>
  <si>
    <t>0417009</t>
  </si>
  <si>
    <t>Handry Durado Barail</t>
  </si>
  <si>
    <t>BTN. Gunteng D/8</t>
  </si>
  <si>
    <t>0427010</t>
  </si>
  <si>
    <t>Dina Yuliana</t>
  </si>
  <si>
    <t>0817015</t>
  </si>
  <si>
    <t>Manahan Yonathan Sidabutar</t>
  </si>
  <si>
    <t>BTN. Sabandar blok A.4/3</t>
  </si>
  <si>
    <t>081322830642</t>
  </si>
  <si>
    <t>0518019</t>
  </si>
  <si>
    <t>Rosita</t>
  </si>
  <si>
    <t>Audrey Elora Sidabutar</t>
  </si>
  <si>
    <t>0811044</t>
  </si>
  <si>
    <t>Gabriel Haposan Sidabutar</t>
  </si>
  <si>
    <t>Riduanto Tumpal Halomoan Sihite</t>
  </si>
  <si>
    <t>BTN. Sabandar Permai IA.VI/09</t>
  </si>
  <si>
    <t>0217006</t>
  </si>
  <si>
    <t>Sri Widodo</t>
  </si>
  <si>
    <t xml:space="preserve">Jl. Pasundan </t>
  </si>
  <si>
    <t>0227007</t>
  </si>
  <si>
    <t>Kukuh Kentari</t>
  </si>
  <si>
    <t>0223008</t>
  </si>
  <si>
    <t>Vania Mene Risriani</t>
  </si>
  <si>
    <t>0213009</t>
  </si>
  <si>
    <t>Giovanni Kunto Risrian</t>
  </si>
  <si>
    <t>0221035</t>
  </si>
  <si>
    <t>Maria Putri Risriani</t>
  </si>
  <si>
    <t>Titus Turiman</t>
  </si>
  <si>
    <t>Bojong Karangtengah</t>
  </si>
  <si>
    <t>Debora Indun Priyati</t>
  </si>
  <si>
    <t>Sabataning Yoga Ariesta</t>
  </si>
  <si>
    <t>Febri Christianingrum</t>
  </si>
  <si>
    <t>0811005</t>
  </si>
  <si>
    <t>Satrio Galuh Pamungkas Turiman</t>
  </si>
  <si>
    <t>Berce Malega</t>
  </si>
  <si>
    <t>0111005</t>
  </si>
  <si>
    <t>Juan Harris Yedidja Malega</t>
  </si>
  <si>
    <t>Ferdinan Simanjuntak</t>
  </si>
  <si>
    <t>Kp. Ciroyom, Bojong Karangtengah</t>
  </si>
  <si>
    <t>08122161728</t>
  </si>
  <si>
    <t>0717016</t>
  </si>
  <si>
    <t>Tarsandy Simatupang</t>
  </si>
  <si>
    <t>BTN. Samolo blok II/2</t>
  </si>
  <si>
    <t>0727017</t>
  </si>
  <si>
    <t>Dorliana Br. Siahaan</t>
  </si>
  <si>
    <t>0711033</t>
  </si>
  <si>
    <t>Sando Kristian Simatupang</t>
  </si>
  <si>
    <t>0317008</t>
  </si>
  <si>
    <t>Samuel Simanjuntak</t>
  </si>
  <si>
    <t>BTN. Samolo blok II/93</t>
  </si>
  <si>
    <t>0327009</t>
  </si>
  <si>
    <t>Rusta Sihotang</t>
  </si>
  <si>
    <t>0411028</t>
  </si>
  <si>
    <t>Samruk Mangiring Simanjuntak</t>
  </si>
  <si>
    <t>0521028</t>
  </si>
  <si>
    <t>Elta Juntania Siamnjuntak</t>
  </si>
  <si>
    <t>0811047</t>
  </si>
  <si>
    <t>Rustam Elfredo Simanjuntak</t>
  </si>
  <si>
    <t>0817036</t>
  </si>
  <si>
    <t>Listap Berutu</t>
  </si>
  <si>
    <t>BTN Samolo Blok III/147</t>
  </si>
  <si>
    <t>081320506420</t>
  </si>
  <si>
    <t>0827037</t>
  </si>
  <si>
    <t>Bodtor Taruly Boangmanalu</t>
  </si>
  <si>
    <t>081321804730</t>
  </si>
  <si>
    <t>0821046</t>
  </si>
  <si>
    <t>Lily Novaia Berutu</t>
  </si>
  <si>
    <t>0911008</t>
  </si>
  <si>
    <t>Hendri Kaleb Arba Berutu</t>
  </si>
  <si>
    <t>0018014</t>
  </si>
  <si>
    <t>Alboin Aritonang</t>
  </si>
  <si>
    <t>BTN. Bojong Karangtengah</t>
  </si>
  <si>
    <t>0111008</t>
  </si>
  <si>
    <t>Riyan Aritonang</t>
  </si>
  <si>
    <t>0121009</t>
  </si>
  <si>
    <t>Raolina Aritonang</t>
  </si>
  <si>
    <t>0813038</t>
  </si>
  <si>
    <t>Benris Hatabalian</t>
  </si>
  <si>
    <t>Kp. Waas, Bojong Karangtengah</t>
  </si>
  <si>
    <t>081321611567</t>
  </si>
  <si>
    <t>0827039</t>
  </si>
  <si>
    <t>Lopi Dosti Br. Simanungkalit</t>
  </si>
  <si>
    <t>0821043</t>
  </si>
  <si>
    <t>Chelsea Meta Elisa Hutabalian</t>
  </si>
  <si>
    <t>0517012</t>
  </si>
  <si>
    <t>Halpas Sihotang</t>
  </si>
  <si>
    <t>0527013</t>
  </si>
  <si>
    <t>Lenti Liberta Situmorang</t>
  </si>
  <si>
    <t>0621012</t>
  </si>
  <si>
    <t>Lora Nandini Sihotang</t>
  </si>
  <si>
    <t>Daniel Suharyanto</t>
  </si>
  <si>
    <t>Warung Nenggang</t>
  </si>
  <si>
    <t>Paulina Sri Wahyuningsih</t>
  </si>
  <si>
    <t>0917009</t>
  </si>
  <si>
    <t>Alexander Ariel Koestriyuga</t>
  </si>
  <si>
    <t>Dinda Diah Pinaringsih</t>
  </si>
  <si>
    <t>Dimas Prasetyo Wibowo</t>
  </si>
  <si>
    <t>9218016</t>
  </si>
  <si>
    <t>David Dwi Rudiyanto</t>
  </si>
  <si>
    <t>0725029</t>
  </si>
  <si>
    <t>Tri Maryani</t>
  </si>
  <si>
    <t>0711035</t>
  </si>
  <si>
    <t>Jonathan Anindya Medianto</t>
  </si>
  <si>
    <t>0711036</t>
  </si>
  <si>
    <t>Jesse Lionel Fausta Mediyanto</t>
  </si>
  <si>
    <t>0717021</t>
  </si>
  <si>
    <t>Rinda Ananta Tarigan</t>
  </si>
  <si>
    <t>BTN Samolo Jl. Buna Kencana 42</t>
  </si>
  <si>
    <t>0727022</t>
  </si>
  <si>
    <t>Siska Deni Br. Sembiring</t>
  </si>
  <si>
    <t>0811008</t>
  </si>
  <si>
    <t>Revaldi Brayen Tarigan</t>
  </si>
  <si>
    <t>0317001</t>
  </si>
  <si>
    <t>Masri Sembiring Depari</t>
  </si>
  <si>
    <t>BTN Samolo blok IV/13</t>
  </si>
  <si>
    <t>0327002</t>
  </si>
  <si>
    <t>Deva Suryani Sitepu</t>
  </si>
  <si>
    <t>0311005</t>
  </si>
  <si>
    <t>Joanta Felix Depari</t>
  </si>
  <si>
    <t>0621030</t>
  </si>
  <si>
    <t>Regina Febi Noviyanti</t>
  </si>
  <si>
    <t>Nerson Dalimunthe</t>
  </si>
  <si>
    <t>Jl. BTN Samolo Karangtengah</t>
  </si>
  <si>
    <t>Regia Seventina Situmorang</t>
  </si>
  <si>
    <t>Melisa Dalimunthe</t>
  </si>
  <si>
    <t>0111007</t>
  </si>
  <si>
    <t>Gerilya Vertikal Dalimunthe</t>
  </si>
  <si>
    <t>0321016</t>
  </si>
  <si>
    <t>Putri Dalimunthe</t>
  </si>
  <si>
    <t>Budi Winarto</t>
  </si>
  <si>
    <t>Kp. Cipelang, Sukamantri</t>
  </si>
  <si>
    <t>Nuri Rianti M.</t>
  </si>
  <si>
    <t>Yoga Aninditya</t>
  </si>
  <si>
    <t>0611013</t>
  </si>
  <si>
    <t>Rexy Damarjati</t>
  </si>
  <si>
    <t>Evi Salomina Latuny</t>
  </si>
  <si>
    <t>Taman Puri Lestari A9/10</t>
  </si>
  <si>
    <t>Javin Julianus Soedjatmiko</t>
  </si>
  <si>
    <t>Jassen D'noveto</t>
  </si>
  <si>
    <t>Jansen Hendrianus</t>
  </si>
  <si>
    <t>0521007</t>
  </si>
  <si>
    <t>Jasmine Thesalonika Fajrin</t>
  </si>
  <si>
    <t>0227026</t>
  </si>
  <si>
    <t>Endah Tri Sudaryanti</t>
  </si>
  <si>
    <t>Taman Puri Lestasri A8/18</t>
  </si>
  <si>
    <t>T. Nugroho</t>
  </si>
  <si>
    <t>Taman Puri Lestasri A9/14</t>
  </si>
  <si>
    <t>"</t>
  </si>
  <si>
    <t>Hayuningtyas</t>
  </si>
  <si>
    <t>Debora Ayu Nugraheni</t>
  </si>
  <si>
    <t>0221034</t>
  </si>
  <si>
    <t>Dinda Sekar Syallomitha</t>
  </si>
  <si>
    <t>0423030</t>
  </si>
  <si>
    <t>Dita Novelasti Ayugrahani</t>
  </si>
  <si>
    <t>Maniur Manullang</t>
  </si>
  <si>
    <t>Taman puri Lestari B2/17</t>
  </si>
  <si>
    <t>Meriati Sianipar</t>
  </si>
  <si>
    <t>Saut Pangidoan Manullang</t>
  </si>
  <si>
    <t>Veraawaty O. Manullang</t>
  </si>
  <si>
    <t>Sahala Manullang</t>
  </si>
  <si>
    <t>Tetti Rohani</t>
  </si>
  <si>
    <t>Pracoyo</t>
  </si>
  <si>
    <t>Komp. SLTPN-1 Jl. Jangari km.14</t>
  </si>
  <si>
    <t>Trisnawati</t>
  </si>
  <si>
    <t>Agripa Adityo</t>
  </si>
  <si>
    <t>Yona Pradipta</t>
  </si>
  <si>
    <t>Dominggus Latupapua</t>
  </si>
  <si>
    <t>Kp. Dangdeur RT.02/07 Jamali, Mande</t>
  </si>
  <si>
    <t>081279185386</t>
  </si>
  <si>
    <t>Salvin Josep Latupapua</t>
  </si>
  <si>
    <t>Ludia R. Paembonan</t>
  </si>
  <si>
    <t>Kp. Cibogo, Cibalagung</t>
  </si>
  <si>
    <t>0227010</t>
  </si>
  <si>
    <t>Yuliana Paembonan</t>
  </si>
  <si>
    <t>Taman puri Lestari B3/6</t>
  </si>
  <si>
    <t>0421029</t>
  </si>
  <si>
    <t>Abigail Nike Purwaningtyas</t>
  </si>
  <si>
    <t>0721038</t>
  </si>
  <si>
    <t>Sara Dwi Lestari</t>
  </si>
  <si>
    <t>Suparlan</t>
  </si>
  <si>
    <t>Taman puri Lestari Blok -/-</t>
  </si>
  <si>
    <t>Halli Naunu</t>
  </si>
  <si>
    <t>Jl. Tegal Panjang II MK. Jaya</t>
  </si>
  <si>
    <t>Altje Rambing</t>
  </si>
  <si>
    <t>Edison Sagala</t>
  </si>
  <si>
    <t>Kp. Patekon, Sukataris</t>
  </si>
  <si>
    <t>Tiarmauli Samosir</t>
  </si>
  <si>
    <t>0011006</t>
  </si>
  <si>
    <t>Alken Felix Sagala</t>
  </si>
  <si>
    <t>0421023</t>
  </si>
  <si>
    <t>Arsenia Dwi Putri Sagala</t>
  </si>
  <si>
    <t>0911017</t>
  </si>
  <si>
    <t>Ardika Tri Yudha Sagala</t>
  </si>
  <si>
    <t>0418013</t>
  </si>
  <si>
    <t>Johanis Palijama</t>
  </si>
  <si>
    <t>P3G Pertanian Vetca, Cblg.</t>
  </si>
  <si>
    <t>Zet Roy Tamaela</t>
  </si>
  <si>
    <t>0618037</t>
  </si>
  <si>
    <t>Daniel Suyanto</t>
  </si>
  <si>
    <t>Ds. Cinangsi, Cikalong Kulon</t>
  </si>
  <si>
    <t>Wati Buntarmin</t>
  </si>
  <si>
    <t>Sukasari, Ciranjang</t>
  </si>
  <si>
    <t>David Tarmin</t>
  </si>
  <si>
    <t>0025038</t>
  </si>
  <si>
    <t>Lo Man Hwa / Maryani</t>
  </si>
  <si>
    <t>0021028</t>
  </si>
  <si>
    <t>Melinda</t>
  </si>
  <si>
    <t>0021029</t>
  </si>
  <si>
    <t>Monica Susilawati</t>
  </si>
  <si>
    <t>0021030</t>
  </si>
  <si>
    <t>Novia Kristin</t>
  </si>
  <si>
    <t>0721031</t>
  </si>
  <si>
    <t>Mely Kristiani</t>
  </si>
  <si>
    <t>0417006</t>
  </si>
  <si>
    <t>Oktofianus Heumasse</t>
  </si>
  <si>
    <t>Jl. Moch Ali No. 65 Ciranjang</t>
  </si>
  <si>
    <t>Herniati</t>
  </si>
  <si>
    <t>Linda Juliana</t>
  </si>
  <si>
    <t>Oscar Dewanto</t>
  </si>
  <si>
    <t>0827022</t>
  </si>
  <si>
    <t>Yayang Hadibrata</t>
  </si>
  <si>
    <t>0911005</t>
  </si>
  <si>
    <t>Jevon Lionel Dewanto</t>
  </si>
  <si>
    <t>0025037</t>
  </si>
  <si>
    <t>Lina Juliana</t>
  </si>
  <si>
    <t>Satyawati</t>
  </si>
  <si>
    <t>0321010</t>
  </si>
  <si>
    <t>Michelle Goenawan</t>
  </si>
  <si>
    <t>0311011</t>
  </si>
  <si>
    <t>Michael Goenawan</t>
  </si>
  <si>
    <t>0311012</t>
  </si>
  <si>
    <t>Matthew Goenawan</t>
  </si>
  <si>
    <t>Beben Kustino</t>
  </si>
  <si>
    <t>0525023</t>
  </si>
  <si>
    <t>Carolina</t>
  </si>
  <si>
    <t>Yudhy Kuslina</t>
  </si>
  <si>
    <t>Vilani</t>
  </si>
  <si>
    <t>Ho Tjoen Nio</t>
  </si>
  <si>
    <t>Johan (Ho Tek han)</t>
  </si>
  <si>
    <t>Rawaselang, Ciranjang</t>
  </si>
  <si>
    <t>Hermawati Elia</t>
  </si>
  <si>
    <t>Fenti Yohana</t>
  </si>
  <si>
    <t>Mangsur</t>
  </si>
  <si>
    <t>Jl. Moh. Ali, Ciranjang</t>
  </si>
  <si>
    <t>Daniel Sudari Djainan</t>
  </si>
  <si>
    <t>Hegarmana 02/01, Cibiuk Crj.</t>
  </si>
  <si>
    <t>Nunung Djuchriah</t>
  </si>
  <si>
    <t>0327006</t>
  </si>
  <si>
    <t>Nella Susiana Djainan</t>
  </si>
  <si>
    <t>0313007</t>
  </si>
  <si>
    <t>Yeremia Nababan</t>
  </si>
  <si>
    <t>0521024</t>
  </si>
  <si>
    <t>Yerika Septiana Nababan</t>
  </si>
  <si>
    <t>0521025</t>
  </si>
  <si>
    <t>Yulia Yermiati Nababan</t>
  </si>
  <si>
    <t>Merry Mariani Djalip</t>
  </si>
  <si>
    <t>Jl. Raya Ciranjang 66 Crj.</t>
  </si>
  <si>
    <t>0416011</t>
  </si>
  <si>
    <t>Troy Aditya Tobias</t>
  </si>
  <si>
    <t>Kavling I Ciranjang</t>
  </si>
  <si>
    <t>0426012</t>
  </si>
  <si>
    <t>Tanty Indirawaty</t>
  </si>
  <si>
    <t>0421026</t>
  </si>
  <si>
    <t>Kireina Valencia Tobias</t>
  </si>
  <si>
    <t>0821040</t>
  </si>
  <si>
    <t>Emmanuel Miracle White</t>
  </si>
  <si>
    <t>Lili Rustandi</t>
  </si>
  <si>
    <t>Bojong Picung Cibogo II Crj.</t>
  </si>
  <si>
    <t>Kosamin</t>
  </si>
  <si>
    <t>Hegarmana Bojong Picung</t>
  </si>
  <si>
    <t>Ferdinand Pesireron</t>
  </si>
  <si>
    <t>Kp. Pesanggrahan Crj.</t>
  </si>
  <si>
    <t>Aneke Antoleta Pesireron</t>
  </si>
  <si>
    <t>Jonathan Roberth Pesireron</t>
  </si>
  <si>
    <t>0821006</t>
  </si>
  <si>
    <t>Manuella Anathansa Pesireron</t>
  </si>
  <si>
    <t>Selfie Pesireron</t>
  </si>
  <si>
    <t>Rosafina Pesireron</t>
  </si>
  <si>
    <t>0811007</t>
  </si>
  <si>
    <t>Bastian Zeth Yordan Matulessy</t>
  </si>
  <si>
    <t>Bethania Cintya Matulessy</t>
  </si>
  <si>
    <t>Boris Carlos Pesireron</t>
  </si>
  <si>
    <t>Yusuf Stanley Pesireron</t>
  </si>
  <si>
    <t>0724006</t>
  </si>
  <si>
    <t>Marlen Octavia Pesireron</t>
  </si>
  <si>
    <t>0525003</t>
  </si>
  <si>
    <t>Siti Zarah</t>
  </si>
  <si>
    <t>0828053</t>
  </si>
  <si>
    <t>Rosafina Martha Makahiti</t>
  </si>
  <si>
    <t>Enggelina Kailuhu</t>
  </si>
  <si>
    <t>Hegarmanah, Sukaluyu, Crj.</t>
  </si>
  <si>
    <t>Andreas Eliazar Hatumena</t>
  </si>
  <si>
    <t>Margaretha Johanna Hatumena</t>
  </si>
  <si>
    <t>Marenzi Yoce Hatumena</t>
  </si>
  <si>
    <t>0617014</t>
  </si>
  <si>
    <t>Yelih Masad</t>
  </si>
  <si>
    <t>Seuseupan, Sindangsari, Crj.</t>
  </si>
  <si>
    <t>Apong Napora</t>
  </si>
  <si>
    <t>0727001</t>
  </si>
  <si>
    <t>Nenny Rosita Natalina Simamora</t>
  </si>
  <si>
    <t>Palalangon, Ciranjang</t>
  </si>
  <si>
    <t>0726014</t>
  </si>
  <si>
    <t>Iim Karmini</t>
  </si>
  <si>
    <t>Kp. Pasir Kuntul Rt.04/IX KJ Crj.</t>
  </si>
  <si>
    <t>0716018</t>
  </si>
  <si>
    <t>Sugeng Trisusanto</t>
  </si>
  <si>
    <t>Rumah Dinas Pegadaian 100 Crj.</t>
  </si>
  <si>
    <t>0726019</t>
  </si>
  <si>
    <t>Aries Setyowati</t>
  </si>
  <si>
    <t>0717023</t>
  </si>
  <si>
    <t>Kindo Sahat Martua Sijabat</t>
  </si>
  <si>
    <t>0727024</t>
  </si>
  <si>
    <t>Nurhaini Situmorang</t>
  </si>
  <si>
    <t>0728025</t>
  </si>
  <si>
    <t>Arni Nofriani Sijabat</t>
  </si>
  <si>
    <t>0728026</t>
  </si>
  <si>
    <t>Debora Friscilia Sijabat</t>
  </si>
  <si>
    <t>0713027</t>
  </si>
  <si>
    <t>Obernius Permana Sijabat</t>
  </si>
  <si>
    <t>0821012</t>
  </si>
  <si>
    <t>Yuni Ornela Sijabat</t>
  </si>
  <si>
    <t>0821013</t>
  </si>
  <si>
    <t>Dira Lucia Crishlindri Sijabat</t>
  </si>
  <si>
    <t>0817026</t>
  </si>
  <si>
    <t>Tancho Ariskakosari Sihotang</t>
  </si>
  <si>
    <t>Kp. Ciranjang RT.03/08 Ciranjang</t>
  </si>
  <si>
    <t>0827027</t>
  </si>
  <si>
    <t>Hotlinda Sijabat</t>
  </si>
  <si>
    <t>0811009</t>
  </si>
  <si>
    <t>Irvan Alvanda Sihotang</t>
  </si>
  <si>
    <t>0811010</t>
  </si>
  <si>
    <t>Rizaldi Muliadi Sihotang</t>
  </si>
  <si>
    <t>0821011</t>
  </si>
  <si>
    <t>Maresha Awreshia Sihotang</t>
  </si>
  <si>
    <t>0817029</t>
  </si>
  <si>
    <t>Suardianto</t>
  </si>
  <si>
    <t>Taman Puri Lestari Cibalagung</t>
  </si>
  <si>
    <t>081802915679</t>
  </si>
  <si>
    <t>0816030</t>
  </si>
  <si>
    <t>Guruh David Agus M. Tampubolon</t>
  </si>
  <si>
    <t>Kp. Sindangpalay, Ds. Sindangsari Crj.</t>
  </si>
  <si>
    <t>085862055889</t>
  </si>
  <si>
    <t>0826031</t>
  </si>
  <si>
    <t>Rini Kurnia Natalita</t>
  </si>
  <si>
    <t>0822032</t>
  </si>
  <si>
    <t>Catherine Teresa B. Tampubolon</t>
  </si>
  <si>
    <t>Nommensen Go'el Nabisuk Tampubolon</t>
  </si>
  <si>
    <t>0917001</t>
  </si>
  <si>
    <t>Sunarto</t>
  </si>
  <si>
    <t>Kp. Palalangon, Kertajaya, Ciranjang</t>
  </si>
  <si>
    <t>08122271075</t>
  </si>
  <si>
    <t>0927002</t>
  </si>
  <si>
    <t>Ninuk Sumariyanti</t>
  </si>
  <si>
    <t>081220616775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</si>
</sst>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* #,##0_);_(* \(#,##0\);_(* &quot;-&quot;??_);_(@_)"/>
  </numFmts>
  <fonts count="4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i/>
      <sz val="10"/>
      <name val="Arial"/>
      <family val="2"/>
    </font>
    <font>
      <i/>
      <sz val="9"/>
      <name val="Arial"/>
      <family val="2"/>
    </font>
    <font>
      <sz val="10"/>
      <name val="Book Antiqua"/>
      <family val="1"/>
    </font>
    <font>
      <b/>
      <i/>
      <sz val="10"/>
      <name val="Book Antiqua"/>
      <family val="1"/>
    </font>
    <font>
      <b/>
      <i/>
      <sz val="9"/>
      <color indexed="12"/>
      <name val="Britannic Bold"/>
      <family val="2"/>
    </font>
    <font>
      <b/>
      <sz val="10"/>
      <name val="Britannic Bold"/>
      <family val="2"/>
    </font>
    <font>
      <b/>
      <sz val="10"/>
      <name val="Arial"/>
      <family val="2"/>
    </font>
    <font>
      <b/>
      <sz val="9"/>
      <name val="Bell MT"/>
      <family val="1"/>
    </font>
    <font>
      <b/>
      <i/>
      <sz val="10"/>
      <color indexed="10"/>
      <name val="Arial"/>
      <family val="2"/>
    </font>
    <font>
      <b/>
      <sz val="10"/>
      <color indexed="10"/>
      <name val="Book Antiqua"/>
      <family val="1"/>
    </font>
    <font>
      <b/>
      <i/>
      <sz val="9"/>
      <name val="Britannic Bold"/>
      <family val="2"/>
    </font>
    <font>
      <b/>
      <i/>
      <sz val="8"/>
      <name val="Book Antiqua"/>
      <family val="1"/>
    </font>
    <font>
      <b/>
      <sz val="7"/>
      <color indexed="10"/>
      <name val="Book Antiqua"/>
      <family val="1"/>
    </font>
    <font>
      <b/>
      <i/>
      <sz val="10"/>
      <name val="Arial"/>
      <family val="2"/>
    </font>
    <font>
      <b/>
      <sz val="10"/>
      <name val="Book Antiqua"/>
      <family val="1"/>
    </font>
    <font>
      <b/>
      <i/>
      <sz val="9"/>
      <name val="Book Antiqua"/>
      <family val="1"/>
    </font>
    <font>
      <b/>
      <sz val="12"/>
      <name val="Book Antiqua"/>
      <family val="1"/>
    </font>
    <font>
      <b/>
      <i/>
      <sz val="9"/>
      <name val="Arial"/>
      <family val="2"/>
    </font>
    <font>
      <b/>
      <sz val="8"/>
      <name val="Book Antiqua"/>
      <family val="1"/>
    </font>
    <font>
      <sz val="8"/>
      <name val="Arial"/>
      <family val="2"/>
    </font>
    <font>
      <b/>
      <sz val="8"/>
      <name val="Arial"/>
      <family val="2"/>
    </font>
    <font>
      <b/>
      <sz val="9"/>
      <name val="Book Antiqua"/>
      <family val="1"/>
    </font>
    <font>
      <b/>
      <sz val="11"/>
      <color indexed="12"/>
      <name val="Wingdings"/>
      <charset val="2"/>
    </font>
    <font>
      <sz val="9"/>
      <name val="Book Antiqua"/>
      <family val="1"/>
    </font>
    <font>
      <b/>
      <sz val="9"/>
      <name val="Arial"/>
      <family val="2"/>
    </font>
    <font>
      <sz val="8"/>
      <name val="Book Antiqua"/>
      <family val="1"/>
    </font>
    <font>
      <i/>
      <sz val="10"/>
      <name val="Book Antiqua"/>
      <family val="1"/>
    </font>
    <font>
      <i/>
      <sz val="9"/>
      <name val="Book Antiqua"/>
      <family val="1"/>
    </font>
    <font>
      <sz val="8"/>
      <name val="Times New Roman"/>
      <family val="1"/>
    </font>
    <font>
      <b/>
      <i/>
      <sz val="9"/>
      <color indexed="8"/>
      <name val="Book Antiqua"/>
      <family val="1"/>
    </font>
    <font>
      <sz val="10"/>
      <name val="Wingdings"/>
      <charset val="2"/>
    </font>
    <font>
      <sz val="10"/>
      <name val="Arial"/>
      <family val="2"/>
    </font>
    <font>
      <b/>
      <i/>
      <sz val="9"/>
      <color indexed="53"/>
      <name val="Book Antiqua"/>
      <family val="1"/>
    </font>
    <font>
      <sz val="10"/>
      <name val="Times New Roman"/>
      <family val="1"/>
    </font>
    <font>
      <sz val="9"/>
      <color indexed="53"/>
      <name val="Book Antiqua"/>
      <family val="1"/>
    </font>
    <font>
      <sz val="9"/>
      <name val="Times New Roman"/>
      <family val="1"/>
    </font>
    <font>
      <i/>
      <vertAlign val="superscript"/>
      <sz val="9"/>
      <name val="Book Antiqua"/>
      <family val="1"/>
    </font>
    <font>
      <i/>
      <vertAlign val="subscript"/>
      <sz val="9"/>
      <name val="Book Antiqua"/>
      <family val="1"/>
    </font>
    <font>
      <sz val="9"/>
      <name val="Arial"/>
      <family val="2"/>
    </font>
    <font>
      <i/>
      <sz val="8"/>
      <name val="Book Antiqua"/>
      <family val="1"/>
    </font>
  </fonts>
  <fills count="1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14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6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  <xf numFmtId="0" fontId="0" fillId="0" borderId="0" xfId="0" applyBorder="1"/>
    <xf numFmtId="164" fontId="0" fillId="0" borderId="0" xfId="0" applyNumberFormat="1" applyBorder="1"/>
    <xf numFmtId="15" fontId="2" fillId="0" borderId="0" xfId="0" applyNumberFormat="1" applyFont="1" applyBorder="1"/>
    <xf numFmtId="15" fontId="0" fillId="0" borderId="0" xfId="0" applyNumberFormat="1"/>
    <xf numFmtId="15" fontId="0" fillId="0" borderId="0" xfId="0" applyNumberFormat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4" fillId="0" borderId="0" xfId="0" applyFont="1" applyFill="1"/>
    <xf numFmtId="0" fontId="0" fillId="0" borderId="0" xfId="0" quotePrefix="1" applyFill="1" applyAlignment="1">
      <alignment horizontal="left"/>
    </xf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/>
    <xf numFmtId="0" fontId="10" fillId="0" borderId="0" xfId="0" applyFont="1" applyFill="1" applyBorder="1" applyAlignment="1">
      <alignment horizontal="center"/>
    </xf>
    <xf numFmtId="0" fontId="11" fillId="0" borderId="0" xfId="0" quotePrefix="1" applyFont="1" applyFill="1" applyBorder="1" applyAlignment="1">
      <alignment horizontal="left"/>
    </xf>
    <xf numFmtId="0" fontId="12" fillId="0" borderId="0" xfId="0" quotePrefix="1" applyFont="1" applyFill="1" applyBorder="1" applyAlignment="1">
      <alignment horizontal="right"/>
    </xf>
    <xf numFmtId="0" fontId="13" fillId="3" borderId="1" xfId="0" quotePrefix="1" applyFont="1" applyFill="1" applyBorder="1" applyAlignment="1">
      <alignment horizontal="center" vertical="center"/>
    </xf>
    <xf numFmtId="165" fontId="14" fillId="3" borderId="3" xfId="0" quotePrefix="1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/>
    </xf>
    <xf numFmtId="0" fontId="16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8" fillId="0" borderId="0" xfId="0" applyNumberFormat="1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right"/>
    </xf>
    <xf numFmtId="49" fontId="8" fillId="0" borderId="0" xfId="0" applyNumberFormat="1" applyFont="1" applyFill="1" applyBorder="1" applyAlignment="1" applyProtection="1">
      <alignment horizontal="right"/>
    </xf>
    <xf numFmtId="0" fontId="18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19" fillId="0" borderId="0" xfId="0" applyFont="1"/>
    <xf numFmtId="0" fontId="0" fillId="0" borderId="0" xfId="0" applyFill="1" applyBorder="1" applyAlignment="1">
      <alignment horizontal="center"/>
    </xf>
    <xf numFmtId="0" fontId="8" fillId="0" borderId="0" xfId="0" applyFont="1" applyFill="1"/>
    <xf numFmtId="49" fontId="8" fillId="0" borderId="0" xfId="0" quotePrefix="1" applyNumberFormat="1" applyFont="1" applyFill="1" applyBorder="1" applyAlignment="1" applyProtection="1">
      <alignment horizontal="right"/>
    </xf>
    <xf numFmtId="166" fontId="20" fillId="0" borderId="0" xfId="1" quotePrefix="1" applyNumberFormat="1" applyFont="1" applyFill="1" applyBorder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Fill="1" applyBorder="1" applyAlignment="1" applyProtection="1">
      <alignment horizontal="left"/>
    </xf>
    <xf numFmtId="166" fontId="20" fillId="0" borderId="0" xfId="1" applyNumberFormat="1" applyFont="1" applyFill="1" applyBorder="1" applyAlignment="1">
      <alignment horizontal="left"/>
    </xf>
    <xf numFmtId="49" fontId="22" fillId="0" borderId="0" xfId="0" applyNumberFormat="1" applyFont="1" applyFill="1" applyBorder="1" applyAlignment="1" applyProtection="1">
      <alignment horizontal="left"/>
    </xf>
    <xf numFmtId="166" fontId="20" fillId="0" borderId="0" xfId="1" applyNumberFormat="1" applyFont="1" applyFill="1" applyBorder="1" applyAlignment="1"/>
    <xf numFmtId="0" fontId="0" fillId="0" borderId="0" xfId="0" applyFill="1" applyAlignment="1">
      <alignment horizontal="left"/>
    </xf>
    <xf numFmtId="0" fontId="23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23" fillId="4" borderId="8" xfId="0" quotePrefix="1" applyFont="1" applyFill="1" applyBorder="1" applyAlignment="1">
      <alignment horizontal="left"/>
    </xf>
    <xf numFmtId="0" fontId="23" fillId="4" borderId="8" xfId="0" quotePrefix="1" applyFont="1" applyFill="1" applyBorder="1" applyAlignment="1">
      <alignment horizontal="center"/>
    </xf>
    <xf numFmtId="0" fontId="23" fillId="4" borderId="8" xfId="0" applyFont="1" applyFill="1" applyBorder="1" applyAlignment="1">
      <alignment horizontal="left"/>
    </xf>
    <xf numFmtId="0" fontId="23" fillId="4" borderId="10" xfId="0" quotePrefix="1" applyFont="1" applyFill="1" applyBorder="1" applyAlignment="1">
      <alignment horizontal="left" vertical="center"/>
    </xf>
    <xf numFmtId="0" fontId="23" fillId="4" borderId="14" xfId="0" applyFont="1" applyFill="1" applyBorder="1" applyAlignment="1">
      <alignment horizontal="center"/>
    </xf>
    <xf numFmtId="0" fontId="23" fillId="4" borderId="15" xfId="0" quotePrefix="1" applyFont="1" applyFill="1" applyBorder="1" applyAlignment="1">
      <alignment horizontal="left"/>
    </xf>
    <xf numFmtId="0" fontId="16" fillId="4" borderId="16" xfId="0" applyFont="1" applyFill="1" applyBorder="1"/>
    <xf numFmtId="0" fontId="24" fillId="0" borderId="0" xfId="0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center"/>
    </xf>
    <xf numFmtId="0" fontId="20" fillId="5" borderId="16" xfId="0" applyFont="1" applyFill="1" applyBorder="1" applyAlignment="1">
      <alignment horizontal="center"/>
    </xf>
    <xf numFmtId="0" fontId="23" fillId="5" borderId="16" xfId="0" quotePrefix="1" applyFont="1" applyFill="1" applyBorder="1" applyAlignment="1">
      <alignment horizontal="center"/>
    </xf>
    <xf numFmtId="0" fontId="23" fillId="5" borderId="16" xfId="0" applyFont="1" applyFill="1" applyBorder="1" applyAlignment="1">
      <alignment horizontal="center"/>
    </xf>
    <xf numFmtId="0" fontId="23" fillId="5" borderId="16" xfId="0" quotePrefix="1" applyFont="1" applyFill="1" applyBorder="1" applyAlignment="1">
      <alignment horizontal="center" vertical="center"/>
    </xf>
    <xf numFmtId="0" fontId="25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/>
    </xf>
    <xf numFmtId="0" fontId="0" fillId="0" borderId="0" xfId="0" quotePrefix="1" applyFill="1" applyBorder="1" applyAlignment="1" applyProtection="1">
      <alignment horizontal="left"/>
    </xf>
    <xf numFmtId="0" fontId="0" fillId="0" borderId="0" xfId="0" applyFill="1" applyBorder="1" applyProtection="1"/>
    <xf numFmtId="0" fontId="21" fillId="0" borderId="0" xfId="0" quotePrefix="1" applyFont="1" applyFill="1" applyAlignment="1">
      <alignment horizontal="left"/>
    </xf>
    <xf numFmtId="0" fontId="21" fillId="0" borderId="0" xfId="0" applyFont="1" applyFill="1" applyBorder="1" applyAlignment="1" applyProtection="1">
      <alignment horizontal="left"/>
    </xf>
    <xf numFmtId="0" fontId="21" fillId="0" borderId="0" xfId="0" quotePrefix="1" applyFont="1" applyAlignment="1">
      <alignment horizontal="left"/>
    </xf>
    <xf numFmtId="0" fontId="23" fillId="4" borderId="17" xfId="0" applyFont="1" applyFill="1" applyBorder="1"/>
    <xf numFmtId="0" fontId="5" fillId="4" borderId="18" xfId="0" applyFont="1" applyFill="1" applyBorder="1" applyAlignment="1">
      <alignment horizontal="center"/>
    </xf>
    <xf numFmtId="0" fontId="17" fillId="4" borderId="19" xfId="0" applyFont="1" applyFill="1" applyBorder="1"/>
    <xf numFmtId="0" fontId="17" fillId="4" borderId="20" xfId="0" applyFont="1" applyFill="1" applyBorder="1" applyAlignment="1">
      <alignment horizontal="center"/>
    </xf>
    <xf numFmtId="0" fontId="23" fillId="4" borderId="18" xfId="0" applyFont="1" applyFill="1" applyBorder="1" applyAlignment="1">
      <alignment horizontal="center"/>
    </xf>
    <xf numFmtId="0" fontId="23" fillId="4" borderId="20" xfId="0" applyFont="1" applyFill="1" applyBorder="1" applyAlignment="1">
      <alignment horizontal="center"/>
    </xf>
    <xf numFmtId="0" fontId="23" fillId="4" borderId="20" xfId="0" applyFont="1" applyFill="1" applyBorder="1" applyAlignment="1"/>
    <xf numFmtId="0" fontId="23" fillId="4" borderId="20" xfId="0" quotePrefix="1" applyFont="1" applyFill="1" applyBorder="1" applyAlignment="1"/>
    <xf numFmtId="0" fontId="23" fillId="4" borderId="21" xfId="0" applyFont="1" applyFill="1" applyBorder="1" applyAlignment="1"/>
    <xf numFmtId="0" fontId="23" fillId="3" borderId="18" xfId="0" applyFont="1" applyFill="1" applyBorder="1" applyAlignment="1">
      <alignment vertical="center"/>
    </xf>
    <xf numFmtId="0" fontId="23" fillId="3" borderId="20" xfId="0" applyFont="1" applyFill="1" applyBorder="1" applyAlignment="1"/>
    <xf numFmtId="164" fontId="23" fillId="3" borderId="21" xfId="0" applyNumberFormat="1" applyFont="1" applyFill="1" applyBorder="1" applyAlignment="1"/>
    <xf numFmtId="15" fontId="17" fillId="3" borderId="18" xfId="0" quotePrefix="1" applyNumberFormat="1" applyFont="1" applyFill="1" applyBorder="1" applyAlignment="1"/>
    <xf numFmtId="15" fontId="23" fillId="3" borderId="20" xfId="0" quotePrefix="1" applyNumberFormat="1" applyFont="1" applyFill="1" applyBorder="1" applyAlignment="1"/>
    <xf numFmtId="15" fontId="23" fillId="3" borderId="21" xfId="0" applyNumberFormat="1" applyFont="1" applyFill="1" applyBorder="1" applyAlignment="1"/>
    <xf numFmtId="0" fontId="23" fillId="3" borderId="22" xfId="0" applyFont="1" applyFill="1" applyBorder="1" applyAlignment="1"/>
    <xf numFmtId="0" fontId="23" fillId="3" borderId="23" xfId="0" applyFont="1" applyFill="1" applyBorder="1" applyAlignment="1"/>
    <xf numFmtId="0" fontId="23" fillId="4" borderId="24" xfId="0" applyFont="1" applyFill="1" applyBorder="1" applyAlignment="1">
      <alignment horizontal="center"/>
    </xf>
    <xf numFmtId="0" fontId="23" fillId="4" borderId="24" xfId="0" quotePrefix="1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3" fillId="5" borderId="20" xfId="0" applyFont="1" applyFill="1" applyBorder="1" applyAlignment="1">
      <alignment horizontal="center"/>
    </xf>
    <xf numFmtId="0" fontId="23" fillId="5" borderId="20" xfId="0" quotePrefix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26" fillId="6" borderId="25" xfId="0" quotePrefix="1" applyFont="1" applyFill="1" applyBorder="1" applyAlignment="1">
      <alignment horizontal="center"/>
    </xf>
    <xf numFmtId="0" fontId="26" fillId="6" borderId="25" xfId="0" applyFont="1" applyFill="1" applyBorder="1" applyAlignment="1">
      <alignment horizontal="center"/>
    </xf>
    <xf numFmtId="0" fontId="26" fillId="7" borderId="25" xfId="0" applyFont="1" applyFill="1" applyBorder="1" applyAlignment="1">
      <alignment horizontal="center"/>
    </xf>
    <xf numFmtId="0" fontId="26" fillId="7" borderId="25" xfId="0" quotePrefix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0" fontId="20" fillId="0" borderId="0" xfId="0" applyFont="1" applyFill="1" applyBorder="1" applyAlignment="1" applyProtection="1">
      <alignment horizontal="left"/>
    </xf>
    <xf numFmtId="0" fontId="27" fillId="0" borderId="0" xfId="0" applyFont="1" applyFill="1" applyBorder="1" applyAlignment="1" applyProtection="1">
      <alignment horizontal="left"/>
    </xf>
    <xf numFmtId="0" fontId="27" fillId="0" borderId="26" xfId="0" applyFont="1" applyFill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9" fillId="0" borderId="0" xfId="0" applyFont="1" applyBorder="1" applyAlignment="1"/>
    <xf numFmtId="0" fontId="29" fillId="0" borderId="28" xfId="0" applyFont="1" applyFill="1" applyBorder="1" applyAlignment="1" applyProtection="1"/>
    <xf numFmtId="0" fontId="27" fillId="0" borderId="28" xfId="0" applyFont="1" applyFill="1" applyBorder="1" applyAlignment="1" applyProtection="1">
      <alignment horizontal="center"/>
    </xf>
    <xf numFmtId="0" fontId="21" fillId="0" borderId="27" xfId="0" applyFont="1" applyFill="1" applyBorder="1" applyAlignment="1">
      <alignment horizontal="center"/>
    </xf>
    <xf numFmtId="0" fontId="30" fillId="0" borderId="29" xfId="0" applyFont="1" applyFill="1" applyBorder="1" applyAlignment="1" applyProtection="1">
      <alignment horizontal="center"/>
    </xf>
    <xf numFmtId="0" fontId="25" fillId="0" borderId="29" xfId="0" applyFont="1" applyFill="1" applyBorder="1" applyAlignment="1">
      <alignment horizontal="center"/>
    </xf>
    <xf numFmtId="1" fontId="25" fillId="0" borderId="27" xfId="0" quotePrefix="1" applyNumberFormat="1" applyFont="1" applyFill="1" applyBorder="1" applyAlignment="1">
      <alignment horizontal="center"/>
    </xf>
    <xf numFmtId="0" fontId="25" fillId="0" borderId="27" xfId="0" applyFont="1" applyFill="1" applyBorder="1" applyAlignment="1">
      <alignment horizontal="center"/>
    </xf>
    <xf numFmtId="0" fontId="25" fillId="0" borderId="30" xfId="0" quotePrefix="1" applyFont="1" applyFill="1" applyBorder="1" applyAlignment="1">
      <alignment horizontal="center"/>
    </xf>
    <xf numFmtId="15" fontId="25" fillId="0" borderId="27" xfId="0" quotePrefix="1" applyNumberFormat="1" applyFont="1" applyBorder="1" applyAlignment="1">
      <alignment horizontal="center"/>
    </xf>
    <xf numFmtId="15" fontId="25" fillId="0" borderId="27" xfId="0" applyNumberFormat="1" applyFont="1" applyBorder="1" applyAlignment="1">
      <alignment horizontal="center"/>
    </xf>
    <xf numFmtId="15" fontId="25" fillId="0" borderId="31" xfId="0" applyNumberFormat="1" applyFont="1" applyBorder="1" applyAlignment="1">
      <alignment horizontal="center"/>
    </xf>
    <xf numFmtId="15" fontId="31" fillId="0" borderId="32" xfId="0" applyNumberFormat="1" applyFont="1" applyFill="1" applyBorder="1" applyAlignment="1">
      <alignment horizontal="center"/>
    </xf>
    <xf numFmtId="15" fontId="23" fillId="0" borderId="32" xfId="0" applyNumberFormat="1" applyFont="1" applyFill="1" applyBorder="1" applyAlignment="1">
      <alignment horizontal="center"/>
    </xf>
    <xf numFmtId="15" fontId="23" fillId="0" borderId="31" xfId="0" applyNumberFormat="1" applyFont="1" applyFill="1" applyBorder="1" applyAlignment="1">
      <alignment horizontal="center"/>
    </xf>
    <xf numFmtId="164" fontId="25" fillId="0" borderId="32" xfId="0" applyNumberFormat="1" applyFont="1" applyFill="1" applyBorder="1" applyAlignment="1">
      <alignment horizontal="center"/>
    </xf>
    <xf numFmtId="165" fontId="25" fillId="0" borderId="29" xfId="0" applyNumberFormat="1" applyFont="1" applyFill="1" applyBorder="1" applyAlignment="1">
      <alignment horizontal="right"/>
    </xf>
    <xf numFmtId="165" fontId="25" fillId="0" borderId="31" xfId="0" applyNumberFormat="1" applyFont="1" applyFill="1" applyBorder="1" applyAlignment="1">
      <alignment horizontal="right"/>
    </xf>
    <xf numFmtId="15" fontId="23" fillId="0" borderId="33" xfId="0" applyNumberFormat="1" applyFont="1" applyFill="1" applyBorder="1" applyAlignment="1">
      <alignment horizontal="center"/>
    </xf>
    <xf numFmtId="14" fontId="17" fillId="0" borderId="0" xfId="0" applyNumberFormat="1" applyFont="1" applyFill="1" applyBorder="1"/>
    <xf numFmtId="0" fontId="0" fillId="0" borderId="8" xfId="0" applyBorder="1" applyAlignment="1">
      <alignment horizontal="right"/>
    </xf>
    <xf numFmtId="0" fontId="0" fillId="6" borderId="34" xfId="0" applyFill="1" applyBorder="1"/>
    <xf numFmtId="0" fontId="32" fillId="0" borderId="0" xfId="0" applyFont="1" applyAlignment="1">
      <alignment horizontal="right"/>
    </xf>
    <xf numFmtId="0" fontId="17" fillId="0" borderId="8" xfId="0" applyFont="1" applyFill="1" applyBorder="1" applyAlignment="1">
      <alignment horizontal="center"/>
    </xf>
    <xf numFmtId="43" fontId="27" fillId="0" borderId="0" xfId="1" applyFont="1" applyFill="1" applyBorder="1" applyAlignment="1" applyProtection="1">
      <alignment horizontal="center"/>
    </xf>
    <xf numFmtId="166" fontId="0" fillId="0" borderId="0" xfId="1" quotePrefix="1" applyNumberFormat="1" applyFont="1" applyFill="1" applyBorder="1" applyAlignment="1" applyProtection="1">
      <alignment horizontal="right"/>
    </xf>
    <xf numFmtId="166" fontId="21" fillId="0" borderId="0" xfId="1" quotePrefix="1" applyNumberFormat="1" applyFont="1" applyFill="1" applyBorder="1" applyAlignment="1" applyProtection="1">
      <alignment horizontal="left"/>
    </xf>
    <xf numFmtId="0" fontId="29" fillId="0" borderId="35" xfId="0" applyFont="1" applyFill="1" applyBorder="1" applyAlignment="1"/>
    <xf numFmtId="0" fontId="27" fillId="0" borderId="35" xfId="0" applyFont="1" applyFill="1" applyBorder="1" applyAlignment="1">
      <alignment horizontal="center"/>
    </xf>
    <xf numFmtId="15" fontId="25" fillId="0" borderId="30" xfId="0" applyNumberFormat="1" applyFont="1" applyBorder="1" applyAlignment="1">
      <alignment horizontal="center"/>
    </xf>
    <xf numFmtId="15" fontId="17" fillId="0" borderId="36" xfId="0" quotePrefix="1" applyNumberFormat="1" applyFont="1" applyFill="1" applyBorder="1" applyAlignment="1">
      <alignment horizontal="center"/>
    </xf>
    <xf numFmtId="15" fontId="23" fillId="0" borderId="27" xfId="0" quotePrefix="1" applyNumberFormat="1" applyFont="1" applyFill="1" applyBorder="1" applyAlignment="1">
      <alignment horizontal="center"/>
    </xf>
    <xf numFmtId="15" fontId="23" fillId="0" borderId="30" xfId="0" applyNumberFormat="1" applyFont="1" applyFill="1" applyBorder="1" applyAlignment="1">
      <alignment horizontal="center"/>
    </xf>
    <xf numFmtId="164" fontId="25" fillId="0" borderId="36" xfId="0" applyNumberFormat="1" applyFont="1" applyFill="1" applyBorder="1" applyAlignment="1">
      <alignment horizontal="center"/>
    </xf>
    <xf numFmtId="165" fontId="25" fillId="0" borderId="27" xfId="0" applyNumberFormat="1" applyFont="1" applyFill="1" applyBorder="1" applyAlignment="1">
      <alignment horizontal="right"/>
    </xf>
    <xf numFmtId="165" fontId="25" fillId="0" borderId="30" xfId="0" applyNumberFormat="1" applyFont="1" applyFill="1" applyBorder="1" applyAlignment="1">
      <alignment horizontal="right"/>
    </xf>
    <xf numFmtId="15" fontId="23" fillId="0" borderId="37" xfId="0" applyNumberFormat="1" applyFont="1" applyFill="1" applyBorder="1" applyAlignment="1">
      <alignment horizontal="center"/>
    </xf>
    <xf numFmtId="0" fontId="17" fillId="0" borderId="0" xfId="0" applyFont="1" applyFill="1" applyBorder="1"/>
    <xf numFmtId="0" fontId="0" fillId="0" borderId="38" xfId="0" applyBorder="1" applyAlignment="1">
      <alignment horizontal="right"/>
    </xf>
    <xf numFmtId="0" fontId="17" fillId="0" borderId="0" xfId="0" applyFont="1" applyBorder="1"/>
    <xf numFmtId="0" fontId="17" fillId="0" borderId="38" xfId="0" applyFont="1" applyFill="1" applyBorder="1" applyAlignment="1">
      <alignment horizontal="center"/>
    </xf>
    <xf numFmtId="0" fontId="28" fillId="0" borderId="27" xfId="0" quotePrefix="1" applyFont="1" applyBorder="1" applyAlignment="1">
      <alignment horizontal="center"/>
    </xf>
    <xf numFmtId="0" fontId="29" fillId="0" borderId="35" xfId="0" applyFont="1" applyFill="1" applyBorder="1" applyAlignment="1" applyProtection="1"/>
    <xf numFmtId="0" fontId="23" fillId="0" borderId="27" xfId="0" applyFont="1" applyFill="1" applyBorder="1" applyAlignment="1">
      <alignment horizontal="center"/>
    </xf>
    <xf numFmtId="15" fontId="25" fillId="0" borderId="30" xfId="0" quotePrefix="1" applyNumberFormat="1" applyFont="1" applyBorder="1" applyAlignment="1">
      <alignment horizontal="center"/>
    </xf>
    <xf numFmtId="0" fontId="0" fillId="2" borderId="34" xfId="0" applyFill="1" applyBorder="1"/>
    <xf numFmtId="15" fontId="17" fillId="0" borderId="0" xfId="0" applyNumberFormat="1" applyFont="1" applyBorder="1"/>
    <xf numFmtId="0" fontId="20" fillId="0" borderId="0" xfId="0" quotePrefix="1" applyFont="1" applyFill="1" applyBorder="1" applyAlignment="1" applyProtection="1">
      <alignment horizontal="center"/>
    </xf>
    <xf numFmtId="0" fontId="20" fillId="0" borderId="0" xfId="0" quotePrefix="1" applyFont="1" applyFill="1" applyBorder="1" applyAlignment="1" applyProtection="1">
      <alignment horizontal="left"/>
    </xf>
    <xf numFmtId="0" fontId="28" fillId="0" borderId="35" xfId="0" applyFont="1" applyBorder="1" applyAlignment="1">
      <alignment horizontal="center"/>
    </xf>
    <xf numFmtId="0" fontId="28" fillId="0" borderId="39" xfId="0" applyFont="1" applyBorder="1" applyAlignment="1"/>
    <xf numFmtId="0" fontId="0" fillId="7" borderId="34" xfId="0" applyFill="1" applyBorder="1"/>
    <xf numFmtId="15" fontId="22" fillId="0" borderId="0" xfId="0" applyNumberFormat="1" applyFont="1" applyFill="1" applyBorder="1" applyAlignment="1" applyProtection="1">
      <alignment horizontal="left"/>
    </xf>
    <xf numFmtId="15" fontId="25" fillId="8" borderId="30" xfId="0" applyNumberFormat="1" applyFont="1" applyFill="1" applyBorder="1" applyAlignment="1">
      <alignment horizontal="center"/>
    </xf>
    <xf numFmtId="0" fontId="28" fillId="0" borderId="35" xfId="0" quotePrefix="1" applyFont="1" applyBorder="1" applyAlignment="1">
      <alignment horizontal="center"/>
    </xf>
    <xf numFmtId="15" fontId="25" fillId="0" borderId="30" xfId="0" applyNumberFormat="1" applyFont="1" applyFill="1" applyBorder="1" applyAlignment="1">
      <alignment horizontal="center"/>
    </xf>
    <xf numFmtId="0" fontId="29" fillId="0" borderId="40" xfId="0" applyFont="1" applyBorder="1" applyAlignment="1"/>
    <xf numFmtId="0" fontId="28" fillId="0" borderId="41" xfId="0" applyFont="1" applyBorder="1" applyAlignment="1">
      <alignment horizontal="center"/>
    </xf>
    <xf numFmtId="0" fontId="33" fillId="0" borderId="0" xfId="0" applyFont="1" applyFill="1"/>
    <xf numFmtId="0" fontId="29" fillId="0" borderId="42" xfId="0" applyFont="1" applyBorder="1" applyAlignment="1"/>
    <xf numFmtId="0" fontId="4" fillId="0" borderId="41" xfId="0" applyFont="1" applyBorder="1" applyAlignment="1">
      <alignment horizontal="center"/>
    </xf>
    <xf numFmtId="0" fontId="29" fillId="0" borderId="27" xfId="0" applyFont="1" applyBorder="1"/>
    <xf numFmtId="15" fontId="22" fillId="0" borderId="0" xfId="0" quotePrefix="1" applyNumberFormat="1" applyFont="1" applyFill="1" applyBorder="1" applyAlignment="1" applyProtection="1">
      <alignment horizontal="left"/>
    </xf>
    <xf numFmtId="15" fontId="25" fillId="0" borderId="36" xfId="0" quotePrefix="1" applyNumberFormat="1" applyFont="1" applyFill="1" applyBorder="1" applyAlignment="1">
      <alignment horizontal="center"/>
    </xf>
    <xf numFmtId="15" fontId="25" fillId="0" borderId="27" xfId="0" applyNumberFormat="1" applyFont="1" applyFill="1" applyBorder="1" applyAlignment="1">
      <alignment horizontal="center"/>
    </xf>
    <xf numFmtId="0" fontId="22" fillId="0" borderId="0" xfId="0" quotePrefix="1" applyFont="1" applyFill="1" applyAlignment="1">
      <alignment horizontal="left"/>
    </xf>
    <xf numFmtId="15" fontId="34" fillId="0" borderId="36" xfId="0" applyNumberFormat="1" applyFont="1" applyFill="1" applyBorder="1" applyAlignment="1">
      <alignment horizontal="center"/>
    </xf>
    <xf numFmtId="15" fontId="23" fillId="0" borderId="27" xfId="0" applyNumberFormat="1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35" fillId="0" borderId="27" xfId="0" applyFont="1" applyFill="1" applyBorder="1" applyAlignment="1" applyProtection="1">
      <alignment horizontal="center"/>
    </xf>
    <xf numFmtId="15" fontId="36" fillId="0" borderId="30" xfId="0" applyNumberFormat="1" applyFont="1" applyFill="1" applyBorder="1" applyAlignment="1">
      <alignment horizontal="center"/>
    </xf>
    <xf numFmtId="0" fontId="28" fillId="9" borderId="27" xfId="0" quotePrefix="1" applyFont="1" applyFill="1" applyBorder="1" applyAlignment="1">
      <alignment horizontal="center"/>
    </xf>
    <xf numFmtId="0" fontId="29" fillId="9" borderId="0" xfId="0" applyFont="1" applyFill="1" applyBorder="1" applyAlignment="1"/>
    <xf numFmtId="0" fontId="29" fillId="9" borderId="27" xfId="0" applyFont="1" applyFill="1" applyBorder="1"/>
    <xf numFmtId="0" fontId="28" fillId="9" borderId="41" xfId="0" applyFont="1" applyFill="1" applyBorder="1" applyAlignment="1">
      <alignment horizontal="center"/>
    </xf>
    <xf numFmtId="0" fontId="21" fillId="9" borderId="27" xfId="0" applyFont="1" applyFill="1" applyBorder="1" applyAlignment="1">
      <alignment horizontal="center"/>
    </xf>
    <xf numFmtId="0" fontId="35" fillId="9" borderId="27" xfId="0" applyFont="1" applyFill="1" applyBorder="1" applyAlignment="1" applyProtection="1">
      <alignment horizontal="center"/>
    </xf>
    <xf numFmtId="0" fontId="25" fillId="9" borderId="27" xfId="0" applyFont="1" applyFill="1" applyBorder="1" applyAlignment="1">
      <alignment horizontal="center"/>
    </xf>
    <xf numFmtId="1" fontId="25" fillId="9" borderId="27" xfId="0" quotePrefix="1" applyNumberFormat="1" applyFont="1" applyFill="1" applyBorder="1" applyAlignment="1">
      <alignment horizontal="center"/>
    </xf>
    <xf numFmtId="0" fontId="25" fillId="9" borderId="30" xfId="0" quotePrefix="1" applyFont="1" applyFill="1" applyBorder="1" applyAlignment="1">
      <alignment horizontal="center"/>
    </xf>
    <xf numFmtId="15" fontId="37" fillId="9" borderId="36" xfId="0" applyNumberFormat="1" applyFont="1" applyFill="1" applyBorder="1" applyAlignment="1" applyProtection="1">
      <alignment horizontal="center"/>
    </xf>
    <xf numFmtId="15" fontId="25" fillId="9" borderId="27" xfId="0" quotePrefix="1" applyNumberFormat="1" applyFont="1" applyFill="1" applyBorder="1" applyAlignment="1">
      <alignment horizontal="center"/>
    </xf>
    <xf numFmtId="15" fontId="25" fillId="9" borderId="30" xfId="0" applyNumberFormat="1" applyFont="1" applyFill="1" applyBorder="1" applyAlignment="1">
      <alignment horizontal="center"/>
    </xf>
    <xf numFmtId="15" fontId="17" fillId="9" borderId="36" xfId="0" applyNumberFormat="1" applyFont="1" applyFill="1" applyBorder="1" applyAlignment="1">
      <alignment horizontal="center"/>
    </xf>
    <xf numFmtId="15" fontId="23" fillId="9" borderId="27" xfId="0" applyNumberFormat="1" applyFont="1" applyFill="1" applyBorder="1" applyAlignment="1">
      <alignment horizontal="center"/>
    </xf>
    <xf numFmtId="15" fontId="23" fillId="9" borderId="30" xfId="0" applyNumberFormat="1" applyFont="1" applyFill="1" applyBorder="1" applyAlignment="1">
      <alignment horizontal="center"/>
    </xf>
    <xf numFmtId="164" fontId="25" fillId="9" borderId="36" xfId="0" applyNumberFormat="1" applyFont="1" applyFill="1" applyBorder="1" applyAlignment="1">
      <alignment horizontal="center"/>
    </xf>
    <xf numFmtId="165" fontId="25" fillId="9" borderId="27" xfId="0" applyNumberFormat="1" applyFont="1" applyFill="1" applyBorder="1" applyAlignment="1">
      <alignment horizontal="right"/>
    </xf>
    <xf numFmtId="165" fontId="25" fillId="9" borderId="30" xfId="0" applyNumberFormat="1" applyFont="1" applyFill="1" applyBorder="1" applyAlignment="1">
      <alignment horizontal="right"/>
    </xf>
    <xf numFmtId="15" fontId="23" fillId="9" borderId="37" xfId="0" applyNumberFormat="1" applyFont="1" applyFill="1" applyBorder="1" applyAlignment="1">
      <alignment horizontal="center"/>
    </xf>
    <xf numFmtId="15" fontId="25" fillId="9" borderId="36" xfId="0" quotePrefix="1" applyNumberFormat="1" applyFont="1" applyFill="1" applyBorder="1" applyAlignment="1">
      <alignment horizontal="center"/>
    </xf>
    <xf numFmtId="15" fontId="17" fillId="9" borderId="36" xfId="0" quotePrefix="1" applyNumberFormat="1" applyFont="1" applyFill="1" applyBorder="1" applyAlignment="1">
      <alignment horizontal="center"/>
    </xf>
    <xf numFmtId="165" fontId="23" fillId="9" borderId="36" xfId="0" applyNumberFormat="1" applyFont="1" applyFill="1" applyBorder="1"/>
    <xf numFmtId="0" fontId="23" fillId="9" borderId="27" xfId="0" applyFont="1" applyFill="1" applyBorder="1" applyAlignment="1">
      <alignment horizontal="center"/>
    </xf>
    <xf numFmtId="15" fontId="25" fillId="9" borderId="27" xfId="0" applyNumberFormat="1" applyFont="1" applyFill="1" applyBorder="1" applyAlignment="1">
      <alignment horizontal="center"/>
    </xf>
    <xf numFmtId="0" fontId="30" fillId="9" borderId="27" xfId="0" applyFont="1" applyFill="1" applyBorder="1" applyAlignment="1" applyProtection="1">
      <alignment horizontal="center"/>
    </xf>
    <xf numFmtId="15" fontId="25" fillId="9" borderId="36" xfId="0" applyNumberFormat="1" applyFont="1" applyFill="1" applyBorder="1" applyAlignment="1">
      <alignment horizontal="center"/>
    </xf>
    <xf numFmtId="15" fontId="34" fillId="9" borderId="36" xfId="0" applyNumberFormat="1" applyFont="1" applyFill="1" applyBorder="1" applyAlignment="1">
      <alignment horizontal="center"/>
    </xf>
    <xf numFmtId="0" fontId="28" fillId="10" borderId="35" xfId="0" applyFont="1" applyFill="1" applyBorder="1" applyAlignment="1">
      <alignment horizontal="center"/>
    </xf>
    <xf numFmtId="0" fontId="28" fillId="10" borderId="39" xfId="0" applyFont="1" applyFill="1" applyBorder="1" applyAlignment="1"/>
    <xf numFmtId="0" fontId="29" fillId="10" borderId="39" xfId="0" applyFont="1" applyFill="1" applyBorder="1" applyAlignment="1"/>
    <xf numFmtId="0" fontId="28" fillId="10" borderId="27" xfId="0" applyFont="1" applyFill="1" applyBorder="1" applyAlignment="1">
      <alignment horizontal="center"/>
    </xf>
    <xf numFmtId="0" fontId="21" fillId="10" borderId="27" xfId="0" applyFont="1" applyFill="1" applyBorder="1" applyAlignment="1">
      <alignment horizontal="center"/>
    </xf>
    <xf numFmtId="0" fontId="30" fillId="10" borderId="27" xfId="0" applyFont="1" applyFill="1" applyBorder="1" applyAlignment="1" applyProtection="1">
      <alignment horizontal="center"/>
    </xf>
    <xf numFmtId="0" fontId="25" fillId="10" borderId="27" xfId="0" applyFont="1" applyFill="1" applyBorder="1" applyAlignment="1">
      <alignment horizontal="center"/>
    </xf>
    <xf numFmtId="1" fontId="25" fillId="10" borderId="27" xfId="0" quotePrefix="1" applyNumberFormat="1" applyFont="1" applyFill="1" applyBorder="1" applyAlignment="1">
      <alignment horizontal="center"/>
    </xf>
    <xf numFmtId="0" fontId="25" fillId="10" borderId="30" xfId="0" quotePrefix="1" applyFont="1" applyFill="1" applyBorder="1" applyAlignment="1">
      <alignment horizontal="center"/>
    </xf>
    <xf numFmtId="15" fontId="25" fillId="10" borderId="27" xfId="0" applyNumberFormat="1" applyFont="1" applyFill="1" applyBorder="1" applyAlignment="1">
      <alignment horizontal="center"/>
    </xf>
    <xf numFmtId="15" fontId="25" fillId="10" borderId="35" xfId="0" applyNumberFormat="1" applyFont="1" applyFill="1" applyBorder="1" applyAlignment="1">
      <alignment horizontal="center"/>
    </xf>
    <xf numFmtId="15" fontId="17" fillId="10" borderId="43" xfId="0" applyNumberFormat="1" applyFont="1" applyFill="1" applyBorder="1" applyAlignment="1">
      <alignment horizontal="left"/>
    </xf>
    <xf numFmtId="15" fontId="23" fillId="10" borderId="27" xfId="0" applyNumberFormat="1" applyFont="1" applyFill="1" applyBorder="1" applyAlignment="1">
      <alignment horizontal="center"/>
    </xf>
    <xf numFmtId="15" fontId="23" fillId="10" borderId="30" xfId="0" applyNumberFormat="1" applyFont="1" applyFill="1" applyBorder="1" applyAlignment="1">
      <alignment horizontal="center"/>
    </xf>
    <xf numFmtId="164" fontId="25" fillId="10" borderId="36" xfId="0" applyNumberFormat="1" applyFont="1" applyFill="1" applyBorder="1" applyAlignment="1">
      <alignment horizontal="center"/>
    </xf>
    <xf numFmtId="165" fontId="25" fillId="10" borderId="27" xfId="0" applyNumberFormat="1" applyFont="1" applyFill="1" applyBorder="1" applyAlignment="1">
      <alignment horizontal="right"/>
    </xf>
    <xf numFmtId="165" fontId="25" fillId="10" borderId="30" xfId="0" applyNumberFormat="1" applyFont="1" applyFill="1" applyBorder="1" applyAlignment="1">
      <alignment horizontal="right"/>
    </xf>
    <xf numFmtId="15" fontId="23" fillId="10" borderId="37" xfId="0" applyNumberFormat="1" applyFont="1" applyFill="1" applyBorder="1" applyAlignment="1">
      <alignment horizontal="center"/>
    </xf>
    <xf numFmtId="0" fontId="29" fillId="0" borderId="39" xfId="0" applyFont="1" applyBorder="1" applyAlignment="1"/>
    <xf numFmtId="0" fontId="30" fillId="0" borderId="27" xfId="0" applyFont="1" applyFill="1" applyBorder="1" applyAlignment="1" applyProtection="1">
      <alignment horizontal="center"/>
    </xf>
    <xf numFmtId="15" fontId="17" fillId="0" borderId="36" xfId="0" applyNumberFormat="1" applyFont="1" applyBorder="1" applyAlignment="1">
      <alignment horizontal="left"/>
    </xf>
    <xf numFmtId="0" fontId="27" fillId="0" borderId="35" xfId="0" applyFont="1" applyFill="1" applyBorder="1" applyAlignment="1" applyProtection="1">
      <alignment horizontal="center"/>
    </xf>
    <xf numFmtId="0" fontId="21" fillId="0" borderId="0" xfId="0" applyFont="1" applyFill="1" applyBorder="1"/>
    <xf numFmtId="0" fontId="21" fillId="0" borderId="0" xfId="0" applyFont="1" applyFill="1"/>
    <xf numFmtId="15" fontId="17" fillId="0" borderId="36" xfId="0" applyNumberFormat="1" applyFont="1" applyFill="1" applyBorder="1" applyAlignment="1">
      <alignment horizontal="center"/>
    </xf>
    <xf numFmtId="15" fontId="23" fillId="0" borderId="30" xfId="0" applyNumberFormat="1" applyFont="1" applyBorder="1" applyAlignment="1">
      <alignment horizontal="center"/>
    </xf>
    <xf numFmtId="0" fontId="27" fillId="0" borderId="35" xfId="0" quotePrefix="1" applyFont="1" applyFill="1" applyBorder="1" applyAlignment="1" applyProtection="1">
      <alignment horizontal="center"/>
    </xf>
    <xf numFmtId="15" fontId="23" fillId="0" borderId="27" xfId="0" applyNumberFormat="1" applyFont="1" applyBorder="1" applyAlignment="1">
      <alignment horizontal="center"/>
    </xf>
    <xf numFmtId="0" fontId="28" fillId="11" borderId="27" xfId="0" applyFont="1" applyFill="1" applyBorder="1" applyAlignment="1">
      <alignment horizontal="center"/>
    </xf>
    <xf numFmtId="0" fontId="29" fillId="11" borderId="0" xfId="0" applyFont="1" applyFill="1" applyBorder="1" applyAlignment="1"/>
    <xf numFmtId="0" fontId="29" fillId="11" borderId="39" xfId="0" applyFont="1" applyFill="1" applyBorder="1" applyAlignment="1"/>
    <xf numFmtId="0" fontId="21" fillId="11" borderId="27" xfId="0" applyFont="1" applyFill="1" applyBorder="1" applyAlignment="1">
      <alignment horizontal="center"/>
    </xf>
    <xf numFmtId="0" fontId="25" fillId="11" borderId="27" xfId="0" applyFont="1" applyFill="1" applyBorder="1" applyAlignment="1">
      <alignment horizontal="center"/>
    </xf>
    <xf numFmtId="1" fontId="25" fillId="11" borderId="27" xfId="0" quotePrefix="1" applyNumberFormat="1" applyFont="1" applyFill="1" applyBorder="1" applyAlignment="1">
      <alignment horizontal="center"/>
    </xf>
    <xf numFmtId="0" fontId="25" fillId="11" borderId="30" xfId="0" quotePrefix="1" applyFont="1" applyFill="1" applyBorder="1" applyAlignment="1">
      <alignment horizontal="center"/>
    </xf>
    <xf numFmtId="15" fontId="25" fillId="11" borderId="27" xfId="0" quotePrefix="1" applyNumberFormat="1" applyFont="1" applyFill="1" applyBorder="1" applyAlignment="1">
      <alignment horizontal="center"/>
    </xf>
    <xf numFmtId="15" fontId="25" fillId="11" borderId="27" xfId="0" applyNumberFormat="1" applyFont="1" applyFill="1" applyBorder="1" applyAlignment="1">
      <alignment horizontal="center"/>
    </xf>
    <xf numFmtId="15" fontId="25" fillId="11" borderId="30" xfId="0" applyNumberFormat="1" applyFont="1" applyFill="1" applyBorder="1" applyAlignment="1">
      <alignment horizontal="center"/>
    </xf>
    <xf numFmtId="15" fontId="17" fillId="11" borderId="36" xfId="0" quotePrefix="1" applyNumberFormat="1" applyFont="1" applyFill="1" applyBorder="1" applyAlignment="1">
      <alignment horizontal="center"/>
    </xf>
    <xf numFmtId="15" fontId="23" fillId="11" borderId="27" xfId="0" quotePrefix="1" applyNumberFormat="1" applyFont="1" applyFill="1" applyBorder="1" applyAlignment="1">
      <alignment horizontal="center"/>
    </xf>
    <xf numFmtId="15" fontId="23" fillId="11" borderId="30" xfId="0" applyNumberFormat="1" applyFont="1" applyFill="1" applyBorder="1" applyAlignment="1">
      <alignment horizontal="center"/>
    </xf>
    <xf numFmtId="164" fontId="25" fillId="11" borderId="36" xfId="0" applyNumberFormat="1" applyFont="1" applyFill="1" applyBorder="1" applyAlignment="1">
      <alignment horizontal="center"/>
    </xf>
    <xf numFmtId="165" fontId="25" fillId="11" borderId="27" xfId="0" applyNumberFormat="1" applyFont="1" applyFill="1" applyBorder="1" applyAlignment="1">
      <alignment horizontal="right"/>
    </xf>
    <xf numFmtId="165" fontId="25" fillId="11" borderId="30" xfId="0" applyNumberFormat="1" applyFont="1" applyFill="1" applyBorder="1" applyAlignment="1">
      <alignment horizontal="right"/>
    </xf>
    <xf numFmtId="15" fontId="23" fillId="11" borderId="37" xfId="0" applyNumberFormat="1" applyFont="1" applyFill="1" applyBorder="1" applyAlignment="1">
      <alignment horizontal="center"/>
    </xf>
    <xf numFmtId="0" fontId="30" fillId="0" borderId="0" xfId="0" quotePrefix="1" applyFont="1" applyAlignment="1">
      <alignment horizontal="center" vertical="center"/>
    </xf>
    <xf numFmtId="0" fontId="28" fillId="9" borderId="27" xfId="0" applyFont="1" applyFill="1" applyBorder="1" applyAlignment="1">
      <alignment horizontal="center"/>
    </xf>
    <xf numFmtId="0" fontId="29" fillId="9" borderId="39" xfId="0" applyFont="1" applyFill="1" applyBorder="1" applyAlignment="1"/>
    <xf numFmtId="0" fontId="29" fillId="11" borderId="41" xfId="0" applyFont="1" applyFill="1" applyBorder="1"/>
    <xf numFmtId="0" fontId="27" fillId="11" borderId="35" xfId="0" quotePrefix="1" applyFont="1" applyFill="1" applyBorder="1" applyAlignment="1">
      <alignment horizontal="center"/>
    </xf>
    <xf numFmtId="0" fontId="29" fillId="0" borderId="41" xfId="0" applyFont="1" applyBorder="1"/>
    <xf numFmtId="0" fontId="29" fillId="12" borderId="39" xfId="0" applyFont="1" applyFill="1" applyBorder="1" applyAlignment="1"/>
    <xf numFmtId="15" fontId="25" fillId="12" borderId="27" xfId="0" quotePrefix="1" applyNumberFormat="1" applyFont="1" applyFill="1" applyBorder="1" applyAlignment="1">
      <alignment horizontal="center"/>
    </xf>
    <xf numFmtId="15" fontId="25" fillId="8" borderId="27" xfId="0" applyNumberFormat="1" applyFont="1" applyFill="1" applyBorder="1" applyAlignment="1">
      <alignment horizontal="center"/>
    </xf>
    <xf numFmtId="15" fontId="17" fillId="8" borderId="36" xfId="0" quotePrefix="1" applyNumberFormat="1" applyFont="1" applyFill="1" applyBorder="1" applyAlignment="1">
      <alignment horizontal="center"/>
    </xf>
    <xf numFmtId="0" fontId="27" fillId="0" borderId="35" xfId="0" quotePrefix="1" applyFont="1" applyFill="1" applyBorder="1" applyAlignment="1">
      <alignment horizontal="center"/>
    </xf>
    <xf numFmtId="15" fontId="25" fillId="0" borderId="35" xfId="0" applyNumberFormat="1" applyFont="1" applyBorder="1" applyAlignment="1">
      <alignment horizontal="center"/>
    </xf>
    <xf numFmtId="15" fontId="17" fillId="0" borderId="43" xfId="0" applyNumberFormat="1" applyFont="1" applyBorder="1" applyAlignment="1">
      <alignment horizontal="left"/>
    </xf>
    <xf numFmtId="0" fontId="33" fillId="0" borderId="0" xfId="0" applyFont="1" applyFill="1" applyAlignment="1">
      <alignment horizontal="left"/>
    </xf>
    <xf numFmtId="0" fontId="21" fillId="0" borderId="0" xfId="0" applyFont="1"/>
    <xf numFmtId="0" fontId="29" fillId="9" borderId="35" xfId="0" applyFont="1" applyFill="1" applyBorder="1" applyAlignment="1">
      <alignment horizontal="center"/>
    </xf>
    <xf numFmtId="15" fontId="25" fillId="9" borderId="35" xfId="0" applyNumberFormat="1" applyFont="1" applyFill="1" applyBorder="1" applyAlignment="1">
      <alignment horizontal="center"/>
    </xf>
    <xf numFmtId="15" fontId="17" fillId="9" borderId="43" xfId="0" applyNumberFormat="1" applyFont="1" applyFill="1" applyBorder="1" applyAlignment="1">
      <alignment horizontal="left"/>
    </xf>
    <xf numFmtId="15" fontId="23" fillId="9" borderId="27" xfId="0" quotePrefix="1" applyNumberFormat="1" applyFont="1" applyFill="1" applyBorder="1" applyAlignment="1">
      <alignment horizontal="center"/>
    </xf>
    <xf numFmtId="15" fontId="17" fillId="9" borderId="43" xfId="0" applyNumberFormat="1" applyFont="1" applyFill="1" applyBorder="1" applyAlignment="1">
      <alignment horizontal="center"/>
    </xf>
    <xf numFmtId="15" fontId="34" fillId="0" borderId="43" xfId="0" applyNumberFormat="1" applyFont="1" applyBorder="1" applyAlignment="1">
      <alignment horizontal="left"/>
    </xf>
    <xf numFmtId="0" fontId="28" fillId="10" borderId="27" xfId="0" quotePrefix="1" applyFont="1" applyFill="1" applyBorder="1" applyAlignment="1">
      <alignment horizontal="center"/>
    </xf>
    <xf numFmtId="0" fontId="29" fillId="10" borderId="0" xfId="0" applyFont="1" applyFill="1" applyBorder="1" applyAlignment="1"/>
    <xf numFmtId="0" fontId="29" fillId="10" borderId="35" xfId="0" applyFont="1" applyFill="1" applyBorder="1" applyAlignment="1" applyProtection="1"/>
    <xf numFmtId="0" fontId="27" fillId="10" borderId="35" xfId="0" applyFont="1" applyFill="1" applyBorder="1" applyAlignment="1">
      <alignment horizontal="center"/>
    </xf>
    <xf numFmtId="15" fontId="25" fillId="10" borderId="27" xfId="0" quotePrefix="1" applyNumberFormat="1" applyFont="1" applyFill="1" applyBorder="1" applyAlignment="1">
      <alignment horizontal="center"/>
    </xf>
    <xf numFmtId="15" fontId="34" fillId="10" borderId="43" xfId="0" applyNumberFormat="1" applyFont="1" applyFill="1" applyBorder="1" applyAlignment="1">
      <alignment horizontal="left"/>
    </xf>
    <xf numFmtId="15" fontId="23" fillId="10" borderId="27" xfId="0" quotePrefix="1" applyNumberFormat="1" applyFont="1" applyFill="1" applyBorder="1" applyAlignment="1">
      <alignment horizontal="center"/>
    </xf>
    <xf numFmtId="0" fontId="23" fillId="10" borderId="27" xfId="0" applyFont="1" applyFill="1" applyBorder="1" applyAlignment="1">
      <alignment horizontal="center"/>
    </xf>
    <xf numFmtId="15" fontId="17" fillId="0" borderId="36" xfId="0" applyNumberFormat="1" applyFont="1" applyBorder="1" applyAlignment="1">
      <alignment horizontal="center"/>
    </xf>
    <xf numFmtId="0" fontId="29" fillId="0" borderId="44" xfId="0" applyFont="1" applyBorder="1" applyAlignment="1"/>
    <xf numFmtId="15" fontId="25" fillId="0" borderId="35" xfId="0" quotePrefix="1" applyNumberFormat="1" applyFont="1" applyBorder="1" applyAlignment="1">
      <alignment horizontal="center"/>
    </xf>
    <xf numFmtId="0" fontId="29" fillId="9" borderId="41" xfId="0" applyFont="1" applyFill="1" applyBorder="1"/>
    <xf numFmtId="0" fontId="29" fillId="9" borderId="35" xfId="0" applyFont="1" applyFill="1" applyBorder="1" applyAlignment="1"/>
    <xf numFmtId="0" fontId="27" fillId="9" borderId="35" xfId="0" applyFont="1" applyFill="1" applyBorder="1" applyAlignment="1">
      <alignment horizontal="center"/>
    </xf>
    <xf numFmtId="15" fontId="25" fillId="9" borderId="35" xfId="0" quotePrefix="1" applyNumberFormat="1" applyFont="1" applyFill="1" applyBorder="1" applyAlignment="1">
      <alignment horizontal="center"/>
    </xf>
    <xf numFmtId="0" fontId="27" fillId="9" borderId="35" xfId="0" quotePrefix="1" applyFont="1" applyFill="1" applyBorder="1" applyAlignment="1">
      <alignment horizontal="center"/>
    </xf>
    <xf numFmtId="0" fontId="27" fillId="9" borderId="35" xfId="0" applyFont="1" applyFill="1" applyBorder="1" applyAlignment="1" applyProtection="1">
      <alignment horizontal="center"/>
    </xf>
    <xf numFmtId="0" fontId="28" fillId="12" borderId="27" xfId="0" quotePrefix="1" applyFont="1" applyFill="1" applyBorder="1" applyAlignment="1">
      <alignment horizontal="center"/>
    </xf>
    <xf numFmtId="0" fontId="29" fillId="12" borderId="41" xfId="0" applyFont="1" applyFill="1" applyBorder="1"/>
    <xf numFmtId="15" fontId="25" fillId="12" borderId="35" xfId="0" quotePrefix="1" applyNumberFormat="1" applyFont="1" applyFill="1" applyBorder="1" applyAlignment="1">
      <alignment horizontal="center"/>
    </xf>
    <xf numFmtId="15" fontId="17" fillId="12" borderId="43" xfId="0" applyNumberFormat="1" applyFont="1" applyFill="1" applyBorder="1" applyAlignment="1">
      <alignment horizontal="left"/>
    </xf>
    <xf numFmtId="0" fontId="29" fillId="10" borderId="41" xfId="0" applyFont="1" applyFill="1" applyBorder="1"/>
    <xf numFmtId="0" fontId="29" fillId="10" borderId="35" xfId="0" applyFont="1" applyFill="1" applyBorder="1" applyAlignment="1">
      <alignment horizontal="left"/>
    </xf>
    <xf numFmtId="0" fontId="35" fillId="10" borderId="27" xfId="0" applyFont="1" applyFill="1" applyBorder="1" applyAlignment="1" applyProtection="1">
      <alignment horizontal="center"/>
    </xf>
    <xf numFmtId="15" fontId="25" fillId="10" borderId="35" xfId="0" quotePrefix="1" applyNumberFormat="1" applyFont="1" applyFill="1" applyBorder="1" applyAlignment="1">
      <alignment horizontal="center"/>
    </xf>
    <xf numFmtId="0" fontId="29" fillId="9" borderId="35" xfId="0" applyFont="1" applyFill="1" applyBorder="1" applyAlignment="1">
      <alignment horizontal="left"/>
    </xf>
    <xf numFmtId="0" fontId="29" fillId="0" borderId="35" xfId="0" applyFont="1" applyBorder="1" applyAlignment="1">
      <alignment horizontal="left"/>
    </xf>
    <xf numFmtId="0" fontId="29" fillId="0" borderId="41" xfId="0" applyFont="1" applyBorder="1" applyAlignment="1">
      <alignment horizontal="left"/>
    </xf>
    <xf numFmtId="0" fontId="29" fillId="9" borderId="41" xfId="0" applyFont="1" applyFill="1" applyBorder="1" applyAlignment="1">
      <alignment horizontal="left"/>
    </xf>
    <xf numFmtId="15" fontId="17" fillId="9" borderId="27" xfId="0" applyNumberFormat="1" applyFont="1" applyFill="1" applyBorder="1"/>
    <xf numFmtId="15" fontId="17" fillId="9" borderId="30" xfId="0" applyNumberFormat="1" applyFont="1" applyFill="1" applyBorder="1"/>
    <xf numFmtId="0" fontId="17" fillId="9" borderId="0" xfId="0" applyFont="1" applyFill="1" applyBorder="1"/>
    <xf numFmtId="15" fontId="17" fillId="0" borderId="27" xfId="0" applyNumberFormat="1" applyFont="1" applyBorder="1"/>
    <xf numFmtId="15" fontId="17" fillId="0" borderId="30" xfId="0" applyNumberFormat="1" applyFont="1" applyBorder="1"/>
    <xf numFmtId="0" fontId="25" fillId="0" borderId="30" xfId="0" applyFont="1" applyBorder="1" applyAlignment="1">
      <alignment horizontal="center"/>
    </xf>
    <xf numFmtId="15" fontId="25" fillId="0" borderId="36" xfId="0" quotePrefix="1" applyNumberFormat="1" applyFont="1" applyBorder="1" applyAlignment="1">
      <alignment horizontal="center"/>
    </xf>
    <xf numFmtId="165" fontId="25" fillId="0" borderId="36" xfId="0" applyNumberFormat="1" applyFont="1" applyFill="1" applyBorder="1" applyAlignment="1">
      <alignment horizontal="right"/>
    </xf>
    <xf numFmtId="15" fontId="25" fillId="0" borderId="27" xfId="0" quotePrefix="1" applyNumberFormat="1" applyFont="1" applyFill="1" applyBorder="1" applyAlignment="1">
      <alignment horizontal="center"/>
    </xf>
    <xf numFmtId="0" fontId="5" fillId="0" borderId="0" xfId="0" applyFont="1" applyBorder="1"/>
    <xf numFmtId="15" fontId="25" fillId="8" borderId="35" xfId="0" applyNumberFormat="1" applyFont="1" applyFill="1" applyBorder="1" applyAlignment="1">
      <alignment horizontal="center"/>
    </xf>
    <xf numFmtId="15" fontId="17" fillId="0" borderId="43" xfId="0" applyNumberFormat="1" applyFont="1" applyBorder="1" applyAlignment="1">
      <alignment horizontal="center"/>
    </xf>
    <xf numFmtId="15" fontId="17" fillId="0" borderId="43" xfId="0" applyNumberFormat="1" applyFont="1" applyFill="1" applyBorder="1" applyAlignment="1">
      <alignment horizontal="center"/>
    </xf>
    <xf numFmtId="0" fontId="28" fillId="0" borderId="27" xfId="0" quotePrefix="1" applyFont="1" applyFill="1" applyBorder="1" applyAlignment="1">
      <alignment horizontal="center"/>
    </xf>
    <xf numFmtId="0" fontId="29" fillId="0" borderId="35" xfId="0" applyFont="1" applyFill="1" applyBorder="1"/>
    <xf numFmtId="0" fontId="30" fillId="0" borderId="27" xfId="0" applyFont="1" applyFill="1" applyBorder="1" applyAlignment="1">
      <alignment horizontal="center"/>
    </xf>
    <xf numFmtId="15" fontId="40" fillId="0" borderId="36" xfId="0" applyNumberFormat="1" applyFont="1" applyFill="1" applyBorder="1" applyAlignment="1">
      <alignment horizontal="center"/>
    </xf>
    <xf numFmtId="15" fontId="25" fillId="0" borderId="30" xfId="0" quotePrefix="1" applyNumberFormat="1" applyFont="1" applyFill="1" applyBorder="1" applyAlignment="1">
      <alignment horizontal="center"/>
    </xf>
    <xf numFmtId="0" fontId="28" fillId="0" borderId="27" xfId="0" quotePrefix="1" applyFont="1" applyFill="1" applyBorder="1" applyAlignment="1" applyProtection="1">
      <alignment horizontal="center"/>
    </xf>
    <xf numFmtId="0" fontId="29" fillId="0" borderId="35" xfId="0" applyFont="1" applyFill="1" applyBorder="1" applyAlignment="1" applyProtection="1">
      <alignment horizontal="left"/>
    </xf>
    <xf numFmtId="0" fontId="28" fillId="12" borderId="27" xfId="0" applyFont="1" applyFill="1" applyBorder="1" applyAlignment="1">
      <alignment horizontal="center"/>
    </xf>
    <xf numFmtId="0" fontId="27" fillId="12" borderId="35" xfId="0" applyFont="1" applyFill="1" applyBorder="1" applyAlignment="1">
      <alignment horizontal="center"/>
    </xf>
    <xf numFmtId="0" fontId="21" fillId="12" borderId="27" xfId="0" applyFont="1" applyFill="1" applyBorder="1" applyAlignment="1">
      <alignment horizontal="center"/>
    </xf>
    <xf numFmtId="0" fontId="25" fillId="12" borderId="27" xfId="0" applyFont="1" applyFill="1" applyBorder="1" applyAlignment="1">
      <alignment horizontal="center"/>
    </xf>
    <xf numFmtId="1" fontId="25" fillId="12" borderId="27" xfId="0" quotePrefix="1" applyNumberFormat="1" applyFont="1" applyFill="1" applyBorder="1" applyAlignment="1">
      <alignment horizontal="center"/>
    </xf>
    <xf numFmtId="0" fontId="25" fillId="12" borderId="30" xfId="0" quotePrefix="1" applyFont="1" applyFill="1" applyBorder="1" applyAlignment="1">
      <alignment horizontal="center"/>
    </xf>
    <xf numFmtId="15" fontId="25" fillId="12" borderId="27" xfId="0" applyNumberFormat="1" applyFont="1" applyFill="1" applyBorder="1" applyAlignment="1">
      <alignment horizontal="center"/>
    </xf>
    <xf numFmtId="15" fontId="17" fillId="12" borderId="43" xfId="0" applyNumberFormat="1" applyFont="1" applyFill="1" applyBorder="1" applyAlignment="1">
      <alignment horizontal="center"/>
    </xf>
    <xf numFmtId="15" fontId="17" fillId="12" borderId="27" xfId="0" applyNumberFormat="1" applyFont="1" applyFill="1" applyBorder="1"/>
    <xf numFmtId="15" fontId="17" fillId="12" borderId="30" xfId="0" applyNumberFormat="1" applyFont="1" applyFill="1" applyBorder="1"/>
    <xf numFmtId="164" fontId="25" fillId="12" borderId="36" xfId="0" applyNumberFormat="1" applyFont="1" applyFill="1" applyBorder="1" applyAlignment="1">
      <alignment horizontal="center"/>
    </xf>
    <xf numFmtId="165" fontId="25" fillId="12" borderId="36" xfId="0" applyNumberFormat="1" applyFont="1" applyFill="1" applyBorder="1" applyAlignment="1">
      <alignment horizontal="right"/>
    </xf>
    <xf numFmtId="165" fontId="25" fillId="12" borderId="30" xfId="0" applyNumberFormat="1" applyFont="1" applyFill="1" applyBorder="1" applyAlignment="1">
      <alignment horizontal="right"/>
    </xf>
    <xf numFmtId="15" fontId="23" fillId="12" borderId="37" xfId="0" applyNumberFormat="1" applyFont="1" applyFill="1" applyBorder="1" applyAlignment="1">
      <alignment horizontal="center"/>
    </xf>
    <xf numFmtId="15" fontId="25" fillId="12" borderId="35" xfId="0" applyNumberFormat="1" applyFont="1" applyFill="1" applyBorder="1" applyAlignment="1">
      <alignment horizontal="center"/>
    </xf>
    <xf numFmtId="0" fontId="29" fillId="12" borderId="41" xfId="0" applyFont="1" applyFill="1" applyBorder="1" applyAlignment="1">
      <alignment horizontal="left"/>
    </xf>
    <xf numFmtId="15" fontId="17" fillId="12" borderId="43" xfId="0" quotePrefix="1" applyNumberFormat="1" applyFont="1" applyFill="1" applyBorder="1" applyAlignment="1">
      <alignment horizontal="center"/>
    </xf>
    <xf numFmtId="15" fontId="17" fillId="8" borderId="43" xfId="0" quotePrefix="1" applyNumberFormat="1" applyFont="1" applyFill="1" applyBorder="1" applyAlignment="1">
      <alignment horizontal="center"/>
    </xf>
    <xf numFmtId="0" fontId="29" fillId="12" borderId="35" xfId="0" applyFont="1" applyFill="1" applyBorder="1" applyAlignment="1">
      <alignment horizontal="left"/>
    </xf>
    <xf numFmtId="15" fontId="17" fillId="10" borderId="27" xfId="0" applyNumberFormat="1" applyFont="1" applyFill="1" applyBorder="1"/>
    <xf numFmtId="15" fontId="17" fillId="10" borderId="30" xfId="0" applyNumberFormat="1" applyFont="1" applyFill="1" applyBorder="1"/>
    <xf numFmtId="165" fontId="25" fillId="10" borderId="36" xfId="0" applyNumberFormat="1" applyFont="1" applyFill="1" applyBorder="1" applyAlignment="1">
      <alignment horizontal="right"/>
    </xf>
    <xf numFmtId="0" fontId="29" fillId="10" borderId="41" xfId="0" applyFont="1" applyFill="1" applyBorder="1" applyAlignment="1">
      <alignment horizontal="left"/>
    </xf>
    <xf numFmtId="15" fontId="17" fillId="10" borderId="43" xfId="0" quotePrefix="1" applyNumberFormat="1" applyFont="1" applyFill="1" applyBorder="1" applyAlignment="1">
      <alignment horizontal="center"/>
    </xf>
    <xf numFmtId="0" fontId="25" fillId="8" borderId="27" xfId="0" applyFont="1" applyFill="1" applyBorder="1" applyAlignment="1">
      <alignment horizontal="center"/>
    </xf>
    <xf numFmtId="15" fontId="34" fillId="0" borderId="43" xfId="0" applyNumberFormat="1" applyFont="1" applyFill="1" applyBorder="1" applyAlignment="1">
      <alignment horizontal="center"/>
    </xf>
    <xf numFmtId="0" fontId="5" fillId="0" borderId="0" xfId="0" applyFont="1" applyFill="1" applyBorder="1"/>
    <xf numFmtId="15" fontId="17" fillId="10" borderId="43" xfId="0" applyNumberFormat="1" applyFont="1" applyFill="1" applyBorder="1" applyAlignment="1">
      <alignment horizontal="center"/>
    </xf>
    <xf numFmtId="15" fontId="17" fillId="0" borderId="0" xfId="0" applyNumberFormat="1" applyFont="1" applyFill="1" applyBorder="1" applyAlignment="1">
      <alignment horizontal="center"/>
    </xf>
    <xf numFmtId="0" fontId="28" fillId="11" borderId="27" xfId="0" quotePrefix="1" applyFont="1" applyFill="1" applyBorder="1" applyAlignment="1">
      <alignment horizontal="center"/>
    </xf>
    <xf numFmtId="0" fontId="29" fillId="11" borderId="35" xfId="0" applyFont="1" applyFill="1" applyBorder="1" applyAlignment="1">
      <alignment horizontal="left"/>
    </xf>
    <xf numFmtId="0" fontId="35" fillId="11" borderId="27" xfId="0" applyFont="1" applyFill="1" applyBorder="1" applyAlignment="1" applyProtection="1">
      <alignment horizontal="center"/>
    </xf>
    <xf numFmtId="15" fontId="25" fillId="11" borderId="35" xfId="0" applyNumberFormat="1" applyFont="1" applyFill="1" applyBorder="1" applyAlignment="1">
      <alignment horizontal="center"/>
    </xf>
    <xf numFmtId="15" fontId="17" fillId="11" borderId="43" xfId="0" applyNumberFormat="1" applyFont="1" applyFill="1" applyBorder="1" applyAlignment="1">
      <alignment horizontal="center"/>
    </xf>
    <xf numFmtId="15" fontId="17" fillId="11" borderId="27" xfId="0" applyNumberFormat="1" applyFont="1" applyFill="1" applyBorder="1"/>
    <xf numFmtId="15" fontId="17" fillId="11" borderId="30" xfId="0" applyNumberFormat="1" applyFont="1" applyFill="1" applyBorder="1"/>
    <xf numFmtId="0" fontId="25" fillId="0" borderId="30" xfId="0" applyFont="1" applyFill="1" applyBorder="1" applyAlignment="1">
      <alignment horizontal="center"/>
    </xf>
    <xf numFmtId="15" fontId="34" fillId="0" borderId="43" xfId="0" applyNumberFormat="1" applyFont="1" applyBorder="1" applyAlignment="1">
      <alignment horizontal="center"/>
    </xf>
    <xf numFmtId="15" fontId="34" fillId="10" borderId="43" xfId="0" applyNumberFormat="1" applyFont="1" applyFill="1" applyBorder="1" applyAlignment="1">
      <alignment horizontal="center"/>
    </xf>
    <xf numFmtId="165" fontId="23" fillId="0" borderId="36" xfId="0" applyNumberFormat="1" applyFont="1" applyFill="1" applyBorder="1"/>
    <xf numFmtId="0" fontId="29" fillId="0" borderId="41" xfId="0" applyFont="1" applyFill="1" applyBorder="1" applyAlignment="1">
      <alignment horizontal="left"/>
    </xf>
    <xf numFmtId="0" fontId="28" fillId="0" borderId="27" xfId="0" applyFont="1" applyFill="1" applyBorder="1" applyAlignment="1">
      <alignment horizontal="center"/>
    </xf>
    <xf numFmtId="15" fontId="25" fillId="0" borderId="35" xfId="0" applyNumberFormat="1" applyFont="1" applyFill="1" applyBorder="1" applyAlignment="1">
      <alignment horizontal="center"/>
    </xf>
    <xf numFmtId="15" fontId="17" fillId="0" borderId="27" xfId="0" applyNumberFormat="1" applyFont="1" applyFill="1" applyBorder="1"/>
    <xf numFmtId="0" fontId="29" fillId="0" borderId="41" xfId="0" applyFont="1" applyFill="1" applyBorder="1"/>
    <xf numFmtId="0" fontId="30" fillId="10" borderId="27" xfId="0" applyFont="1" applyFill="1" applyBorder="1" applyAlignment="1">
      <alignment horizontal="center"/>
    </xf>
    <xf numFmtId="0" fontId="25" fillId="10" borderId="30" xfId="0" applyFont="1" applyFill="1" applyBorder="1" applyAlignment="1">
      <alignment horizontal="center"/>
    </xf>
    <xf numFmtId="0" fontId="37" fillId="0" borderId="27" xfId="0" applyFont="1" applyFill="1" applyBorder="1" applyAlignment="1" applyProtection="1">
      <alignment horizontal="center"/>
    </xf>
    <xf numFmtId="0" fontId="29" fillId="0" borderId="35" xfId="0" applyFont="1" applyFill="1" applyBorder="1" applyAlignment="1">
      <alignment horizontal="left"/>
    </xf>
    <xf numFmtId="15" fontId="17" fillId="0" borderId="27" xfId="0" applyNumberFormat="1" applyFont="1" applyFill="1" applyBorder="1" applyAlignment="1">
      <alignment horizontal="center"/>
    </xf>
    <xf numFmtId="15" fontId="5" fillId="0" borderId="30" xfId="0" applyNumberFormat="1" applyFont="1" applyBorder="1" applyAlignment="1">
      <alignment horizontal="center"/>
    </xf>
    <xf numFmtId="15" fontId="17" fillId="0" borderId="27" xfId="0" applyNumberFormat="1" applyFont="1" applyBorder="1" applyAlignment="1">
      <alignment horizontal="center"/>
    </xf>
    <xf numFmtId="15" fontId="17" fillId="0" borderId="30" xfId="0" applyNumberFormat="1" applyFont="1" applyFill="1" applyBorder="1" applyAlignment="1">
      <alignment horizontal="center"/>
    </xf>
    <xf numFmtId="15" fontId="5" fillId="0" borderId="30" xfId="0" applyNumberFormat="1" applyFont="1" applyFill="1" applyBorder="1"/>
    <xf numFmtId="15" fontId="5" fillId="10" borderId="30" xfId="0" applyNumberFormat="1" applyFont="1" applyFill="1" applyBorder="1"/>
    <xf numFmtId="15" fontId="5" fillId="0" borderId="0" xfId="0" applyNumberFormat="1" applyFont="1" applyBorder="1" applyAlignment="1">
      <alignment horizontal="center"/>
    </xf>
    <xf numFmtId="0" fontId="41" fillId="0" borderId="27" xfId="0" quotePrefix="1" applyFont="1" applyBorder="1" applyAlignment="1">
      <alignment horizontal="center"/>
    </xf>
    <xf numFmtId="15" fontId="34" fillId="11" borderId="43" xfId="0" applyNumberFormat="1" applyFont="1" applyFill="1" applyBorder="1" applyAlignment="1">
      <alignment horizontal="center"/>
    </xf>
    <xf numFmtId="15" fontId="5" fillId="11" borderId="30" xfId="0" applyNumberFormat="1" applyFont="1" applyFill="1" applyBorder="1"/>
    <xf numFmtId="15" fontId="5" fillId="9" borderId="30" xfId="0" applyNumberFormat="1" applyFont="1" applyFill="1" applyBorder="1"/>
    <xf numFmtId="0" fontId="27" fillId="0" borderId="27" xfId="0" applyFont="1" applyFill="1" applyBorder="1" applyAlignment="1" applyProtection="1">
      <alignment horizontal="center"/>
    </xf>
    <xf numFmtId="15" fontId="34" fillId="9" borderId="43" xfId="0" applyNumberFormat="1" applyFont="1" applyFill="1" applyBorder="1" applyAlignment="1">
      <alignment horizontal="center"/>
    </xf>
    <xf numFmtId="0" fontId="27" fillId="10" borderId="35" xfId="0" applyFont="1" applyFill="1" applyBorder="1" applyAlignment="1" applyProtection="1">
      <alignment horizontal="center"/>
    </xf>
    <xf numFmtId="15" fontId="31" fillId="0" borderId="43" xfId="0" applyNumberFormat="1" applyFont="1" applyFill="1" applyBorder="1" applyAlignment="1">
      <alignment horizontal="center"/>
    </xf>
    <xf numFmtId="3" fontId="27" fillId="0" borderId="35" xfId="0" quotePrefix="1" applyNumberFormat="1" applyFont="1" applyFill="1" applyBorder="1" applyAlignment="1">
      <alignment horizontal="center"/>
    </xf>
    <xf numFmtId="15" fontId="23" fillId="12" borderId="30" xfId="0" applyNumberFormat="1" applyFont="1" applyFill="1" applyBorder="1" applyAlignment="1">
      <alignment horizontal="center"/>
    </xf>
    <xf numFmtId="15" fontId="25" fillId="10" borderId="30" xfId="0" applyNumberFormat="1" applyFont="1" applyFill="1" applyBorder="1" applyAlignment="1">
      <alignment horizontal="center"/>
    </xf>
    <xf numFmtId="15" fontId="17" fillId="10" borderId="36" xfId="0" applyNumberFormat="1" applyFont="1" applyFill="1" applyBorder="1" applyAlignment="1">
      <alignment horizontal="center"/>
    </xf>
    <xf numFmtId="15" fontId="17" fillId="10" borderId="27" xfId="0" applyNumberFormat="1" applyFont="1" applyFill="1" applyBorder="1" applyAlignment="1">
      <alignment horizontal="center"/>
    </xf>
    <xf numFmtId="15" fontId="5" fillId="10" borderId="30" xfId="0" applyNumberFormat="1" applyFont="1" applyFill="1" applyBorder="1" applyAlignment="1">
      <alignment horizontal="center"/>
    </xf>
    <xf numFmtId="15" fontId="17" fillId="11" borderId="36" xfId="0" applyNumberFormat="1" applyFont="1" applyFill="1" applyBorder="1" applyAlignment="1">
      <alignment horizontal="center"/>
    </xf>
    <xf numFmtId="15" fontId="17" fillId="11" borderId="27" xfId="0" applyNumberFormat="1" applyFont="1" applyFill="1" applyBorder="1" applyAlignment="1">
      <alignment horizontal="center"/>
    </xf>
    <xf numFmtId="15" fontId="5" fillId="11" borderId="30" xfId="0" applyNumberFormat="1" applyFont="1" applyFill="1" applyBorder="1" applyAlignment="1">
      <alignment horizontal="center"/>
    </xf>
    <xf numFmtId="15" fontId="17" fillId="0" borderId="0" xfId="0" quotePrefix="1" applyNumberFormat="1" applyFont="1" applyFill="1" applyBorder="1" applyAlignment="1">
      <alignment horizontal="center"/>
    </xf>
    <xf numFmtId="0" fontId="29" fillId="0" borderId="27" xfId="0" quotePrefix="1" applyFont="1" applyBorder="1" applyAlignment="1">
      <alignment horizontal="center"/>
    </xf>
    <xf numFmtId="15" fontId="17" fillId="8" borderId="27" xfId="0" quotePrefix="1" applyNumberFormat="1" applyFont="1" applyFill="1" applyBorder="1" applyAlignment="1">
      <alignment horizontal="center"/>
    </xf>
    <xf numFmtId="15" fontId="17" fillId="8" borderId="30" xfId="0" quotePrefix="1" applyNumberFormat="1" applyFont="1" applyFill="1" applyBorder="1" applyAlignment="1">
      <alignment horizontal="center"/>
    </xf>
    <xf numFmtId="15" fontId="25" fillId="12" borderId="30" xfId="0" applyNumberFormat="1" applyFont="1" applyFill="1" applyBorder="1" applyAlignment="1">
      <alignment horizontal="center"/>
    </xf>
    <xf numFmtId="15" fontId="17" fillId="12" borderId="36" xfId="0" quotePrefix="1" applyNumberFormat="1" applyFont="1" applyFill="1" applyBorder="1" applyAlignment="1">
      <alignment horizontal="center"/>
    </xf>
    <xf numFmtId="15" fontId="17" fillId="12" borderId="27" xfId="0" quotePrefix="1" applyNumberFormat="1" applyFont="1" applyFill="1" applyBorder="1" applyAlignment="1">
      <alignment horizontal="center"/>
    </xf>
    <xf numFmtId="15" fontId="17" fillId="12" borderId="30" xfId="0" quotePrefix="1" applyNumberFormat="1" applyFont="1" applyFill="1" applyBorder="1" applyAlignment="1">
      <alignment horizontal="center"/>
    </xf>
    <xf numFmtId="165" fontId="25" fillId="12" borderId="27" xfId="0" applyNumberFormat="1" applyFont="1" applyFill="1" applyBorder="1" applyAlignment="1">
      <alignment horizontal="right"/>
    </xf>
    <xf numFmtId="0" fontId="35" fillId="12" borderId="27" xfId="0" applyFont="1" applyFill="1" applyBorder="1" applyAlignment="1" applyProtection="1">
      <alignment horizontal="center"/>
    </xf>
    <xf numFmtId="15" fontId="17" fillId="10" borderId="36" xfId="0" quotePrefix="1" applyNumberFormat="1" applyFont="1" applyFill="1" applyBorder="1" applyAlignment="1">
      <alignment horizontal="center"/>
    </xf>
    <xf numFmtId="15" fontId="17" fillId="10" borderId="27" xfId="0" quotePrefix="1" applyNumberFormat="1" applyFont="1" applyFill="1" applyBorder="1" applyAlignment="1">
      <alignment horizontal="center"/>
    </xf>
    <xf numFmtId="15" fontId="17" fillId="10" borderId="30" xfId="0" quotePrefix="1" applyNumberFormat="1" applyFont="1" applyFill="1" applyBorder="1" applyAlignment="1">
      <alignment horizontal="center"/>
    </xf>
    <xf numFmtId="15" fontId="17" fillId="0" borderId="27" xfId="0" quotePrefix="1" applyNumberFormat="1" applyFont="1" applyFill="1" applyBorder="1" applyAlignment="1">
      <alignment horizontal="center"/>
    </xf>
    <xf numFmtId="0" fontId="29" fillId="0" borderId="27" xfId="0" applyFont="1" applyFill="1" applyBorder="1" applyAlignment="1"/>
    <xf numFmtId="0" fontId="27" fillId="0" borderId="27" xfId="0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29" fillId="10" borderId="27" xfId="0" applyFont="1" applyFill="1" applyBorder="1" applyAlignment="1"/>
    <xf numFmtId="0" fontId="4" fillId="10" borderId="35" xfId="0" applyFont="1" applyFill="1" applyBorder="1" applyAlignment="1">
      <alignment horizontal="center"/>
    </xf>
    <xf numFmtId="0" fontId="25" fillId="0" borderId="27" xfId="0" quotePrefix="1" applyFont="1" applyBorder="1" applyAlignment="1">
      <alignment horizontal="center"/>
    </xf>
    <xf numFmtId="0" fontId="29" fillId="0" borderId="27" xfId="0" quotePrefix="1" applyFont="1" applyFill="1" applyBorder="1" applyAlignment="1">
      <alignment horizontal="center"/>
    </xf>
    <xf numFmtId="15" fontId="17" fillId="0" borderId="30" xfId="0" quotePrefix="1" applyNumberFormat="1" applyFont="1" applyFill="1" applyBorder="1" applyAlignment="1">
      <alignment horizontal="center"/>
    </xf>
    <xf numFmtId="15" fontId="17" fillId="11" borderId="27" xfId="0" quotePrefix="1" applyNumberFormat="1" applyFont="1" applyFill="1" applyBorder="1" applyAlignment="1">
      <alignment horizontal="center"/>
    </xf>
    <xf numFmtId="15" fontId="17" fillId="11" borderId="30" xfId="0" quotePrefix="1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9" fillId="0" borderId="44" xfId="0" applyFont="1" applyBorder="1"/>
    <xf numFmtId="0" fontId="28" fillId="13" borderId="27" xfId="0" applyFont="1" applyFill="1" applyBorder="1" applyAlignment="1">
      <alignment horizontal="center"/>
    </xf>
    <xf numFmtId="0" fontId="29" fillId="13" borderId="41" xfId="0" applyFont="1" applyFill="1" applyBorder="1"/>
    <xf numFmtId="0" fontId="29" fillId="13" borderId="35" xfId="0" applyFont="1" applyFill="1" applyBorder="1" applyAlignment="1">
      <alignment horizontal="left"/>
    </xf>
    <xf numFmtId="0" fontId="21" fillId="13" borderId="27" xfId="0" applyFont="1" applyFill="1" applyBorder="1" applyAlignment="1">
      <alignment horizontal="center"/>
    </xf>
    <xf numFmtId="0" fontId="30" fillId="13" borderId="27" xfId="0" applyFont="1" applyFill="1" applyBorder="1" applyAlignment="1" applyProtection="1">
      <alignment horizontal="center"/>
    </xf>
    <xf numFmtId="0" fontId="25" fillId="13" borderId="27" xfId="0" applyFont="1" applyFill="1" applyBorder="1" applyAlignment="1">
      <alignment horizontal="center"/>
    </xf>
    <xf numFmtId="1" fontId="25" fillId="13" borderId="27" xfId="0" quotePrefix="1" applyNumberFormat="1" applyFont="1" applyFill="1" applyBorder="1" applyAlignment="1">
      <alignment horizontal="center"/>
    </xf>
    <xf numFmtId="0" fontId="25" fillId="13" borderId="30" xfId="0" quotePrefix="1" applyFont="1" applyFill="1" applyBorder="1" applyAlignment="1">
      <alignment horizontal="center"/>
    </xf>
    <xf numFmtId="15" fontId="25" fillId="13" borderId="27" xfId="0" quotePrefix="1" applyNumberFormat="1" applyFont="1" applyFill="1" applyBorder="1" applyAlignment="1">
      <alignment horizontal="center"/>
    </xf>
    <xf numFmtId="15" fontId="25" fillId="13" borderId="27" xfId="0" applyNumberFormat="1" applyFont="1" applyFill="1" applyBorder="1" applyAlignment="1">
      <alignment horizontal="center"/>
    </xf>
    <xf numFmtId="15" fontId="25" fillId="13" borderId="30" xfId="0" applyNumberFormat="1" applyFont="1" applyFill="1" applyBorder="1" applyAlignment="1">
      <alignment horizontal="center"/>
    </xf>
    <xf numFmtId="15" fontId="17" fillId="13" borderId="36" xfId="0" quotePrefix="1" applyNumberFormat="1" applyFont="1" applyFill="1" applyBorder="1" applyAlignment="1">
      <alignment horizontal="center"/>
    </xf>
    <xf numFmtId="15" fontId="17" fillId="13" borderId="27" xfId="0" quotePrefix="1" applyNumberFormat="1" applyFont="1" applyFill="1" applyBorder="1" applyAlignment="1">
      <alignment horizontal="center"/>
    </xf>
    <xf numFmtId="15" fontId="23" fillId="13" borderId="30" xfId="0" applyNumberFormat="1" applyFont="1" applyFill="1" applyBorder="1" applyAlignment="1">
      <alignment horizontal="center"/>
    </xf>
    <xf numFmtId="164" fontId="25" fillId="13" borderId="36" xfId="0" applyNumberFormat="1" applyFont="1" applyFill="1" applyBorder="1" applyAlignment="1">
      <alignment horizontal="center"/>
    </xf>
    <xf numFmtId="165" fontId="25" fillId="13" borderId="27" xfId="0" applyNumberFormat="1" applyFont="1" applyFill="1" applyBorder="1" applyAlignment="1">
      <alignment horizontal="right"/>
    </xf>
    <xf numFmtId="165" fontId="25" fillId="13" borderId="30" xfId="0" applyNumberFormat="1" applyFont="1" applyFill="1" applyBorder="1" applyAlignment="1">
      <alignment horizontal="right"/>
    </xf>
    <xf numFmtId="15" fontId="23" fillId="13" borderId="37" xfId="0" applyNumberFormat="1" applyFont="1" applyFill="1" applyBorder="1" applyAlignment="1">
      <alignment horizontal="center"/>
    </xf>
    <xf numFmtId="0" fontId="30" fillId="11" borderId="27" xfId="0" applyFont="1" applyFill="1" applyBorder="1" applyAlignment="1" applyProtection="1">
      <alignment horizontal="center"/>
    </xf>
    <xf numFmtId="15" fontId="17" fillId="9" borderId="27" xfId="0" quotePrefix="1" applyNumberFormat="1" applyFont="1" applyFill="1" applyBorder="1" applyAlignment="1">
      <alignment horizontal="center"/>
    </xf>
    <xf numFmtId="0" fontId="29" fillId="11" borderId="35" xfId="0" applyFont="1" applyFill="1" applyBorder="1" applyAlignment="1"/>
    <xf numFmtId="0" fontId="27" fillId="11" borderId="35" xfId="0" applyFont="1" applyFill="1" applyBorder="1" applyAlignment="1" applyProtection="1">
      <alignment horizontal="center"/>
    </xf>
    <xf numFmtId="0" fontId="27" fillId="11" borderId="35" xfId="0" applyFont="1" applyFill="1" applyBorder="1" applyAlignment="1">
      <alignment horizontal="center"/>
    </xf>
    <xf numFmtId="15" fontId="25" fillId="14" borderId="27" xfId="0" quotePrefix="1" applyNumberFormat="1" applyFont="1" applyFill="1" applyBorder="1" applyAlignment="1">
      <alignment horizontal="center"/>
    </xf>
    <xf numFmtId="0" fontId="28" fillId="13" borderId="27" xfId="0" quotePrefix="1" applyFont="1" applyFill="1" applyBorder="1" applyAlignment="1">
      <alignment horizontal="center"/>
    </xf>
    <xf numFmtId="0" fontId="29" fillId="13" borderId="41" xfId="0" applyFont="1" applyFill="1" applyBorder="1" applyAlignment="1">
      <alignment horizontal="left"/>
    </xf>
    <xf numFmtId="0" fontId="27" fillId="13" borderId="35" xfId="0" applyFont="1" applyFill="1" applyBorder="1" applyAlignment="1">
      <alignment horizontal="center"/>
    </xf>
    <xf numFmtId="15" fontId="25" fillId="13" borderId="35" xfId="0" applyNumberFormat="1" applyFont="1" applyFill="1" applyBorder="1" applyAlignment="1">
      <alignment horizontal="center"/>
    </xf>
    <xf numFmtId="15" fontId="17" fillId="13" borderId="43" xfId="0" quotePrefix="1" applyNumberFormat="1" applyFont="1" applyFill="1" applyBorder="1" applyAlignment="1">
      <alignment horizontal="center"/>
    </xf>
    <xf numFmtId="15" fontId="17" fillId="0" borderId="43" xfId="0" quotePrefix="1" applyNumberFormat="1" applyFont="1" applyFill="1" applyBorder="1" applyAlignment="1">
      <alignment horizontal="center"/>
    </xf>
    <xf numFmtId="15" fontId="37" fillId="0" borderId="36" xfId="0" applyNumberFormat="1" applyFont="1" applyFill="1" applyBorder="1" applyAlignment="1">
      <alignment horizontal="center"/>
    </xf>
    <xf numFmtId="15" fontId="25" fillId="0" borderId="45" xfId="0" applyNumberFormat="1" applyFont="1" applyFill="1" applyBorder="1" applyAlignment="1">
      <alignment horizontal="center"/>
    </xf>
    <xf numFmtId="15" fontId="25" fillId="0" borderId="36" xfId="0" applyNumberFormat="1" applyFont="1" applyFill="1" applyBorder="1" applyAlignment="1">
      <alignment horizontal="center"/>
    </xf>
    <xf numFmtId="0" fontId="0" fillId="0" borderId="0" xfId="0" applyFill="1" applyAlignment="1"/>
    <xf numFmtId="0" fontId="5" fillId="0" borderId="0" xfId="0" quotePrefix="1" applyFont="1" applyFill="1" applyBorder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KI%20Cianjur%20DBA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 "/>
      <sheetName val="PETUNJUK(1)"/>
      <sheetName val="PETUNJUK(2)"/>
      <sheetName val="DATA BASE ANGGOTA"/>
      <sheetName val="ALASAN"/>
      <sheetName val="ATATS"/>
      <sheetName val="RESUME ANGGOTA"/>
    </sheetNames>
    <sheetDataSet>
      <sheetData sheetId="0"/>
      <sheetData sheetId="1"/>
      <sheetData sheetId="2"/>
      <sheetData sheetId="3"/>
      <sheetData sheetId="4">
        <row r="4">
          <cell r="D4" t="str">
            <v>2010-2011</v>
          </cell>
        </row>
        <row r="5">
          <cell r="F5" t="str">
            <v>APRIL 2010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625"/>
  <sheetViews>
    <sheetView tabSelected="1" topLeftCell="A123" workbookViewId="0">
      <selection activeCell="M128" sqref="M128"/>
    </sheetView>
  </sheetViews>
  <sheetFormatPr defaultRowHeight="15" x14ac:dyDescent="0.25"/>
  <cols>
    <col min="1" max="1" width="3.85546875" bestFit="1" customWidth="1"/>
    <col min="2" max="2" width="8.5703125" bestFit="1" customWidth="1"/>
    <col min="3" max="3" width="30.28515625" bestFit="1" customWidth="1"/>
    <col min="4" max="4" width="35.7109375" bestFit="1" customWidth="1"/>
    <col min="5" max="5" width="11.85546875" bestFit="1" customWidth="1"/>
    <col min="6" max="6" width="7.5703125" bestFit="1" customWidth="1"/>
    <col min="7" max="7" width="6.7109375" bestFit="1" customWidth="1"/>
    <col min="8" max="8" width="7.7109375" bestFit="1" customWidth="1"/>
    <col min="9" max="9" width="5.5703125" bestFit="1" customWidth="1"/>
    <col min="10" max="10" width="8.42578125" bestFit="1" customWidth="1"/>
    <col min="11" max="11" width="9.85546875" bestFit="1" customWidth="1"/>
    <col min="12" max="12" width="9.28515625" bestFit="1" customWidth="1"/>
  </cols>
  <sheetData>
    <row r="1" spans="1:134" x14ac:dyDescent="0.25">
      <c r="A1" s="448"/>
      <c r="B1" s="2"/>
      <c r="C1" s="3"/>
      <c r="D1" s="3"/>
      <c r="L1" s="4"/>
      <c r="O1" s="5"/>
      <c r="P1" s="6"/>
      <c r="Q1" s="7"/>
      <c r="R1" s="8"/>
      <c r="W1" s="9"/>
      <c r="AH1" s="10"/>
      <c r="AI1" s="10"/>
      <c r="AJ1" s="1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C1" s="1"/>
      <c r="BD1" s="1"/>
      <c r="BE1" s="1"/>
      <c r="BF1" s="1"/>
      <c r="BG1" s="1"/>
      <c r="BH1" s="1"/>
      <c r="BI1" s="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1"/>
      <c r="BW1" s="11"/>
      <c r="BX1" s="1"/>
      <c r="BY1" s="1"/>
      <c r="BZ1" s="1"/>
      <c r="CA1" s="1"/>
      <c r="CB1" s="1"/>
      <c r="CC1" s="1"/>
      <c r="CD1" s="1"/>
      <c r="CE1" s="12"/>
      <c r="CF1" s="12"/>
      <c r="CG1" s="1"/>
      <c r="CH1" s="1"/>
      <c r="CI1" s="1"/>
      <c r="CJ1" s="1"/>
      <c r="CK1" s="1"/>
      <c r="CL1" s="1"/>
      <c r="CM1" s="1"/>
      <c r="CN1" s="1"/>
      <c r="CO1" s="1"/>
      <c r="CP1" s="1"/>
      <c r="CQ1" s="1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</row>
    <row r="2" spans="1:134" ht="15.75" x14ac:dyDescent="0.3">
      <c r="A2" s="1"/>
      <c r="B2" s="449" t="s">
        <v>0</v>
      </c>
      <c r="C2" s="449"/>
      <c r="D2" s="13" t="s">
        <v>1</v>
      </c>
      <c r="E2" s="14"/>
      <c r="F2" s="14"/>
      <c r="G2" s="14"/>
      <c r="H2" s="15"/>
      <c r="I2" s="15"/>
      <c r="J2" s="16"/>
      <c r="K2" s="17"/>
      <c r="L2" s="4"/>
      <c r="O2" s="5"/>
      <c r="P2" s="6"/>
      <c r="Q2" s="7"/>
      <c r="R2" s="8"/>
      <c r="S2" s="450" t="s">
        <v>2</v>
      </c>
      <c r="T2" s="451"/>
      <c r="U2" s="452"/>
      <c r="V2" s="18"/>
      <c r="W2" s="18"/>
      <c r="X2" s="19"/>
      <c r="AF2" s="18"/>
      <c r="AG2" s="18"/>
      <c r="AH2" s="18"/>
      <c r="AI2" s="18"/>
      <c r="AJ2" s="18"/>
      <c r="AK2" s="18"/>
      <c r="AL2" s="18"/>
      <c r="AM2" s="1"/>
      <c r="AN2" s="1"/>
      <c r="AS2" s="1"/>
      <c r="AT2" s="1"/>
      <c r="AV2" s="15"/>
      <c r="AW2" s="15"/>
      <c r="AX2" s="1"/>
      <c r="AY2" s="1"/>
      <c r="BC2" s="1"/>
      <c r="BD2" s="1"/>
      <c r="BE2" s="1"/>
      <c r="BF2" s="1"/>
      <c r="BG2" s="1"/>
      <c r="BH2" s="1"/>
      <c r="BI2" s="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1"/>
      <c r="BW2" s="11"/>
      <c r="BX2" s="1"/>
      <c r="BY2" s="1"/>
      <c r="BZ2" s="12"/>
      <c r="CA2" s="12"/>
      <c r="CB2" s="1"/>
      <c r="CC2" s="1"/>
      <c r="CD2" s="1"/>
      <c r="CE2" s="12"/>
      <c r="CF2" s="12"/>
      <c r="CG2" s="1"/>
      <c r="CH2" s="1"/>
      <c r="CI2" s="1"/>
      <c r="CJ2" s="1"/>
      <c r="CK2" s="1"/>
      <c r="CL2" s="1"/>
      <c r="CM2" s="1"/>
      <c r="CN2" s="1"/>
      <c r="CO2" s="1"/>
      <c r="CP2" s="1"/>
      <c r="CQ2" s="11"/>
      <c r="CR2" s="1"/>
      <c r="CS2" s="1"/>
      <c r="CT2" s="12"/>
      <c r="CU2" s="12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</row>
    <row r="3" spans="1:134" ht="15.75" x14ac:dyDescent="0.3">
      <c r="A3" s="1"/>
      <c r="B3" s="2"/>
      <c r="C3" s="20" t="s">
        <v>3</v>
      </c>
      <c r="D3" s="13" t="str">
        <f>[1]ALASAN!D4</f>
        <v>2010-2011</v>
      </c>
      <c r="E3" s="14"/>
      <c r="F3" s="14"/>
      <c r="G3" s="14"/>
      <c r="H3" s="15"/>
      <c r="I3" s="15"/>
      <c r="J3" s="15"/>
      <c r="K3" s="17"/>
      <c r="L3" s="21" t="s">
        <v>4</v>
      </c>
      <c r="M3" s="22">
        <f ca="1">NOW()</f>
        <v>42082.492255555553</v>
      </c>
      <c r="N3" s="18"/>
      <c r="O3" s="23"/>
      <c r="P3" s="6"/>
      <c r="Q3" s="7"/>
      <c r="R3" s="8"/>
      <c r="W3" s="9"/>
      <c r="X3" s="24"/>
      <c r="AH3" s="25"/>
      <c r="AI3" s="10"/>
      <c r="AJ3" s="10"/>
      <c r="AK3" s="1"/>
      <c r="AL3" s="1"/>
      <c r="AM3" s="1"/>
      <c r="AN3" s="1"/>
      <c r="AS3" s="1"/>
      <c r="AT3" s="1"/>
      <c r="AV3" s="15"/>
      <c r="AW3" s="15"/>
      <c r="AX3" s="1"/>
      <c r="AY3" s="1"/>
      <c r="BB3" s="9"/>
      <c r="BC3" s="9"/>
      <c r="BD3" s="9"/>
      <c r="BE3" s="9"/>
      <c r="BF3" s="9"/>
      <c r="BG3" s="9"/>
      <c r="BH3" s="9"/>
      <c r="BI3" s="26"/>
      <c r="BJ3" s="27"/>
      <c r="BK3" s="28"/>
      <c r="BL3" s="28"/>
      <c r="BM3" s="27"/>
      <c r="BN3" s="28"/>
      <c r="BO3" s="28"/>
      <c r="BP3" s="28"/>
      <c r="BQ3" s="28"/>
      <c r="BR3" s="28"/>
      <c r="BS3" s="28"/>
      <c r="BT3" s="28"/>
      <c r="BU3" s="28"/>
      <c r="BV3" s="27"/>
      <c r="BW3" s="27"/>
      <c r="BX3" s="1"/>
      <c r="BY3" s="1"/>
      <c r="BZ3" s="1"/>
      <c r="CA3" s="1"/>
      <c r="CB3" s="28"/>
      <c r="CC3" s="28"/>
      <c r="CD3" s="27"/>
      <c r="CE3" s="28"/>
      <c r="CF3" s="28"/>
      <c r="CG3" s="28"/>
      <c r="CH3" s="27"/>
      <c r="CI3" s="28"/>
      <c r="CJ3" s="28"/>
      <c r="CK3" s="28"/>
      <c r="CL3" s="27"/>
      <c r="CM3" s="28"/>
      <c r="CN3" s="28"/>
      <c r="CO3" s="27"/>
      <c r="CP3" s="27"/>
      <c r="CQ3" s="28"/>
      <c r="CR3" s="28"/>
      <c r="CS3" s="27"/>
      <c r="CT3" s="28"/>
      <c r="CU3" s="28"/>
      <c r="CV3" s="28"/>
      <c r="CW3" s="27"/>
      <c r="CX3" s="28"/>
      <c r="CY3" s="28"/>
      <c r="CZ3" s="28"/>
      <c r="DA3" s="29"/>
      <c r="DB3" s="28"/>
      <c r="DC3" s="28"/>
      <c r="DD3" s="29"/>
      <c r="DE3" s="29"/>
      <c r="DF3" s="28"/>
      <c r="DG3" s="28"/>
      <c r="DH3" s="28"/>
      <c r="DI3" s="29"/>
      <c r="DJ3" s="29"/>
      <c r="DK3" s="1"/>
      <c r="DL3" s="28"/>
      <c r="DM3" s="28"/>
      <c r="DN3" s="29"/>
      <c r="DO3" s="29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</row>
    <row r="4" spans="1:134" ht="17.25" thickBot="1" x14ac:dyDescent="0.35">
      <c r="A4" s="30">
        <v>1</v>
      </c>
      <c r="B4" s="31">
        <v>2</v>
      </c>
      <c r="C4" s="32">
        <v>3</v>
      </c>
      <c r="D4" s="32">
        <v>4</v>
      </c>
      <c r="E4" s="32">
        <v>5</v>
      </c>
      <c r="F4" s="32">
        <v>6</v>
      </c>
      <c r="G4" s="32">
        <v>7</v>
      </c>
      <c r="H4" s="32">
        <v>8</v>
      </c>
      <c r="I4" s="32">
        <v>9</v>
      </c>
      <c r="J4" s="32">
        <v>10</v>
      </c>
      <c r="K4" s="32">
        <v>11</v>
      </c>
      <c r="L4" s="32">
        <v>12</v>
      </c>
      <c r="M4" s="32">
        <v>13</v>
      </c>
      <c r="N4" s="32">
        <v>14</v>
      </c>
      <c r="O4" s="32">
        <v>15</v>
      </c>
      <c r="P4" s="32">
        <v>16</v>
      </c>
      <c r="Q4" s="32">
        <v>17</v>
      </c>
      <c r="R4" s="32">
        <v>18</v>
      </c>
      <c r="S4" s="32">
        <v>19</v>
      </c>
      <c r="T4" s="32">
        <v>20</v>
      </c>
      <c r="U4" s="32">
        <v>21</v>
      </c>
      <c r="V4" s="32">
        <v>22</v>
      </c>
      <c r="W4" s="32">
        <v>23</v>
      </c>
      <c r="X4" s="24"/>
      <c r="AF4" s="4"/>
      <c r="AG4" s="4"/>
      <c r="AH4" s="33"/>
      <c r="AI4" s="33"/>
      <c r="AJ4" s="33"/>
      <c r="AK4" s="9"/>
      <c r="AL4" s="9"/>
      <c r="AM4" s="9"/>
      <c r="AN4" s="9"/>
      <c r="AO4" s="17" t="s">
        <v>5</v>
      </c>
      <c r="AS4" s="1"/>
      <c r="AT4" s="1"/>
      <c r="AV4" s="15" t="s">
        <v>6</v>
      </c>
      <c r="AW4" s="15"/>
      <c r="AX4" s="1"/>
      <c r="AY4" s="34" t="s">
        <v>7</v>
      </c>
      <c r="BB4" s="9"/>
      <c r="BC4" s="9"/>
      <c r="BD4" s="9"/>
      <c r="BE4" s="9"/>
      <c r="BF4" s="9"/>
      <c r="BG4" s="9"/>
      <c r="BH4" s="9"/>
      <c r="BI4" s="26"/>
      <c r="BJ4" s="29"/>
      <c r="BK4" s="28"/>
      <c r="BL4" s="28"/>
      <c r="BM4" s="35"/>
      <c r="BN4" s="28"/>
      <c r="BO4" s="28"/>
      <c r="BP4" s="28"/>
      <c r="BQ4" s="28"/>
      <c r="BR4" s="28"/>
      <c r="BS4" s="28"/>
      <c r="BT4" s="28"/>
      <c r="BU4" s="28"/>
      <c r="BV4" s="27"/>
      <c r="BW4" s="27"/>
      <c r="BX4" s="36">
        <f>VALUE(REPLACE([1]ALASAN!$F$5,1,6,""))</f>
        <v>2010</v>
      </c>
      <c r="BY4" s="37"/>
      <c r="BZ4" s="36" t="s">
        <v>8</v>
      </c>
      <c r="CA4" s="36"/>
      <c r="CB4" s="38"/>
      <c r="CC4" s="36">
        <f>VALUE(REPLACE([1]ALASAN!$F$5,1,6,""))</f>
        <v>2010</v>
      </c>
      <c r="CD4" s="37"/>
      <c r="CE4" s="39" t="s">
        <v>9</v>
      </c>
      <c r="CF4" s="39"/>
      <c r="CG4" s="38"/>
      <c r="CH4" s="36">
        <f>VALUE(REPLACE([1]ALASAN!$F$5,1,6,""))</f>
        <v>2010</v>
      </c>
      <c r="CI4" s="37"/>
      <c r="CJ4" s="39" t="s">
        <v>10</v>
      </c>
      <c r="CK4" s="39"/>
      <c r="CL4" s="40"/>
      <c r="CM4" s="36">
        <f>VALUE(REPLACE([1]ALASAN!$F$5,1,6,""))</f>
        <v>2010</v>
      </c>
      <c r="CN4" s="37"/>
      <c r="CO4" s="39" t="s">
        <v>11</v>
      </c>
      <c r="CP4" s="39"/>
      <c r="CQ4" s="38"/>
      <c r="CR4" s="36">
        <f>VALUE(REPLACE([1]ALASAN!$F$5,1,6,""))</f>
        <v>2010</v>
      </c>
      <c r="CS4" s="37"/>
      <c r="CT4" s="39" t="s">
        <v>12</v>
      </c>
      <c r="CU4" s="39"/>
      <c r="CV4" s="38"/>
      <c r="CW4" s="36">
        <f>VALUE(REPLACE([1]ALASAN!$F$5,1,6,""))</f>
        <v>2010</v>
      </c>
      <c r="CX4" s="37"/>
      <c r="CY4" s="39" t="s">
        <v>13</v>
      </c>
      <c r="CZ4" s="39"/>
      <c r="DA4" s="40"/>
      <c r="DB4" s="36">
        <f>VALUE(REPLACE([1]ALASAN!$F$5,1,6,""))</f>
        <v>2010</v>
      </c>
      <c r="DC4" s="37"/>
      <c r="DD4" s="39" t="s">
        <v>14</v>
      </c>
      <c r="DE4" s="39"/>
      <c r="DF4" s="38"/>
      <c r="DG4" s="36">
        <f>VALUE(REPLACE([1]ALASAN!$F$5,1,6,""))</f>
        <v>2010</v>
      </c>
      <c r="DH4" s="37"/>
      <c r="DI4" s="41" t="s">
        <v>15</v>
      </c>
      <c r="DJ4" s="41"/>
      <c r="DK4" s="37"/>
      <c r="DL4" s="36">
        <f>VALUE(REPLACE([1]ALASAN!$F$5,1,6,""))</f>
        <v>2010</v>
      </c>
      <c r="DM4" s="37"/>
      <c r="DN4" s="39" t="s">
        <v>16</v>
      </c>
      <c r="DO4" s="39"/>
      <c r="DP4" s="37"/>
      <c r="DQ4" s="36">
        <f>DL4+1</f>
        <v>2011</v>
      </c>
      <c r="DR4" s="37"/>
      <c r="DS4" s="39" t="s">
        <v>17</v>
      </c>
      <c r="DT4" s="39"/>
      <c r="DU4" s="37"/>
      <c r="DV4" s="36">
        <f>DL4+1</f>
        <v>2011</v>
      </c>
      <c r="DW4" s="37"/>
      <c r="DX4" s="39" t="s">
        <v>18</v>
      </c>
      <c r="DY4" s="39"/>
      <c r="DZ4" s="42"/>
      <c r="EA4" s="36">
        <f>DL4+1</f>
        <v>2011</v>
      </c>
      <c r="EB4" s="37"/>
      <c r="EC4" s="39" t="s">
        <v>19</v>
      </c>
      <c r="ED4" s="42"/>
    </row>
    <row r="5" spans="1:134" ht="16.5" thickTop="1" x14ac:dyDescent="0.3">
      <c r="A5" s="43" t="s">
        <v>20</v>
      </c>
      <c r="B5" s="44" t="s">
        <v>21</v>
      </c>
      <c r="C5" s="45" t="s">
        <v>22</v>
      </c>
      <c r="D5" s="46" t="s">
        <v>23</v>
      </c>
      <c r="E5" s="47" t="s">
        <v>24</v>
      </c>
      <c r="F5" s="47" t="s">
        <v>25</v>
      </c>
      <c r="G5" s="48" t="s">
        <v>26</v>
      </c>
      <c r="H5" s="49" t="s">
        <v>27</v>
      </c>
      <c r="I5" s="50" t="s">
        <v>28</v>
      </c>
      <c r="J5" s="51" t="s">
        <v>29</v>
      </c>
      <c r="K5" s="51" t="s">
        <v>30</v>
      </c>
      <c r="L5" s="52" t="s">
        <v>31</v>
      </c>
      <c r="M5" s="453" t="s">
        <v>32</v>
      </c>
      <c r="N5" s="454"/>
      <c r="O5" s="454"/>
      <c r="P5" s="454"/>
      <c r="Q5" s="454"/>
      <c r="R5" s="454"/>
      <c r="S5" s="454"/>
      <c r="T5" s="454"/>
      <c r="U5" s="455"/>
      <c r="V5" s="53" t="s">
        <v>33</v>
      </c>
      <c r="W5" s="54" t="s">
        <v>34</v>
      </c>
      <c r="X5" s="24"/>
      <c r="Y5" s="55" t="s">
        <v>35</v>
      </c>
      <c r="AA5" s="17" t="s">
        <v>36</v>
      </c>
      <c r="AF5" s="56"/>
      <c r="AG5" s="57"/>
      <c r="AH5" s="58" t="s">
        <v>26</v>
      </c>
      <c r="AI5" s="59" t="s">
        <v>27</v>
      </c>
      <c r="AJ5" s="59" t="s">
        <v>28</v>
      </c>
      <c r="AK5" s="60" t="s">
        <v>29</v>
      </c>
      <c r="AL5" s="60" t="s">
        <v>30</v>
      </c>
      <c r="AM5" s="61" t="s">
        <v>31</v>
      </c>
      <c r="AN5" s="62"/>
      <c r="AO5" s="1" t="s">
        <v>37</v>
      </c>
      <c r="AP5" s="1" t="s">
        <v>38</v>
      </c>
      <c r="AQ5" s="1" t="s">
        <v>39</v>
      </c>
      <c r="AR5" s="1" t="s">
        <v>39</v>
      </c>
      <c r="AS5" s="1"/>
      <c r="AT5" s="34" t="s">
        <v>26</v>
      </c>
      <c r="AU5" s="1"/>
      <c r="AV5" s="1" t="s">
        <v>38</v>
      </c>
      <c r="AW5" s="12" t="s">
        <v>40</v>
      </c>
      <c r="AX5" s="1"/>
      <c r="AY5" s="1" t="s">
        <v>38</v>
      </c>
      <c r="AZ5" s="1" t="s">
        <v>41</v>
      </c>
      <c r="BA5" s="1"/>
      <c r="BB5" s="63"/>
      <c r="BC5" s="63"/>
      <c r="BD5" s="63"/>
      <c r="BE5" s="63"/>
      <c r="BF5" s="63"/>
      <c r="BG5" s="64"/>
      <c r="BH5" s="9"/>
      <c r="BI5" s="26"/>
      <c r="BJ5" s="65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7" t="s">
        <v>42</v>
      </c>
      <c r="BY5" s="37" t="s">
        <v>43</v>
      </c>
      <c r="BZ5" s="67" t="s">
        <v>44</v>
      </c>
      <c r="CA5" s="67" t="s">
        <v>45</v>
      </c>
      <c r="CB5" s="68"/>
      <c r="CC5" s="69" t="s">
        <v>42</v>
      </c>
      <c r="CD5" s="37" t="s">
        <v>43</v>
      </c>
      <c r="CE5" s="67" t="s">
        <v>44</v>
      </c>
      <c r="CF5" s="67" t="s">
        <v>45</v>
      </c>
      <c r="CG5" s="68"/>
      <c r="CH5" s="69" t="s">
        <v>42</v>
      </c>
      <c r="CI5" s="37" t="s">
        <v>43</v>
      </c>
      <c r="CJ5" s="67" t="s">
        <v>44</v>
      </c>
      <c r="CK5" s="67" t="s">
        <v>45</v>
      </c>
      <c r="CL5" s="68"/>
      <c r="CM5" s="69" t="s">
        <v>42</v>
      </c>
      <c r="CN5" s="37" t="s">
        <v>43</v>
      </c>
      <c r="CO5" s="67" t="s">
        <v>44</v>
      </c>
      <c r="CP5" s="67" t="s">
        <v>45</v>
      </c>
      <c r="CQ5" s="68"/>
      <c r="CR5" s="69" t="s">
        <v>42</v>
      </c>
      <c r="CS5" s="37" t="s">
        <v>43</v>
      </c>
      <c r="CT5" s="67" t="s">
        <v>44</v>
      </c>
      <c r="CU5" s="67" t="s">
        <v>45</v>
      </c>
      <c r="CV5" s="68"/>
      <c r="CW5" s="69" t="s">
        <v>42</v>
      </c>
      <c r="CX5" s="37" t="s">
        <v>43</v>
      </c>
      <c r="CY5" s="67" t="s">
        <v>44</v>
      </c>
      <c r="CZ5" s="67" t="s">
        <v>45</v>
      </c>
      <c r="DA5" s="68"/>
      <c r="DB5" s="69" t="s">
        <v>42</v>
      </c>
      <c r="DC5" s="37" t="s">
        <v>43</v>
      </c>
      <c r="DD5" s="67" t="s">
        <v>44</v>
      </c>
      <c r="DE5" s="67" t="s">
        <v>45</v>
      </c>
      <c r="DF5" s="68"/>
      <c r="DG5" s="69" t="s">
        <v>42</v>
      </c>
      <c r="DH5" s="37" t="s">
        <v>43</v>
      </c>
      <c r="DI5" s="67" t="s">
        <v>44</v>
      </c>
      <c r="DJ5" s="67" t="s">
        <v>45</v>
      </c>
      <c r="DK5" s="37"/>
      <c r="DL5" s="69" t="s">
        <v>42</v>
      </c>
      <c r="DM5" s="37" t="s">
        <v>43</v>
      </c>
      <c r="DN5" s="67" t="s">
        <v>44</v>
      </c>
      <c r="DO5" s="67" t="s">
        <v>45</v>
      </c>
      <c r="DP5" s="37"/>
      <c r="DQ5" s="69" t="s">
        <v>42</v>
      </c>
      <c r="DR5" s="37" t="s">
        <v>43</v>
      </c>
      <c r="DS5" s="67" t="s">
        <v>44</v>
      </c>
      <c r="DT5" s="67" t="s">
        <v>45</v>
      </c>
      <c r="DU5" s="37"/>
      <c r="DV5" s="69" t="s">
        <v>42</v>
      </c>
      <c r="DW5" s="37" t="s">
        <v>43</v>
      </c>
      <c r="DX5" s="67" t="s">
        <v>44</v>
      </c>
      <c r="DY5" s="67" t="s">
        <v>45</v>
      </c>
      <c r="DZ5" s="42"/>
      <c r="EA5" s="69" t="s">
        <v>42</v>
      </c>
      <c r="EB5" s="37" t="s">
        <v>43</v>
      </c>
      <c r="EC5" s="67" t="s">
        <v>44</v>
      </c>
      <c r="ED5" s="67" t="s">
        <v>45</v>
      </c>
    </row>
    <row r="6" spans="1:134" ht="16.5" thickBot="1" x14ac:dyDescent="0.35">
      <c r="A6" s="70"/>
      <c r="B6" s="71" t="s">
        <v>46</v>
      </c>
      <c r="C6" s="72"/>
      <c r="D6" s="73"/>
      <c r="E6" s="74"/>
      <c r="F6" s="74"/>
      <c r="G6" s="75" t="s">
        <v>47</v>
      </c>
      <c r="H6" s="76" t="s">
        <v>46</v>
      </c>
      <c r="I6" s="76" t="s">
        <v>47</v>
      </c>
      <c r="J6" s="77" t="s">
        <v>48</v>
      </c>
      <c r="K6" s="77" t="s">
        <v>49</v>
      </c>
      <c r="L6" s="78" t="s">
        <v>50</v>
      </c>
      <c r="M6" s="79" t="s">
        <v>51</v>
      </c>
      <c r="N6" s="80" t="s">
        <v>52</v>
      </c>
      <c r="O6" s="81" t="s">
        <v>53</v>
      </c>
      <c r="P6" s="82" t="s">
        <v>54</v>
      </c>
      <c r="Q6" s="83" t="s">
        <v>55</v>
      </c>
      <c r="R6" s="84" t="s">
        <v>56</v>
      </c>
      <c r="S6" s="85" t="s">
        <v>57</v>
      </c>
      <c r="T6" s="85" t="s">
        <v>58</v>
      </c>
      <c r="U6" s="86" t="s">
        <v>59</v>
      </c>
      <c r="V6" s="87" t="s">
        <v>60</v>
      </c>
      <c r="W6" s="88" t="s">
        <v>60</v>
      </c>
      <c r="X6" s="24"/>
      <c r="Y6" s="76" t="s">
        <v>61</v>
      </c>
      <c r="AF6" s="89"/>
      <c r="AG6" s="89"/>
      <c r="AH6" s="90" t="s">
        <v>47</v>
      </c>
      <c r="AI6" s="90" t="s">
        <v>46</v>
      </c>
      <c r="AJ6" s="90" t="s">
        <v>47</v>
      </c>
      <c r="AK6" s="91" t="s">
        <v>48</v>
      </c>
      <c r="AL6" s="91" t="s">
        <v>49</v>
      </c>
      <c r="AM6" s="90" t="s">
        <v>50</v>
      </c>
      <c r="AN6" s="92"/>
      <c r="AO6" s="1" t="s">
        <v>62</v>
      </c>
      <c r="AP6" s="1" t="s">
        <v>63</v>
      </c>
      <c r="AQ6" s="12" t="s">
        <v>64</v>
      </c>
      <c r="AR6" s="1" t="s">
        <v>65</v>
      </c>
      <c r="AS6" s="1"/>
      <c r="AT6" s="1" t="s">
        <v>66</v>
      </c>
      <c r="AU6" s="1"/>
      <c r="AV6" s="1" t="s">
        <v>67</v>
      </c>
      <c r="AW6" s="1" t="s">
        <v>68</v>
      </c>
      <c r="AX6" s="1"/>
      <c r="AY6" s="1" t="s">
        <v>67</v>
      </c>
      <c r="AZ6" s="1" t="s">
        <v>69</v>
      </c>
      <c r="BA6" s="1"/>
      <c r="BB6" s="93"/>
      <c r="BC6" s="94" t="s">
        <v>42</v>
      </c>
      <c r="BD6" s="95" t="s">
        <v>43</v>
      </c>
      <c r="BE6" s="95" t="s">
        <v>70</v>
      </c>
      <c r="BF6" s="95" t="s">
        <v>71</v>
      </c>
      <c r="BG6" s="95" t="s">
        <v>72</v>
      </c>
      <c r="BH6" s="95" t="s">
        <v>73</v>
      </c>
      <c r="BI6" s="94" t="s">
        <v>74</v>
      </c>
      <c r="BJ6" s="95" t="s">
        <v>75</v>
      </c>
      <c r="BK6" s="95" t="s">
        <v>76</v>
      </c>
      <c r="BL6" s="95" t="s">
        <v>77</v>
      </c>
      <c r="BM6" s="95" t="s">
        <v>78</v>
      </c>
      <c r="BN6" s="95" t="s">
        <v>79</v>
      </c>
      <c r="BO6" s="95" t="s">
        <v>80</v>
      </c>
      <c r="BP6" s="95" t="s">
        <v>81</v>
      </c>
      <c r="BQ6" s="95" t="s">
        <v>82</v>
      </c>
      <c r="BR6" s="95" t="s">
        <v>83</v>
      </c>
      <c r="BS6" s="95" t="s">
        <v>84</v>
      </c>
      <c r="BT6" s="95" t="s">
        <v>85</v>
      </c>
      <c r="BU6" s="96" t="s">
        <v>44</v>
      </c>
      <c r="BV6" s="97" t="s">
        <v>45</v>
      </c>
      <c r="BW6" s="93"/>
      <c r="BX6" s="67" t="str">
        <f>"="&amp;$BX$4</f>
        <v>=2010</v>
      </c>
      <c r="BY6" s="67" t="s">
        <v>86</v>
      </c>
      <c r="BZ6" s="98" t="s">
        <v>87</v>
      </c>
      <c r="CA6" s="98"/>
      <c r="CB6" s="99"/>
      <c r="CC6" s="67" t="str">
        <f>"="&amp;$BX$4</f>
        <v>=2010</v>
      </c>
      <c r="CD6" s="67" t="s">
        <v>88</v>
      </c>
      <c r="CE6" s="98" t="s">
        <v>87</v>
      </c>
      <c r="CF6" s="98"/>
      <c r="CG6" s="100"/>
      <c r="CH6" s="67" t="str">
        <f>"="&amp;$BX$4</f>
        <v>=2010</v>
      </c>
      <c r="CI6" s="67" t="s">
        <v>89</v>
      </c>
      <c r="CJ6" s="98" t="s">
        <v>87</v>
      </c>
      <c r="CK6" s="98"/>
      <c r="CL6" s="99"/>
      <c r="CM6" s="67" t="str">
        <f>"="&amp;$BX$4</f>
        <v>=2010</v>
      </c>
      <c r="CN6" s="67" t="s">
        <v>90</v>
      </c>
      <c r="CO6" s="98" t="s">
        <v>87</v>
      </c>
      <c r="CP6" s="98"/>
      <c r="CQ6" s="99"/>
      <c r="CR6" s="67" t="str">
        <f>"="&amp;$BX$4</f>
        <v>=2010</v>
      </c>
      <c r="CS6" s="67" t="s">
        <v>91</v>
      </c>
      <c r="CT6" s="98" t="s">
        <v>87</v>
      </c>
      <c r="CU6" s="98"/>
      <c r="CV6" s="100"/>
      <c r="CW6" s="67" t="str">
        <f>"="&amp;$BX$4</f>
        <v>=2010</v>
      </c>
      <c r="CX6" s="67" t="s">
        <v>92</v>
      </c>
      <c r="CY6" s="98" t="s">
        <v>87</v>
      </c>
      <c r="CZ6" s="98"/>
      <c r="DA6" s="99"/>
      <c r="DB6" s="67" t="str">
        <f>"="&amp;$BX$4</f>
        <v>=2010</v>
      </c>
      <c r="DC6" s="67" t="s">
        <v>93</v>
      </c>
      <c r="DD6" s="98" t="s">
        <v>87</v>
      </c>
      <c r="DE6" s="98"/>
      <c r="DF6" s="99"/>
      <c r="DG6" s="67" t="str">
        <f>"="&amp;$BX$4</f>
        <v>=2010</v>
      </c>
      <c r="DH6" s="67" t="s">
        <v>94</v>
      </c>
      <c r="DI6" s="98" t="s">
        <v>87</v>
      </c>
      <c r="DJ6" s="98"/>
      <c r="DK6" s="37"/>
      <c r="DL6" s="67" t="str">
        <f>"="&amp;$BX$4</f>
        <v>=2010</v>
      </c>
      <c r="DM6" s="67" t="s">
        <v>95</v>
      </c>
      <c r="DN6" s="98" t="s">
        <v>87</v>
      </c>
      <c r="DO6" s="98"/>
      <c r="DP6" s="37"/>
      <c r="DQ6" s="67" t="str">
        <f>"="&amp;$DQ$4</f>
        <v>=2011</v>
      </c>
      <c r="DR6" s="67" t="s">
        <v>96</v>
      </c>
      <c r="DS6" s="98" t="s">
        <v>87</v>
      </c>
      <c r="DT6" s="98"/>
      <c r="DU6" s="37"/>
      <c r="DV6" s="67" t="str">
        <f>"="&amp;$DV$4</f>
        <v>=2011</v>
      </c>
      <c r="DW6" s="67" t="s">
        <v>97</v>
      </c>
      <c r="DX6" s="98" t="s">
        <v>87</v>
      </c>
      <c r="DY6" s="98"/>
      <c r="DZ6" s="42"/>
      <c r="EA6" s="67" t="str">
        <f>"="&amp;$EA$4</f>
        <v>=2011</v>
      </c>
      <c r="EB6" s="67" t="s">
        <v>98</v>
      </c>
      <c r="EC6" s="98" t="s">
        <v>87</v>
      </c>
      <c r="ED6" s="42"/>
    </row>
    <row r="7" spans="1:134" ht="16.5" thickTop="1" x14ac:dyDescent="0.3">
      <c r="A7" s="101">
        <f>IF(C7&lt;&gt;"",COUNTA($C$7:C7),"")</f>
        <v>1</v>
      </c>
      <c r="B7" s="102">
        <v>9128034</v>
      </c>
      <c r="C7" s="103" t="s">
        <v>99</v>
      </c>
      <c r="D7" s="104" t="s">
        <v>100</v>
      </c>
      <c r="E7" s="105">
        <v>261982</v>
      </c>
      <c r="F7" s="106" t="s">
        <v>101</v>
      </c>
      <c r="G7" s="107" t="s">
        <v>102</v>
      </c>
      <c r="H7" s="108" t="s">
        <v>103</v>
      </c>
      <c r="I7" s="109">
        <f ca="1">IF(OR(ISBLANK(M7),NOT(ISBLANK(R7))),"",IF(MONTH(M7)&gt;MONTH($M$3),YEAR($M$3)-YEAR(M7),IF(AND(MONTH(M7)=MONTH($M$3),DAY(M7)&lt;=DAY($M$3)),YEAR($M$3)-YEAR(M7),YEAR($M$3)-YEAR(M7))))</f>
        <v>56</v>
      </c>
      <c r="J7" s="110" t="s">
        <v>104</v>
      </c>
      <c r="K7" s="110" t="s">
        <v>105</v>
      </c>
      <c r="L7" s="111" t="s">
        <v>106</v>
      </c>
      <c r="M7" s="112">
        <v>21751</v>
      </c>
      <c r="N7" s="113">
        <v>24462</v>
      </c>
      <c r="O7" s="114">
        <v>33597</v>
      </c>
      <c r="P7" s="115"/>
      <c r="Q7" s="116"/>
      <c r="R7" s="117"/>
      <c r="S7" s="118"/>
      <c r="T7" s="119"/>
      <c r="U7" s="120"/>
      <c r="V7" s="121"/>
      <c r="W7" s="121"/>
      <c r="X7" s="122"/>
      <c r="Y7" s="123">
        <f>IF(ISBLANK(M7),"-",IF(ISBLANK(Q7),IF(ISBLANK(R7),IF(ISBLANK(S7),MONTH(M7),"-"),"-"),"-"))</f>
        <v>7</v>
      </c>
      <c r="AA7" s="124"/>
      <c r="AB7" s="125" t="s">
        <v>107</v>
      </c>
      <c r="AC7" t="s">
        <v>108</v>
      </c>
      <c r="AF7" s="122"/>
      <c r="AG7" s="122"/>
      <c r="AH7" s="126" t="str">
        <f t="shared" ref="AH7:AM22" si="0">IF(AND(ISBLANK($Q7),ISBLANK($R7),ISBLANK($S7)),G7,"*"&amp;G7)</f>
        <v>W</v>
      </c>
      <c r="AI7" s="126" t="str">
        <f t="shared" si="0"/>
        <v>S</v>
      </c>
      <c r="AJ7" s="126">
        <f t="shared" ca="1" si="0"/>
        <v>56</v>
      </c>
      <c r="AK7" s="126" t="str">
        <f t="shared" si="0"/>
        <v>Kejuruan</v>
      </c>
      <c r="AL7" s="126" t="str">
        <f>IF(AND(ISBLANK($Q7),ISBLANK($R7),ISBLANK($S7)),K7,"*"&amp;K7)</f>
        <v>P.Negeri</v>
      </c>
      <c r="AM7" s="126" t="str">
        <f t="shared" si="0"/>
        <v>Jawa</v>
      </c>
      <c r="AN7" s="25"/>
      <c r="AO7" s="1"/>
      <c r="AP7" s="1"/>
      <c r="AQ7" s="1"/>
      <c r="AR7" s="1"/>
      <c r="AS7" s="1"/>
      <c r="AT7" s="1" t="s">
        <v>102</v>
      </c>
      <c r="AU7" s="1"/>
      <c r="AV7" s="1"/>
      <c r="AW7" s="1"/>
      <c r="AX7" s="1"/>
      <c r="AY7" s="1"/>
      <c r="AZ7" s="1"/>
      <c r="BA7" s="1"/>
      <c r="BB7" s="33"/>
      <c r="BC7">
        <f>IF(ISBLANK($N7),"-",YEAR($N7))</f>
        <v>1966</v>
      </c>
      <c r="BD7">
        <f>IF(ISBLANK($N7),"-",MONTH($N7))</f>
        <v>12</v>
      </c>
      <c r="BE7" s="1">
        <f>IF(ISBLANK($O7),"-",YEAR($O7))</f>
        <v>1991</v>
      </c>
      <c r="BF7" s="1">
        <f>IF(ISBLANK($O7),"-",MONTH($O7))</f>
        <v>12</v>
      </c>
      <c r="BG7" s="1" t="str">
        <f>IF(ISBLANK($P7),"-",YEAR($P7))</f>
        <v>-</v>
      </c>
      <c r="BH7" s="1" t="str">
        <f>IF(ISBLANK($P7),"-",MONTH($P7))</f>
        <v>-</v>
      </c>
      <c r="BI7" s="1" t="str">
        <f>IF(ISBLANK($Q7),"-",YEAR($Q7))</f>
        <v>-</v>
      </c>
      <c r="BJ7" s="1" t="str">
        <f>IF(ISBLANK($Q7),"-",MONTH($Q7))</f>
        <v>-</v>
      </c>
      <c r="BK7" s="1" t="str">
        <f>IF(ISBLANK($R7),"-",YEAR($R7))</f>
        <v>-</v>
      </c>
      <c r="BL7" s="1" t="str">
        <f>IF(ISBLANK($R7),"-",MONTH($R7))</f>
        <v>-</v>
      </c>
      <c r="BM7" s="1" t="str">
        <f>IF(ISBLANK($S7),"-",YEAR($S7))</f>
        <v>-</v>
      </c>
      <c r="BN7" s="1" t="str">
        <f>IF(ISBLANK($S7),"-",MONTH($S7))</f>
        <v>-</v>
      </c>
      <c r="BO7" s="1" t="str">
        <f>IF(ISBLANK($T7),"-",YEAR($T7))</f>
        <v>-</v>
      </c>
      <c r="BP7" s="1" t="str">
        <f>IF(ISBLANK($T7),"-",MONTH($T7))</f>
        <v>-</v>
      </c>
      <c r="BQ7" s="1" t="str">
        <f>IF(ISBLANK($U7),"-",YEAR($U7))</f>
        <v>-</v>
      </c>
      <c r="BR7" s="1" t="str">
        <f>IF(ISBLANK($U7),"-",MONTH($U7))</f>
        <v>-</v>
      </c>
      <c r="BS7" s="1">
        <f>IF(ISBLANK($M7),"-",YEAR($M7))</f>
        <v>1959</v>
      </c>
      <c r="BT7" s="1">
        <f>IF(ISBLANK($M7),"-",MONTH($M7))</f>
        <v>7</v>
      </c>
      <c r="BU7" s="127">
        <f>V7</f>
        <v>0</v>
      </c>
      <c r="BV7" s="127">
        <f>W7</f>
        <v>0</v>
      </c>
      <c r="BW7" s="128"/>
      <c r="BX7" s="67" t="str">
        <f>"="&amp;$BX$4</f>
        <v>=2010</v>
      </c>
      <c r="BY7" s="67" t="s">
        <v>86</v>
      </c>
      <c r="BZ7" s="1"/>
      <c r="CA7" s="98" t="s">
        <v>87</v>
      </c>
      <c r="CB7" s="129"/>
      <c r="CC7" s="67" t="str">
        <f>"="&amp;$BX$4</f>
        <v>=2010</v>
      </c>
      <c r="CD7" s="67" t="s">
        <v>88</v>
      </c>
      <c r="CF7" s="98" t="s">
        <v>87</v>
      </c>
      <c r="CG7" s="100"/>
      <c r="CH7" s="67" t="str">
        <f>"="&amp;$BX$4</f>
        <v>=2010</v>
      </c>
      <c r="CI7" s="67" t="s">
        <v>89</v>
      </c>
      <c r="CK7" s="98" t="s">
        <v>87</v>
      </c>
      <c r="CL7" s="99"/>
      <c r="CM7" s="67" t="str">
        <f>"="&amp;$BX$4</f>
        <v>=2010</v>
      </c>
      <c r="CN7" s="67" t="s">
        <v>90</v>
      </c>
      <c r="CP7" s="98" t="s">
        <v>87</v>
      </c>
      <c r="CQ7" s="99"/>
      <c r="CR7" s="67" t="str">
        <f>"="&amp;$BX$4</f>
        <v>=2010</v>
      </c>
      <c r="CS7" s="67" t="s">
        <v>91</v>
      </c>
      <c r="CU7" s="98" t="s">
        <v>87</v>
      </c>
      <c r="CV7" s="100"/>
      <c r="CW7" s="67" t="str">
        <f>"="&amp;$BX$4</f>
        <v>=2010</v>
      </c>
      <c r="CX7" s="67" t="s">
        <v>92</v>
      </c>
      <c r="CZ7" s="98" t="s">
        <v>87</v>
      </c>
      <c r="DA7" s="99"/>
      <c r="DB7" s="67" t="str">
        <f>"="&amp;$BX$4</f>
        <v>=2010</v>
      </c>
      <c r="DC7" s="67" t="s">
        <v>93</v>
      </c>
      <c r="DE7" s="98" t="s">
        <v>87</v>
      </c>
      <c r="DF7" s="99"/>
      <c r="DG7" s="67" t="str">
        <f>"="&amp;$BX$4</f>
        <v>=2010</v>
      </c>
      <c r="DH7" s="67" t="s">
        <v>94</v>
      </c>
      <c r="DJ7" s="98" t="s">
        <v>87</v>
      </c>
      <c r="DK7" s="37"/>
      <c r="DL7" s="67" t="str">
        <f>"="&amp;$BX$4</f>
        <v>=2010</v>
      </c>
      <c r="DM7" s="67" t="s">
        <v>95</v>
      </c>
      <c r="DO7" s="98" t="s">
        <v>87</v>
      </c>
      <c r="DP7" s="37"/>
      <c r="DQ7" s="67" t="str">
        <f>"="&amp;$DQ$4</f>
        <v>=2011</v>
      </c>
      <c r="DR7" s="67" t="s">
        <v>96</v>
      </c>
      <c r="DT7" s="98" t="s">
        <v>87</v>
      </c>
      <c r="DU7" s="37"/>
      <c r="DV7" s="67" t="str">
        <f>"="&amp;$DV$4</f>
        <v>=2011</v>
      </c>
      <c r="DW7" s="67" t="s">
        <v>97</v>
      </c>
      <c r="DY7" s="98" t="s">
        <v>87</v>
      </c>
      <c r="DZ7" s="42"/>
      <c r="EA7" s="67" t="str">
        <f>"="&amp;$EA$4</f>
        <v>=2011</v>
      </c>
      <c r="EB7" s="67" t="s">
        <v>98</v>
      </c>
      <c r="ED7" s="98" t="s">
        <v>87</v>
      </c>
    </row>
    <row r="8" spans="1:134" ht="15.75" x14ac:dyDescent="0.3">
      <c r="A8" s="101">
        <f>IF(C8&lt;&gt;"",COUNTA($C$7:C8),"")</f>
        <v>2</v>
      </c>
      <c r="B8" s="102">
        <v>9115010</v>
      </c>
      <c r="C8" s="103" t="s">
        <v>109</v>
      </c>
      <c r="D8" s="130" t="s">
        <v>100</v>
      </c>
      <c r="E8" s="131">
        <v>261982</v>
      </c>
      <c r="F8" s="106" t="s">
        <v>101</v>
      </c>
      <c r="G8" s="110" t="s">
        <v>66</v>
      </c>
      <c r="H8" s="110" t="s">
        <v>103</v>
      </c>
      <c r="I8" s="109">
        <f ca="1">IF(OR(ISBLANK(M8),NOT(ISBLANK(R8))),"",IF(MONTH(M8)&gt;MONTH($M$3),YEAR($M$3)-YEAR(M8),IF(AND(MONTH(M8)=MONTH($M$3),DAY(M8)&lt;=DAY($M$3)),YEAR($M$3)-YEAR(M8),YEAR($M$3)-YEAR(M8))))</f>
        <v>35</v>
      </c>
      <c r="J8" s="110" t="s">
        <v>110</v>
      </c>
      <c r="K8" s="110" t="s">
        <v>111</v>
      </c>
      <c r="L8" s="111" t="s">
        <v>112</v>
      </c>
      <c r="M8" s="112">
        <v>29293</v>
      </c>
      <c r="N8" s="112">
        <v>33326</v>
      </c>
      <c r="O8" s="132">
        <v>35533</v>
      </c>
      <c r="P8" s="133"/>
      <c r="Q8" s="134"/>
      <c r="R8" s="135"/>
      <c r="S8" s="136"/>
      <c r="T8" s="137"/>
      <c r="U8" s="138"/>
      <c r="V8" s="139"/>
      <c r="W8" s="139"/>
      <c r="X8" s="140"/>
      <c r="Y8" s="141">
        <f t="shared" ref="Y8:Y71" si="1">IF(ISBLANK(M8),"-",IF(ISBLANK(Q8),IF(ISBLANK(R8),IF(ISBLANK(S8),MONTH(M8),"-"),"-"),"-"))</f>
        <v>3</v>
      </c>
      <c r="AF8" s="142"/>
      <c r="AG8" s="142"/>
      <c r="AH8" s="143" t="str">
        <f>IF(AND(ISBLANK($Q8),ISBLANK($R8),ISBLANK($S8)),G8,"*"&amp;G8)</f>
        <v>P</v>
      </c>
      <c r="AI8" s="143" t="str">
        <f t="shared" si="0"/>
        <v>S</v>
      </c>
      <c r="AJ8" s="143">
        <f t="shared" ca="1" si="0"/>
        <v>35</v>
      </c>
      <c r="AK8" s="143" t="str">
        <f t="shared" si="0"/>
        <v>SMU</v>
      </c>
      <c r="AL8" s="143" t="str">
        <f t="shared" si="0"/>
        <v>Wirausaha</v>
      </c>
      <c r="AM8" s="143" t="str">
        <f t="shared" si="0"/>
        <v>Ambon</v>
      </c>
      <c r="AN8" s="25"/>
      <c r="AO8" s="1" t="s">
        <v>37</v>
      </c>
      <c r="AP8" s="1" t="s">
        <v>38</v>
      </c>
      <c r="AQ8" s="1" t="s">
        <v>39</v>
      </c>
      <c r="AR8" s="1" t="s">
        <v>39</v>
      </c>
      <c r="AS8" s="1"/>
      <c r="AT8" s="1"/>
      <c r="AV8" s="1" t="s">
        <v>38</v>
      </c>
      <c r="AW8" s="12" t="s">
        <v>40</v>
      </c>
      <c r="AX8" s="1"/>
      <c r="AY8" s="1" t="s">
        <v>38</v>
      </c>
      <c r="AZ8" s="1" t="s">
        <v>41</v>
      </c>
      <c r="BA8" s="1"/>
      <c r="BB8" s="33"/>
      <c r="BC8">
        <f t="shared" ref="BC8:BC71" si="2">IF(ISBLANK($N8),"-",YEAR($N8))</f>
        <v>1991</v>
      </c>
      <c r="BD8">
        <f t="shared" ref="BD8:BD71" si="3">IF(ISBLANK($N8),"-",MONTH($N8))</f>
        <v>3</v>
      </c>
      <c r="BE8" s="1">
        <f t="shared" ref="BE8:BE71" si="4">IF(ISBLANK($O8),"-",YEAR($O8))</f>
        <v>1997</v>
      </c>
      <c r="BF8" s="1">
        <f t="shared" ref="BF8:BF71" si="5">IF(ISBLANK($O8),"-",MONTH($O8))</f>
        <v>4</v>
      </c>
      <c r="BG8" s="1" t="str">
        <f t="shared" ref="BG8:BG71" si="6">IF(ISBLANK($P8),"-",YEAR($P8))</f>
        <v>-</v>
      </c>
      <c r="BH8" s="1" t="str">
        <f t="shared" ref="BH8:BH71" si="7">IF(ISBLANK($P8),"-",MONTH($P8))</f>
        <v>-</v>
      </c>
      <c r="BI8" s="1" t="str">
        <f t="shared" ref="BI8:BI71" si="8">IF(ISBLANK($Q8),"-",YEAR($Q8))</f>
        <v>-</v>
      </c>
      <c r="BJ8" s="1" t="str">
        <f t="shared" ref="BJ8:BJ71" si="9">IF(ISBLANK($Q8),"-",MONTH($Q8))</f>
        <v>-</v>
      </c>
      <c r="BK8" s="1" t="str">
        <f t="shared" ref="BK8:BK71" si="10">IF(ISBLANK($R8),"-",YEAR($R8))</f>
        <v>-</v>
      </c>
      <c r="BL8" s="1" t="str">
        <f t="shared" ref="BL8:BL71" si="11">IF(ISBLANK($R8),"-",MONTH($R8))</f>
        <v>-</v>
      </c>
      <c r="BM8" s="1" t="str">
        <f t="shared" ref="BM8:BM71" si="12">IF(ISBLANK($S8),"-",YEAR($S8))</f>
        <v>-</v>
      </c>
      <c r="BN8" s="1" t="str">
        <f t="shared" ref="BN8:BN71" si="13">IF(ISBLANK($S8),"-",MONTH($S8))</f>
        <v>-</v>
      </c>
      <c r="BO8" s="1" t="str">
        <f>IF(ISBLANK($T8),"-",YEAR($T8))</f>
        <v>-</v>
      </c>
      <c r="BP8" s="1" t="str">
        <f t="shared" ref="BP8:BP71" si="14">IF(ISBLANK($T8),"-",MONTH($T8))</f>
        <v>-</v>
      </c>
      <c r="BQ8" s="1" t="str">
        <f t="shared" ref="BQ8:BQ71" si="15">IF(ISBLANK($U8),"-",YEAR($U8))</f>
        <v>-</v>
      </c>
      <c r="BR8" s="1" t="str">
        <f t="shared" ref="BR8:BR71" si="16">IF(ISBLANK($U8),"-",MONTH($U8))</f>
        <v>-</v>
      </c>
      <c r="BS8" s="1">
        <f t="shared" ref="BS8:BS71" si="17">IF(ISBLANK($M8),"-",YEAR($M8))</f>
        <v>1980</v>
      </c>
      <c r="BT8" s="1">
        <f t="shared" ref="BT8:BT71" si="18">IF(ISBLANK($M8),"-",MONTH($M8))</f>
        <v>3</v>
      </c>
      <c r="BU8" s="127">
        <f t="shared" ref="BU8:BV71" si="19">V8</f>
        <v>0</v>
      </c>
      <c r="BV8" s="127">
        <f>W8</f>
        <v>0</v>
      </c>
      <c r="BW8" s="93"/>
      <c r="BX8" s="67" t="s">
        <v>42</v>
      </c>
      <c r="BY8" s="37" t="s">
        <v>43</v>
      </c>
      <c r="BZ8" s="67" t="s">
        <v>44</v>
      </c>
      <c r="CA8" s="67" t="s">
        <v>45</v>
      </c>
      <c r="CB8" s="99"/>
      <c r="CC8" s="69" t="s">
        <v>42</v>
      </c>
      <c r="CD8" s="37" t="s">
        <v>43</v>
      </c>
      <c r="CE8" s="67" t="s">
        <v>44</v>
      </c>
      <c r="CF8" s="67" t="s">
        <v>45</v>
      </c>
      <c r="CG8" s="99"/>
      <c r="CH8" s="69" t="s">
        <v>42</v>
      </c>
      <c r="CI8" s="37" t="s">
        <v>43</v>
      </c>
      <c r="CJ8" s="67" t="s">
        <v>44</v>
      </c>
      <c r="CK8" s="67" t="s">
        <v>45</v>
      </c>
      <c r="CL8" s="129"/>
      <c r="CM8" s="69" t="s">
        <v>42</v>
      </c>
      <c r="CN8" s="37" t="s">
        <v>43</v>
      </c>
      <c r="CO8" s="67" t="s">
        <v>44</v>
      </c>
      <c r="CP8" s="67" t="s">
        <v>45</v>
      </c>
      <c r="CQ8" s="129"/>
      <c r="CR8" s="69" t="s">
        <v>42</v>
      </c>
      <c r="CS8" s="37" t="s">
        <v>43</v>
      </c>
      <c r="CT8" s="67" t="s">
        <v>44</v>
      </c>
      <c r="CU8" s="67" t="s">
        <v>45</v>
      </c>
      <c r="CV8" s="99"/>
      <c r="CW8" s="69" t="s">
        <v>42</v>
      </c>
      <c r="CX8" s="37" t="s">
        <v>43</v>
      </c>
      <c r="CY8" s="67" t="s">
        <v>44</v>
      </c>
      <c r="CZ8" s="67" t="s">
        <v>45</v>
      </c>
      <c r="DA8" s="129"/>
      <c r="DB8" s="69" t="s">
        <v>42</v>
      </c>
      <c r="DC8" s="37" t="s">
        <v>43</v>
      </c>
      <c r="DD8" s="67" t="s">
        <v>44</v>
      </c>
      <c r="DE8" s="67" t="s">
        <v>45</v>
      </c>
      <c r="DF8" s="129"/>
      <c r="DG8" s="69" t="s">
        <v>42</v>
      </c>
      <c r="DH8" s="37" t="s">
        <v>43</v>
      </c>
      <c r="DI8" s="67" t="s">
        <v>44</v>
      </c>
      <c r="DJ8" s="67" t="s">
        <v>45</v>
      </c>
      <c r="DK8" s="37"/>
      <c r="DL8" s="69" t="s">
        <v>42</v>
      </c>
      <c r="DM8" s="37" t="s">
        <v>43</v>
      </c>
      <c r="DN8" s="67" t="s">
        <v>44</v>
      </c>
      <c r="DO8" s="67" t="s">
        <v>45</v>
      </c>
      <c r="DP8" s="37"/>
      <c r="DQ8" s="69" t="s">
        <v>42</v>
      </c>
      <c r="DR8" s="37" t="s">
        <v>43</v>
      </c>
      <c r="DS8" s="67" t="s">
        <v>44</v>
      </c>
      <c r="DT8" s="67" t="s">
        <v>45</v>
      </c>
      <c r="DU8" s="37"/>
      <c r="DV8" s="69" t="s">
        <v>42</v>
      </c>
      <c r="DW8" s="37" t="s">
        <v>43</v>
      </c>
      <c r="DX8" s="67" t="s">
        <v>44</v>
      </c>
      <c r="DY8" s="67" t="s">
        <v>45</v>
      </c>
      <c r="DZ8" s="42"/>
      <c r="EA8" s="69" t="s">
        <v>42</v>
      </c>
      <c r="EB8" s="37" t="s">
        <v>43</v>
      </c>
      <c r="EC8" s="67" t="s">
        <v>44</v>
      </c>
      <c r="ED8" s="67" t="s">
        <v>45</v>
      </c>
    </row>
    <row r="9" spans="1:134" ht="15.75" x14ac:dyDescent="0.3">
      <c r="A9" s="101">
        <f>IF(C9&lt;&gt;"",COUNTA($C$7:C9),"")</f>
        <v>3</v>
      </c>
      <c r="B9" s="144" t="s">
        <v>113</v>
      </c>
      <c r="C9" s="103" t="s">
        <v>114</v>
      </c>
      <c r="D9" s="145" t="s">
        <v>100</v>
      </c>
      <c r="E9" s="131">
        <v>261982</v>
      </c>
      <c r="F9" s="106" t="s">
        <v>101</v>
      </c>
      <c r="G9" s="110" t="s">
        <v>66</v>
      </c>
      <c r="H9" s="146" t="s">
        <v>115</v>
      </c>
      <c r="I9" s="109">
        <f ca="1">IF(OR(ISBLANK(M9),NOT(ISBLANK(R9))),"",IF(MONTH(M9)&gt;MONTH($M$3),YEAR($M$3)-YEAR(M9),IF(AND(MONTH(M9)=MONTH($M$3),DAY(M9)&lt;=DAY($M$3)),YEAR($M$3)-YEAR(M9),YEAR($M$3)-YEAR(M9))))</f>
        <v>7</v>
      </c>
      <c r="J9" s="110"/>
      <c r="K9" s="110"/>
      <c r="L9" s="111" t="s">
        <v>112</v>
      </c>
      <c r="M9" s="112">
        <v>39772</v>
      </c>
      <c r="N9" s="112">
        <v>39908</v>
      </c>
      <c r="O9" s="147"/>
      <c r="P9" s="133"/>
      <c r="Q9" s="134"/>
      <c r="R9" s="135"/>
      <c r="S9" s="136"/>
      <c r="T9" s="137"/>
      <c r="U9" s="138"/>
      <c r="V9" s="139" t="s">
        <v>87</v>
      </c>
      <c r="W9" s="139"/>
      <c r="X9" s="142"/>
      <c r="Y9" s="141">
        <f t="shared" si="1"/>
        <v>11</v>
      </c>
      <c r="AA9" s="148"/>
      <c r="AB9" s="125" t="s">
        <v>107</v>
      </c>
      <c r="AC9" t="s">
        <v>116</v>
      </c>
      <c r="AF9" s="142"/>
      <c r="AG9" s="142"/>
      <c r="AH9" s="143" t="str">
        <f>IF(AND(ISBLANK($Q9),ISBLANK($R9),ISBLANK($S9)),G9,"*"&amp;G9)</f>
        <v>P</v>
      </c>
      <c r="AI9" s="143" t="str">
        <f t="shared" si="0"/>
        <v>B</v>
      </c>
      <c r="AJ9" s="143">
        <f t="shared" ca="1" si="0"/>
        <v>7</v>
      </c>
      <c r="AK9" s="143">
        <f t="shared" si="0"/>
        <v>0</v>
      </c>
      <c r="AL9" s="143">
        <f>IF(AND(ISBLANK($Q9),ISBLANK($R9),ISBLANK($S9)),K9,"*"&amp;K9)</f>
        <v>0</v>
      </c>
      <c r="AM9" s="143" t="str">
        <f t="shared" si="0"/>
        <v>Ambon</v>
      </c>
      <c r="AN9" s="25"/>
      <c r="AO9" s="1" t="s">
        <v>117</v>
      </c>
      <c r="AP9" s="1" t="s">
        <v>63</v>
      </c>
      <c r="AQ9" s="1" t="s">
        <v>64</v>
      </c>
      <c r="AR9" s="1" t="s">
        <v>65</v>
      </c>
      <c r="AS9" s="1"/>
      <c r="AT9" s="34" t="s">
        <v>46</v>
      </c>
      <c r="AV9" s="1" t="s">
        <v>67</v>
      </c>
      <c r="AW9" s="1" t="s">
        <v>118</v>
      </c>
      <c r="AX9" s="1"/>
      <c r="AY9" s="1" t="s">
        <v>67</v>
      </c>
      <c r="AZ9" s="1" t="s">
        <v>119</v>
      </c>
      <c r="BA9" s="1"/>
      <c r="BB9" s="33"/>
      <c r="BC9">
        <f t="shared" si="2"/>
        <v>2009</v>
      </c>
      <c r="BD9">
        <f t="shared" si="3"/>
        <v>4</v>
      </c>
      <c r="BE9" s="1" t="str">
        <f t="shared" si="4"/>
        <v>-</v>
      </c>
      <c r="BF9" s="1" t="str">
        <f t="shared" si="5"/>
        <v>-</v>
      </c>
      <c r="BG9" s="1" t="str">
        <f t="shared" si="6"/>
        <v>-</v>
      </c>
      <c r="BH9" s="1" t="str">
        <f t="shared" si="7"/>
        <v>-</v>
      </c>
      <c r="BI9" s="1" t="str">
        <f t="shared" si="8"/>
        <v>-</v>
      </c>
      <c r="BJ9" s="1" t="str">
        <f t="shared" si="9"/>
        <v>-</v>
      </c>
      <c r="BK9" s="1" t="str">
        <f t="shared" si="10"/>
        <v>-</v>
      </c>
      <c r="BL9" s="1" t="str">
        <f t="shared" si="11"/>
        <v>-</v>
      </c>
      <c r="BM9" s="1" t="str">
        <f t="shared" si="12"/>
        <v>-</v>
      </c>
      <c r="BN9" s="1" t="str">
        <f t="shared" si="13"/>
        <v>-</v>
      </c>
      <c r="BO9" s="1" t="str">
        <f t="shared" ref="BO9:BO72" si="20">IF(ISBLANK($T9),"-",YEAR($T9))</f>
        <v>-</v>
      </c>
      <c r="BP9" s="1" t="str">
        <f t="shared" si="14"/>
        <v>-</v>
      </c>
      <c r="BQ9" s="1" t="str">
        <f t="shared" si="15"/>
        <v>-</v>
      </c>
      <c r="BR9" s="1" t="str">
        <f t="shared" si="16"/>
        <v>-</v>
      </c>
      <c r="BS9" s="1">
        <f t="shared" si="17"/>
        <v>2008</v>
      </c>
      <c r="BT9" s="1">
        <f t="shared" si="18"/>
        <v>11</v>
      </c>
      <c r="BU9" s="127" t="str">
        <f t="shared" si="19"/>
        <v>ATL</v>
      </c>
      <c r="BV9" s="127">
        <f t="shared" si="19"/>
        <v>0</v>
      </c>
      <c r="BW9" s="128"/>
      <c r="BX9" s="67" t="str">
        <f>"="&amp;$BX$4</f>
        <v>=2010</v>
      </c>
      <c r="BY9" s="67" t="s">
        <v>86</v>
      </c>
      <c r="BZ9" s="98" t="s">
        <v>120</v>
      </c>
      <c r="CA9" s="98"/>
      <c r="CB9" s="129"/>
      <c r="CC9" s="67" t="str">
        <f>"="&amp;$BX$4</f>
        <v>=2010</v>
      </c>
      <c r="CD9" s="67" t="s">
        <v>88</v>
      </c>
      <c r="CE9" s="98" t="s">
        <v>120</v>
      </c>
      <c r="CF9" s="98"/>
      <c r="CG9" s="100"/>
      <c r="CH9" s="67" t="str">
        <f>"="&amp;$BX$4</f>
        <v>=2010</v>
      </c>
      <c r="CI9" s="67" t="s">
        <v>89</v>
      </c>
      <c r="CJ9" s="98" t="s">
        <v>120</v>
      </c>
      <c r="CK9" s="98"/>
      <c r="CL9" s="99"/>
      <c r="CM9" s="67" t="str">
        <f>"="&amp;$BX$4</f>
        <v>=2010</v>
      </c>
      <c r="CN9" s="67" t="s">
        <v>90</v>
      </c>
      <c r="CO9" s="98" t="s">
        <v>120</v>
      </c>
      <c r="CP9" s="98"/>
      <c r="CQ9" s="99"/>
      <c r="CR9" s="67" t="str">
        <f>"="&amp;$BX$4</f>
        <v>=2010</v>
      </c>
      <c r="CS9" s="67" t="s">
        <v>91</v>
      </c>
      <c r="CT9" s="98" t="s">
        <v>120</v>
      </c>
      <c r="CU9" s="98"/>
      <c r="CV9" s="100"/>
      <c r="CW9" s="67" t="str">
        <f>"="&amp;$BX$4</f>
        <v>=2010</v>
      </c>
      <c r="CX9" s="67" t="s">
        <v>92</v>
      </c>
      <c r="CY9" s="98" t="s">
        <v>120</v>
      </c>
      <c r="CZ9" s="98"/>
      <c r="DA9" s="99"/>
      <c r="DB9" s="67" t="str">
        <f>"="&amp;$BX$4</f>
        <v>=2010</v>
      </c>
      <c r="DC9" s="67" t="s">
        <v>93</v>
      </c>
      <c r="DD9" s="98" t="s">
        <v>120</v>
      </c>
      <c r="DE9" s="98"/>
      <c r="DF9" s="99"/>
      <c r="DG9" s="67" t="str">
        <f>"="&amp;$BX$4</f>
        <v>=2010</v>
      </c>
      <c r="DH9" s="67" t="s">
        <v>94</v>
      </c>
      <c r="DI9" s="98" t="s">
        <v>120</v>
      </c>
      <c r="DJ9" s="98"/>
      <c r="DK9" s="37"/>
      <c r="DL9" s="67" t="str">
        <f>"="&amp;$BX$4</f>
        <v>=2010</v>
      </c>
      <c r="DM9" s="67" t="s">
        <v>95</v>
      </c>
      <c r="DN9" s="98" t="s">
        <v>120</v>
      </c>
      <c r="DO9" s="98"/>
      <c r="DP9" s="37"/>
      <c r="DQ9" s="67" t="str">
        <f>"="&amp;$DQ$4</f>
        <v>=2011</v>
      </c>
      <c r="DR9" s="67" t="s">
        <v>96</v>
      </c>
      <c r="DS9" s="98" t="s">
        <v>120</v>
      </c>
      <c r="DT9" s="98"/>
      <c r="DU9" s="37"/>
      <c r="DV9" s="67" t="str">
        <f>"="&amp;$DV$4</f>
        <v>=2011</v>
      </c>
      <c r="DW9" s="67" t="s">
        <v>97</v>
      </c>
      <c r="DX9" s="98" t="s">
        <v>120</v>
      </c>
      <c r="DY9" s="98"/>
      <c r="DZ9" s="42"/>
      <c r="EA9" s="67" t="str">
        <f>"="&amp;$EA$4</f>
        <v>=2011</v>
      </c>
      <c r="EB9" s="67" t="s">
        <v>98</v>
      </c>
      <c r="EC9" s="98" t="s">
        <v>120</v>
      </c>
      <c r="ED9" s="42"/>
    </row>
    <row r="10" spans="1:134" ht="15.75" x14ac:dyDescent="0.3">
      <c r="A10" s="101">
        <f>IF(C10&lt;&gt;"",COUNTA($C$7:C10),"")</f>
        <v>4</v>
      </c>
      <c r="B10" s="102">
        <v>9115011</v>
      </c>
      <c r="C10" s="103" t="s">
        <v>121</v>
      </c>
      <c r="D10" s="145" t="s">
        <v>100</v>
      </c>
      <c r="E10" s="131">
        <v>261982</v>
      </c>
      <c r="F10" s="106" t="s">
        <v>101</v>
      </c>
      <c r="G10" s="110" t="s">
        <v>66</v>
      </c>
      <c r="H10" s="110" t="s">
        <v>103</v>
      </c>
      <c r="I10" s="109">
        <f t="shared" ref="I10:I73" ca="1" si="21">IF(OR(ISBLANK(M10),NOT(ISBLANK(R10))),"",IF(MONTH(M10)&gt;MONTH($M$3),YEAR($M$3)-YEAR(M10),IF(AND(MONTH(M10)=MONTH($M$3),DAY(M10)&lt;=DAY($M$3)),YEAR($M$3)-YEAR(M10),YEAR($M$3)-YEAR(M10))))</f>
        <v>29</v>
      </c>
      <c r="J10" s="110" t="s">
        <v>110</v>
      </c>
      <c r="K10" s="110" t="s">
        <v>122</v>
      </c>
      <c r="L10" s="111" t="s">
        <v>112</v>
      </c>
      <c r="M10" s="112">
        <v>31459</v>
      </c>
      <c r="N10" s="112">
        <v>33326</v>
      </c>
      <c r="O10" s="147">
        <v>38346</v>
      </c>
      <c r="P10" s="133"/>
      <c r="Q10" s="134"/>
      <c r="R10" s="135"/>
      <c r="S10" s="136"/>
      <c r="T10" s="137"/>
      <c r="U10" s="138"/>
      <c r="V10" s="139"/>
      <c r="W10" s="139"/>
      <c r="X10" s="149"/>
      <c r="Y10" s="141">
        <f t="shared" si="1"/>
        <v>2</v>
      </c>
      <c r="AF10" s="149"/>
      <c r="AG10" s="149"/>
      <c r="AH10" s="143" t="str">
        <f>IF(AND(ISBLANK($Q10),ISBLANK($R10),ISBLANK($S10)),G10,"*"&amp;G10)</f>
        <v>P</v>
      </c>
      <c r="AI10" s="143" t="str">
        <f t="shared" si="0"/>
        <v>S</v>
      </c>
      <c r="AJ10" s="143">
        <f t="shared" ca="1" si="0"/>
        <v>29</v>
      </c>
      <c r="AK10" s="143" t="str">
        <f t="shared" si="0"/>
        <v>SMU</v>
      </c>
      <c r="AL10" s="143" t="str">
        <f t="shared" si="0"/>
        <v>Pel/Mhs</v>
      </c>
      <c r="AM10" s="143" t="str">
        <f t="shared" si="0"/>
        <v>Ambon</v>
      </c>
      <c r="AN10" s="25"/>
      <c r="AO10" s="1"/>
      <c r="AP10" s="1"/>
      <c r="AQ10" s="1"/>
      <c r="AR10" s="1"/>
      <c r="AS10" s="1"/>
      <c r="AT10" s="1" t="s">
        <v>103</v>
      </c>
      <c r="AV10" s="1"/>
      <c r="AW10" s="1"/>
      <c r="AX10" s="1"/>
      <c r="AY10" s="1"/>
      <c r="AZ10" s="1"/>
      <c r="BA10" s="1"/>
      <c r="BB10" s="33"/>
      <c r="BC10">
        <f t="shared" si="2"/>
        <v>1991</v>
      </c>
      <c r="BD10">
        <f t="shared" si="3"/>
        <v>3</v>
      </c>
      <c r="BE10" s="1">
        <f t="shared" si="4"/>
        <v>2004</v>
      </c>
      <c r="BF10" s="1">
        <f t="shared" si="5"/>
        <v>12</v>
      </c>
      <c r="BG10" s="1" t="str">
        <f t="shared" si="6"/>
        <v>-</v>
      </c>
      <c r="BH10" s="1" t="str">
        <f t="shared" si="7"/>
        <v>-</v>
      </c>
      <c r="BI10" s="1" t="str">
        <f t="shared" si="8"/>
        <v>-</v>
      </c>
      <c r="BJ10" s="1" t="str">
        <f t="shared" si="9"/>
        <v>-</v>
      </c>
      <c r="BK10" s="1" t="str">
        <f t="shared" si="10"/>
        <v>-</v>
      </c>
      <c r="BL10" s="1" t="str">
        <f t="shared" si="11"/>
        <v>-</v>
      </c>
      <c r="BM10" s="1" t="str">
        <f t="shared" si="12"/>
        <v>-</v>
      </c>
      <c r="BN10" s="1" t="str">
        <f t="shared" si="13"/>
        <v>-</v>
      </c>
      <c r="BO10" s="1" t="str">
        <f t="shared" si="20"/>
        <v>-</v>
      </c>
      <c r="BP10" s="1" t="str">
        <f t="shared" si="14"/>
        <v>-</v>
      </c>
      <c r="BQ10" s="1" t="str">
        <f t="shared" si="15"/>
        <v>-</v>
      </c>
      <c r="BR10" s="1" t="str">
        <f t="shared" si="16"/>
        <v>-</v>
      </c>
      <c r="BS10" s="1">
        <f t="shared" si="17"/>
        <v>1986</v>
      </c>
      <c r="BT10" s="1">
        <f t="shared" si="18"/>
        <v>2</v>
      </c>
      <c r="BU10" s="127">
        <f t="shared" si="19"/>
        <v>0</v>
      </c>
      <c r="BV10" s="127">
        <f t="shared" si="19"/>
        <v>0</v>
      </c>
      <c r="BW10" s="150"/>
      <c r="BX10" s="67" t="str">
        <f>"="&amp;$BX$4</f>
        <v>=2010</v>
      </c>
      <c r="BY10" s="67" t="s">
        <v>86</v>
      </c>
      <c r="BZ10" s="1"/>
      <c r="CA10" s="98" t="s">
        <v>120</v>
      </c>
      <c r="CB10" s="151"/>
      <c r="CC10" s="67" t="str">
        <f>"="&amp;$BX$4</f>
        <v>=2010</v>
      </c>
      <c r="CD10" s="67" t="s">
        <v>88</v>
      </c>
      <c r="CF10" s="98" t="s">
        <v>120</v>
      </c>
      <c r="CG10" s="100"/>
      <c r="CH10" s="67" t="str">
        <f>"="&amp;$BX$4</f>
        <v>=2010</v>
      </c>
      <c r="CI10" s="67" t="s">
        <v>89</v>
      </c>
      <c r="CK10" s="98" t="s">
        <v>120</v>
      </c>
      <c r="CL10" s="99"/>
      <c r="CM10" s="67" t="str">
        <f>"="&amp;$BX$4</f>
        <v>=2010</v>
      </c>
      <c r="CN10" s="67" t="s">
        <v>90</v>
      </c>
      <c r="CP10" s="98" t="s">
        <v>120</v>
      </c>
      <c r="CQ10" s="99"/>
      <c r="CR10" s="67" t="str">
        <f>"="&amp;$BX$4</f>
        <v>=2010</v>
      </c>
      <c r="CS10" s="67" t="s">
        <v>91</v>
      </c>
      <c r="CU10" s="98" t="s">
        <v>120</v>
      </c>
      <c r="CV10" s="100"/>
      <c r="CW10" s="67" t="str">
        <f>"="&amp;$BX$4</f>
        <v>=2010</v>
      </c>
      <c r="CX10" s="67" t="s">
        <v>92</v>
      </c>
      <c r="CZ10" s="98" t="s">
        <v>120</v>
      </c>
      <c r="DA10" s="99"/>
      <c r="DB10" s="67" t="str">
        <f>"="&amp;$BX$4</f>
        <v>=2010</v>
      </c>
      <c r="DC10" s="67" t="s">
        <v>93</v>
      </c>
      <c r="DE10" s="98" t="s">
        <v>120</v>
      </c>
      <c r="DF10" s="99"/>
      <c r="DG10" s="67" t="str">
        <f>"="&amp;$BX$4</f>
        <v>=2010</v>
      </c>
      <c r="DH10" s="67" t="s">
        <v>94</v>
      </c>
      <c r="DJ10" s="98" t="s">
        <v>120</v>
      </c>
      <c r="DK10" s="37"/>
      <c r="DL10" s="67" t="str">
        <f>"="&amp;$BX$4</f>
        <v>=2010</v>
      </c>
      <c r="DM10" s="67" t="s">
        <v>95</v>
      </c>
      <c r="DO10" s="98" t="s">
        <v>120</v>
      </c>
      <c r="DP10" s="37"/>
      <c r="DQ10" s="67" t="str">
        <f>"="&amp;$DQ$4</f>
        <v>=2011</v>
      </c>
      <c r="DR10" s="67" t="s">
        <v>96</v>
      </c>
      <c r="DT10" s="98" t="s">
        <v>120</v>
      </c>
      <c r="DU10" s="37"/>
      <c r="DV10" s="67" t="str">
        <f>"="&amp;$DV$4</f>
        <v>=2011</v>
      </c>
      <c r="DW10" s="67" t="s">
        <v>97</v>
      </c>
      <c r="DY10" s="98" t="s">
        <v>120</v>
      </c>
      <c r="DZ10" s="42"/>
      <c r="EA10" s="67" t="str">
        <f>"="&amp;$EA$4</f>
        <v>=2011</v>
      </c>
      <c r="EB10" s="67" t="s">
        <v>98</v>
      </c>
      <c r="ED10" s="98" t="s">
        <v>120</v>
      </c>
    </row>
    <row r="11" spans="1:134" ht="15.75" x14ac:dyDescent="0.3">
      <c r="A11" s="101">
        <f>IF(C11&lt;&gt;"",COUNTA($C$7:C11),"")</f>
        <v>5</v>
      </c>
      <c r="B11" s="152">
        <v>9118005</v>
      </c>
      <c r="C11" s="153" t="s">
        <v>123</v>
      </c>
      <c r="D11" s="145" t="s">
        <v>100</v>
      </c>
      <c r="E11" s="131">
        <v>261982</v>
      </c>
      <c r="F11" s="106" t="s">
        <v>124</v>
      </c>
      <c r="G11" s="110" t="s">
        <v>66</v>
      </c>
      <c r="H11" s="110" t="s">
        <v>103</v>
      </c>
      <c r="I11" s="109">
        <f t="shared" ca="1" si="21"/>
        <v>50</v>
      </c>
      <c r="J11" s="110" t="s">
        <v>110</v>
      </c>
      <c r="K11" s="110" t="s">
        <v>119</v>
      </c>
      <c r="L11" s="111" t="s">
        <v>112</v>
      </c>
      <c r="M11" s="112">
        <v>24079</v>
      </c>
      <c r="N11" s="112">
        <v>24102</v>
      </c>
      <c r="O11" s="147">
        <v>33326</v>
      </c>
      <c r="P11" s="133"/>
      <c r="Q11" s="134"/>
      <c r="R11" s="135"/>
      <c r="S11" s="136"/>
      <c r="T11" s="137"/>
      <c r="U11" s="138"/>
      <c r="V11" s="139"/>
      <c r="W11" s="139"/>
      <c r="X11" s="142"/>
      <c r="Y11" s="141">
        <f t="shared" si="1"/>
        <v>12</v>
      </c>
      <c r="AA11" s="154"/>
      <c r="AB11" s="125" t="s">
        <v>107</v>
      </c>
      <c r="AC11" t="s">
        <v>125</v>
      </c>
      <c r="AF11" s="142"/>
      <c r="AG11" s="142"/>
      <c r="AH11" s="143" t="str">
        <f t="shared" ref="AH11:AM26" si="22">IF(AND(ISBLANK($Q11),ISBLANK($R11),ISBLANK($S11)),G11,"*"&amp;G11)</f>
        <v>P</v>
      </c>
      <c r="AI11" s="143" t="str">
        <f t="shared" si="0"/>
        <v>S</v>
      </c>
      <c r="AJ11" s="143">
        <f t="shared" ca="1" si="0"/>
        <v>50</v>
      </c>
      <c r="AK11" s="143" t="str">
        <f t="shared" si="0"/>
        <v>SMU</v>
      </c>
      <c r="AL11" s="143" t="str">
        <f t="shared" si="0"/>
        <v>P.Swasta</v>
      </c>
      <c r="AM11" s="143" t="str">
        <f t="shared" si="0"/>
        <v>Ambon</v>
      </c>
      <c r="AN11" s="25"/>
      <c r="AO11" s="1" t="s">
        <v>37</v>
      </c>
      <c r="AP11" s="1" t="s">
        <v>38</v>
      </c>
      <c r="AQ11" s="1" t="s">
        <v>39</v>
      </c>
      <c r="AR11" s="1" t="s">
        <v>39</v>
      </c>
      <c r="AS11" s="1"/>
      <c r="AT11" s="1" t="s">
        <v>115</v>
      </c>
      <c r="AV11" s="1" t="s">
        <v>38</v>
      </c>
      <c r="AW11" s="12" t="s">
        <v>40</v>
      </c>
      <c r="AX11" s="1"/>
      <c r="AY11" s="1" t="s">
        <v>38</v>
      </c>
      <c r="AZ11" s="1" t="s">
        <v>41</v>
      </c>
      <c r="BA11" s="1"/>
      <c r="BB11" s="33"/>
      <c r="BC11">
        <f t="shared" si="2"/>
        <v>1965</v>
      </c>
      <c r="BD11">
        <f t="shared" si="3"/>
        <v>12</v>
      </c>
      <c r="BE11" s="1">
        <f t="shared" si="4"/>
        <v>1991</v>
      </c>
      <c r="BF11" s="1">
        <f t="shared" si="5"/>
        <v>3</v>
      </c>
      <c r="BG11" s="1" t="str">
        <f t="shared" si="6"/>
        <v>-</v>
      </c>
      <c r="BH11" s="1" t="str">
        <f t="shared" si="7"/>
        <v>-</v>
      </c>
      <c r="BI11" s="1" t="str">
        <f t="shared" si="8"/>
        <v>-</v>
      </c>
      <c r="BJ11" s="1" t="str">
        <f t="shared" si="9"/>
        <v>-</v>
      </c>
      <c r="BK11" s="1" t="str">
        <f t="shared" si="10"/>
        <v>-</v>
      </c>
      <c r="BL11" s="1" t="str">
        <f t="shared" si="11"/>
        <v>-</v>
      </c>
      <c r="BM11" s="1" t="str">
        <f t="shared" si="12"/>
        <v>-</v>
      </c>
      <c r="BN11" s="1" t="str">
        <f t="shared" si="13"/>
        <v>-</v>
      </c>
      <c r="BO11" s="1" t="str">
        <f t="shared" si="20"/>
        <v>-</v>
      </c>
      <c r="BP11" s="1" t="str">
        <f t="shared" si="14"/>
        <v>-</v>
      </c>
      <c r="BQ11" s="1" t="str">
        <f t="shared" si="15"/>
        <v>-</v>
      </c>
      <c r="BR11" s="1" t="str">
        <f t="shared" si="16"/>
        <v>-</v>
      </c>
      <c r="BS11" s="1">
        <f t="shared" si="17"/>
        <v>1965</v>
      </c>
      <c r="BT11" s="1">
        <f t="shared" si="18"/>
        <v>12</v>
      </c>
      <c r="BU11" s="127">
        <f t="shared" si="19"/>
        <v>0</v>
      </c>
      <c r="BV11" s="127">
        <f t="shared" si="19"/>
        <v>0</v>
      </c>
      <c r="BW11" s="128"/>
      <c r="BX11" s="37" t="s">
        <v>70</v>
      </c>
      <c r="BY11" s="37" t="s">
        <v>71</v>
      </c>
      <c r="BZ11" s="67" t="s">
        <v>44</v>
      </c>
      <c r="CA11" s="67" t="s">
        <v>45</v>
      </c>
      <c r="CB11" s="129"/>
      <c r="CC11" s="37" t="s">
        <v>70</v>
      </c>
      <c r="CD11" s="37" t="s">
        <v>71</v>
      </c>
      <c r="CE11" s="67" t="s">
        <v>44</v>
      </c>
      <c r="CF11" s="67" t="s">
        <v>45</v>
      </c>
      <c r="CG11" s="155"/>
      <c r="CH11" s="37" t="s">
        <v>70</v>
      </c>
      <c r="CI11" s="37" t="s">
        <v>71</v>
      </c>
      <c r="CJ11" s="67" t="s">
        <v>44</v>
      </c>
      <c r="CK11" s="67" t="s">
        <v>45</v>
      </c>
      <c r="CL11" s="129"/>
      <c r="CM11" s="37" t="s">
        <v>70</v>
      </c>
      <c r="CN11" s="37" t="s">
        <v>71</v>
      </c>
      <c r="CO11" s="67" t="s">
        <v>44</v>
      </c>
      <c r="CP11" s="67" t="s">
        <v>45</v>
      </c>
      <c r="CQ11" s="129"/>
      <c r="CR11" s="37" t="s">
        <v>70</v>
      </c>
      <c r="CS11" s="37" t="s">
        <v>71</v>
      </c>
      <c r="CT11" s="67" t="s">
        <v>44</v>
      </c>
      <c r="CU11" s="67" t="s">
        <v>45</v>
      </c>
      <c r="CV11" s="155"/>
      <c r="CW11" s="37" t="s">
        <v>70</v>
      </c>
      <c r="CX11" s="37" t="s">
        <v>71</v>
      </c>
      <c r="CY11" s="67" t="s">
        <v>44</v>
      </c>
      <c r="CZ11" s="67" t="s">
        <v>45</v>
      </c>
      <c r="DA11" s="129"/>
      <c r="DB11" s="37" t="s">
        <v>70</v>
      </c>
      <c r="DC11" s="37" t="s">
        <v>71</v>
      </c>
      <c r="DD11" s="67" t="s">
        <v>44</v>
      </c>
      <c r="DE11" s="67" t="s">
        <v>45</v>
      </c>
      <c r="DF11" s="129"/>
      <c r="DG11" s="37" t="s">
        <v>70</v>
      </c>
      <c r="DH11" s="37" t="s">
        <v>71</v>
      </c>
      <c r="DI11" s="67" t="s">
        <v>44</v>
      </c>
      <c r="DJ11" s="67" t="s">
        <v>45</v>
      </c>
      <c r="DK11" s="37"/>
      <c r="DL11" s="37" t="s">
        <v>70</v>
      </c>
      <c r="DM11" s="37" t="s">
        <v>71</v>
      </c>
      <c r="DN11" s="67" t="s">
        <v>44</v>
      </c>
      <c r="DO11" s="67" t="s">
        <v>45</v>
      </c>
      <c r="DP11" s="37"/>
      <c r="DQ11" s="37" t="s">
        <v>70</v>
      </c>
      <c r="DR11" s="37" t="s">
        <v>71</v>
      </c>
      <c r="DS11" s="67" t="s">
        <v>44</v>
      </c>
      <c r="DT11" s="67" t="s">
        <v>45</v>
      </c>
      <c r="DU11" s="37"/>
      <c r="DV11" s="37" t="s">
        <v>70</v>
      </c>
      <c r="DW11" s="37" t="s">
        <v>71</v>
      </c>
      <c r="DX11" s="67" t="s">
        <v>44</v>
      </c>
      <c r="DY11" s="67" t="s">
        <v>45</v>
      </c>
      <c r="DZ11" s="42"/>
      <c r="EA11" s="37" t="s">
        <v>70</v>
      </c>
      <c r="EB11" s="37" t="s">
        <v>71</v>
      </c>
      <c r="EC11" s="67" t="s">
        <v>44</v>
      </c>
      <c r="ED11" s="67" t="s">
        <v>45</v>
      </c>
    </row>
    <row r="12" spans="1:134" ht="15.75" x14ac:dyDescent="0.3">
      <c r="A12" s="101">
        <f>IF(C12&lt;&gt;"",COUNTA($C$7:C12),"")</f>
        <v>6</v>
      </c>
      <c r="B12" s="152">
        <v>9513006</v>
      </c>
      <c r="C12" s="153" t="s">
        <v>126</v>
      </c>
      <c r="D12" s="145" t="s">
        <v>100</v>
      </c>
      <c r="E12" s="131">
        <v>261982</v>
      </c>
      <c r="F12" s="106" t="s">
        <v>124</v>
      </c>
      <c r="G12" s="110" t="s">
        <v>102</v>
      </c>
      <c r="H12" s="110" t="s">
        <v>103</v>
      </c>
      <c r="I12" s="109">
        <f t="shared" ca="1" si="21"/>
        <v>39</v>
      </c>
      <c r="J12" s="110" t="s">
        <v>110</v>
      </c>
      <c r="K12" s="110" t="s">
        <v>127</v>
      </c>
      <c r="L12" s="111" t="s">
        <v>128</v>
      </c>
      <c r="M12" s="112">
        <v>27798</v>
      </c>
      <c r="N12" s="112">
        <v>35771</v>
      </c>
      <c r="O12" s="156">
        <v>36520</v>
      </c>
      <c r="P12" s="133"/>
      <c r="Q12" s="134"/>
      <c r="R12" s="135"/>
      <c r="S12" s="136"/>
      <c r="T12" s="137"/>
      <c r="U12" s="138"/>
      <c r="V12" s="139"/>
      <c r="W12" s="139"/>
      <c r="X12" s="142"/>
      <c r="Y12" s="141">
        <f t="shared" si="1"/>
        <v>2</v>
      </c>
      <c r="AF12" s="142"/>
      <c r="AG12" s="142"/>
      <c r="AH12" s="143" t="str">
        <f t="shared" si="22"/>
        <v>W</v>
      </c>
      <c r="AI12" s="143" t="str">
        <f t="shared" si="0"/>
        <v>S</v>
      </c>
      <c r="AJ12" s="143">
        <f t="shared" ca="1" si="0"/>
        <v>39</v>
      </c>
      <c r="AK12" s="143" t="str">
        <f t="shared" si="0"/>
        <v>SMU</v>
      </c>
      <c r="AL12" s="143" t="str">
        <f t="shared" si="0"/>
        <v>Ibu RT</v>
      </c>
      <c r="AM12" s="143" t="str">
        <f t="shared" si="0"/>
        <v>T.Hoa</v>
      </c>
      <c r="AN12" s="25"/>
      <c r="AO12" s="1" t="s">
        <v>62</v>
      </c>
      <c r="AP12" s="1" t="s">
        <v>63</v>
      </c>
      <c r="AQ12" s="12" t="s">
        <v>129</v>
      </c>
      <c r="AR12" s="1" t="s">
        <v>130</v>
      </c>
      <c r="AS12" s="1"/>
      <c r="AT12" s="1"/>
      <c r="AU12" s="1"/>
      <c r="AV12" s="1" t="s">
        <v>67</v>
      </c>
      <c r="AW12" s="1" t="s">
        <v>131</v>
      </c>
      <c r="AX12" s="1"/>
      <c r="AY12" s="1" t="s">
        <v>67</v>
      </c>
      <c r="AZ12" s="1" t="s">
        <v>105</v>
      </c>
      <c r="BA12" s="1"/>
      <c r="BB12" s="33"/>
      <c r="BC12">
        <f t="shared" si="2"/>
        <v>1997</v>
      </c>
      <c r="BD12">
        <f t="shared" si="3"/>
        <v>12</v>
      </c>
      <c r="BE12" s="1">
        <f t="shared" si="4"/>
        <v>1999</v>
      </c>
      <c r="BF12" s="1">
        <f t="shared" si="5"/>
        <v>12</v>
      </c>
      <c r="BG12" s="1" t="str">
        <f t="shared" si="6"/>
        <v>-</v>
      </c>
      <c r="BH12" s="1" t="str">
        <f t="shared" si="7"/>
        <v>-</v>
      </c>
      <c r="BI12" s="1" t="str">
        <f t="shared" si="8"/>
        <v>-</v>
      </c>
      <c r="BJ12" s="1" t="str">
        <f t="shared" si="9"/>
        <v>-</v>
      </c>
      <c r="BK12" s="1" t="str">
        <f t="shared" si="10"/>
        <v>-</v>
      </c>
      <c r="BL12" s="1" t="str">
        <f t="shared" si="11"/>
        <v>-</v>
      </c>
      <c r="BM12" s="1" t="str">
        <f t="shared" si="12"/>
        <v>-</v>
      </c>
      <c r="BN12" s="1" t="str">
        <f t="shared" si="13"/>
        <v>-</v>
      </c>
      <c r="BO12" s="1" t="str">
        <f t="shared" si="20"/>
        <v>-</v>
      </c>
      <c r="BP12" s="1" t="str">
        <f t="shared" si="14"/>
        <v>-</v>
      </c>
      <c r="BQ12" s="1" t="str">
        <f t="shared" si="15"/>
        <v>-</v>
      </c>
      <c r="BR12" s="1" t="str">
        <f t="shared" si="16"/>
        <v>-</v>
      </c>
      <c r="BS12" s="1">
        <f t="shared" si="17"/>
        <v>1976</v>
      </c>
      <c r="BT12" s="1">
        <f t="shared" si="18"/>
        <v>2</v>
      </c>
      <c r="BU12" s="127">
        <f t="shared" si="19"/>
        <v>0</v>
      </c>
      <c r="BV12" s="127">
        <f t="shared" si="19"/>
        <v>0</v>
      </c>
      <c r="BW12" s="150"/>
      <c r="BX12" s="67" t="str">
        <f>"="&amp;$BX$4</f>
        <v>=2010</v>
      </c>
      <c r="BY12" s="67" t="s">
        <v>86</v>
      </c>
      <c r="BZ12" s="98" t="s">
        <v>132</v>
      </c>
      <c r="CA12" s="98"/>
      <c r="CB12" s="151"/>
      <c r="CC12" s="67" t="str">
        <f>"="&amp;$BX$4</f>
        <v>=2010</v>
      </c>
      <c r="CD12" s="67" t="s">
        <v>88</v>
      </c>
      <c r="CE12" s="98" t="s">
        <v>132</v>
      </c>
      <c r="CF12" s="98"/>
      <c r="CG12" s="100"/>
      <c r="CH12" s="67" t="str">
        <f>"="&amp;$BX$4</f>
        <v>=2010</v>
      </c>
      <c r="CI12" s="67" t="s">
        <v>89</v>
      </c>
      <c r="CJ12" s="98" t="s">
        <v>132</v>
      </c>
      <c r="CK12" s="98"/>
      <c r="CL12" s="151"/>
      <c r="CM12" s="67" t="str">
        <f>"="&amp;$BX$4</f>
        <v>=2010</v>
      </c>
      <c r="CN12" s="67" t="s">
        <v>90</v>
      </c>
      <c r="CO12" s="98" t="s">
        <v>132</v>
      </c>
      <c r="CP12" s="98"/>
      <c r="CQ12" s="151"/>
      <c r="CR12" s="67" t="str">
        <f>"="&amp;$BX$4</f>
        <v>=2010</v>
      </c>
      <c r="CS12" s="67" t="s">
        <v>91</v>
      </c>
      <c r="CT12" s="98" t="s">
        <v>132</v>
      </c>
      <c r="CU12" s="98"/>
      <c r="CV12" s="100"/>
      <c r="CW12" s="67" t="str">
        <f>"="&amp;$BX$4</f>
        <v>=2010</v>
      </c>
      <c r="CX12" s="67" t="s">
        <v>92</v>
      </c>
      <c r="CY12" s="98" t="s">
        <v>132</v>
      </c>
      <c r="CZ12" s="98"/>
      <c r="DA12" s="151"/>
      <c r="DB12" s="67" t="str">
        <f>"="&amp;$BX$4</f>
        <v>=2010</v>
      </c>
      <c r="DC12" s="67" t="s">
        <v>93</v>
      </c>
      <c r="DD12" s="98" t="s">
        <v>132</v>
      </c>
      <c r="DE12" s="98"/>
      <c r="DF12" s="151"/>
      <c r="DG12" s="67" t="str">
        <f>"="&amp;$BX$4</f>
        <v>=2010</v>
      </c>
      <c r="DH12" s="67" t="s">
        <v>94</v>
      </c>
      <c r="DI12" s="98" t="s">
        <v>132</v>
      </c>
      <c r="DJ12" s="98"/>
      <c r="DK12" s="37"/>
      <c r="DL12" s="67" t="str">
        <f>"="&amp;$BX$4</f>
        <v>=2010</v>
      </c>
      <c r="DM12" s="67" t="s">
        <v>95</v>
      </c>
      <c r="DN12" s="98" t="s">
        <v>132</v>
      </c>
      <c r="DO12" s="98"/>
      <c r="DP12" s="37"/>
      <c r="DQ12" s="67" t="str">
        <f>"="&amp;$DQ$4</f>
        <v>=2011</v>
      </c>
      <c r="DR12" s="67" t="s">
        <v>96</v>
      </c>
      <c r="DS12" s="98" t="s">
        <v>132</v>
      </c>
      <c r="DT12" s="98"/>
      <c r="DU12" s="37"/>
      <c r="DV12" s="67" t="str">
        <f>"="&amp;$DV$4</f>
        <v>=2011</v>
      </c>
      <c r="DW12" s="67" t="s">
        <v>97</v>
      </c>
      <c r="DX12" s="98" t="s">
        <v>132</v>
      </c>
      <c r="DY12" s="98"/>
      <c r="DZ12" s="42"/>
      <c r="EA12" s="67" t="str">
        <f>"="&amp;$EA$4</f>
        <v>=2011</v>
      </c>
      <c r="EB12" s="67" t="s">
        <v>98</v>
      </c>
      <c r="EC12" s="98" t="s">
        <v>132</v>
      </c>
      <c r="ED12" s="42"/>
    </row>
    <row r="13" spans="1:134" ht="15.75" x14ac:dyDescent="0.3">
      <c r="A13" s="101">
        <f>IF(C13&lt;&gt;"",COUNTA($C$7:C13),"")</f>
        <v>7</v>
      </c>
      <c r="B13" s="157" t="s">
        <v>133</v>
      </c>
      <c r="C13" s="153" t="s">
        <v>134</v>
      </c>
      <c r="D13" s="145" t="s">
        <v>100</v>
      </c>
      <c r="E13" s="131">
        <v>261982</v>
      </c>
      <c r="F13" s="106" t="s">
        <v>124</v>
      </c>
      <c r="G13" s="110" t="s">
        <v>66</v>
      </c>
      <c r="H13" s="146" t="s">
        <v>115</v>
      </c>
      <c r="I13" s="109">
        <f t="shared" ca="1" si="21"/>
        <v>13</v>
      </c>
      <c r="J13" s="110"/>
      <c r="K13" s="110"/>
      <c r="L13" s="111" t="s">
        <v>112</v>
      </c>
      <c r="M13" s="112">
        <v>37569</v>
      </c>
      <c r="N13" s="113">
        <v>37980</v>
      </c>
      <c r="O13" s="158"/>
      <c r="P13" s="133"/>
      <c r="Q13" s="134"/>
      <c r="R13" s="135"/>
      <c r="S13" s="136"/>
      <c r="T13" s="137"/>
      <c r="U13" s="138"/>
      <c r="V13" s="139"/>
      <c r="W13" s="139"/>
      <c r="X13" s="142"/>
      <c r="Y13" s="141">
        <f t="shared" si="1"/>
        <v>11</v>
      </c>
      <c r="AF13" s="142"/>
      <c r="AG13" s="142"/>
      <c r="AH13" s="143" t="str">
        <f t="shared" si="22"/>
        <v>P</v>
      </c>
      <c r="AI13" s="143" t="str">
        <f t="shared" si="0"/>
        <v>B</v>
      </c>
      <c r="AJ13" s="143">
        <f t="shared" ca="1" si="0"/>
        <v>13</v>
      </c>
      <c r="AK13" s="143">
        <f t="shared" si="0"/>
        <v>0</v>
      </c>
      <c r="AL13" s="143">
        <f t="shared" si="0"/>
        <v>0</v>
      </c>
      <c r="AM13" s="143" t="str">
        <f t="shared" si="0"/>
        <v>Ambon</v>
      </c>
      <c r="AN13" s="25"/>
      <c r="AO13" s="1"/>
      <c r="AP13" s="1"/>
      <c r="AQ13" s="1"/>
      <c r="AR13" s="1"/>
      <c r="AS13" s="1"/>
      <c r="AT13" s="34" t="s">
        <v>6</v>
      </c>
      <c r="AU13" s="1"/>
      <c r="AV13" s="1"/>
      <c r="AW13" s="1"/>
      <c r="AX13" s="1"/>
      <c r="AY13" s="1"/>
      <c r="AZ13" s="1"/>
      <c r="BA13" s="1"/>
      <c r="BB13" s="33"/>
      <c r="BC13">
        <f t="shared" si="2"/>
        <v>2003</v>
      </c>
      <c r="BD13">
        <f t="shared" si="3"/>
        <v>12</v>
      </c>
      <c r="BE13" s="1" t="str">
        <f t="shared" si="4"/>
        <v>-</v>
      </c>
      <c r="BF13" s="1" t="str">
        <f t="shared" si="5"/>
        <v>-</v>
      </c>
      <c r="BG13" s="1" t="str">
        <f t="shared" si="6"/>
        <v>-</v>
      </c>
      <c r="BH13" s="1" t="str">
        <f t="shared" si="7"/>
        <v>-</v>
      </c>
      <c r="BI13" s="1" t="str">
        <f t="shared" si="8"/>
        <v>-</v>
      </c>
      <c r="BJ13" s="1" t="str">
        <f t="shared" si="9"/>
        <v>-</v>
      </c>
      <c r="BK13" s="1" t="str">
        <f t="shared" si="10"/>
        <v>-</v>
      </c>
      <c r="BL13" s="1" t="str">
        <f t="shared" si="11"/>
        <v>-</v>
      </c>
      <c r="BM13" s="1" t="str">
        <f t="shared" si="12"/>
        <v>-</v>
      </c>
      <c r="BN13" s="1" t="str">
        <f t="shared" si="13"/>
        <v>-</v>
      </c>
      <c r="BO13" s="1" t="str">
        <f t="shared" si="20"/>
        <v>-</v>
      </c>
      <c r="BP13" s="1" t="str">
        <f t="shared" si="14"/>
        <v>-</v>
      </c>
      <c r="BQ13" s="1" t="str">
        <f t="shared" si="15"/>
        <v>-</v>
      </c>
      <c r="BR13" s="1" t="str">
        <f t="shared" si="16"/>
        <v>-</v>
      </c>
      <c r="BS13" s="1">
        <f t="shared" si="17"/>
        <v>2002</v>
      </c>
      <c r="BT13" s="1">
        <f t="shared" si="18"/>
        <v>11</v>
      </c>
      <c r="BU13" s="127">
        <f t="shared" si="19"/>
        <v>0</v>
      </c>
      <c r="BV13" s="127">
        <f t="shared" si="19"/>
        <v>0</v>
      </c>
      <c r="BW13" s="128"/>
      <c r="BX13" s="67" t="str">
        <f>"="&amp;$BX$4</f>
        <v>=2010</v>
      </c>
      <c r="BY13" s="67" t="s">
        <v>86</v>
      </c>
      <c r="BZ13" s="1"/>
      <c r="CA13" s="98" t="s">
        <v>132</v>
      </c>
      <c r="CB13" s="129"/>
      <c r="CC13" s="67" t="str">
        <f>"="&amp;$BX$4</f>
        <v>=2010</v>
      </c>
      <c r="CD13" s="67" t="s">
        <v>88</v>
      </c>
      <c r="CF13" s="98" t="s">
        <v>132</v>
      </c>
      <c r="CG13" s="100"/>
      <c r="CH13" s="67" t="str">
        <f>"="&amp;$BX$4</f>
        <v>=2010</v>
      </c>
      <c r="CI13" s="67" t="s">
        <v>89</v>
      </c>
      <c r="CK13" s="98" t="s">
        <v>132</v>
      </c>
      <c r="CL13" s="151"/>
      <c r="CM13" s="67" t="str">
        <f>"="&amp;$BX$4</f>
        <v>=2010</v>
      </c>
      <c r="CN13" s="67" t="s">
        <v>90</v>
      </c>
      <c r="CP13" s="98" t="s">
        <v>132</v>
      </c>
      <c r="CQ13" s="151"/>
      <c r="CR13" s="67" t="str">
        <f>"="&amp;$BX$4</f>
        <v>=2010</v>
      </c>
      <c r="CS13" s="67" t="s">
        <v>91</v>
      </c>
      <c r="CU13" s="98" t="s">
        <v>132</v>
      </c>
      <c r="CV13" s="100"/>
      <c r="CW13" s="67" t="str">
        <f>"="&amp;$BX$4</f>
        <v>=2010</v>
      </c>
      <c r="CX13" s="67" t="s">
        <v>92</v>
      </c>
      <c r="CZ13" s="98" t="s">
        <v>132</v>
      </c>
      <c r="DA13" s="151"/>
      <c r="DB13" s="67" t="str">
        <f>"="&amp;$BX$4</f>
        <v>=2010</v>
      </c>
      <c r="DC13" s="67" t="s">
        <v>93</v>
      </c>
      <c r="DE13" s="98" t="s">
        <v>132</v>
      </c>
      <c r="DF13" s="151"/>
      <c r="DG13" s="67" t="str">
        <f>"="&amp;$BX$4</f>
        <v>=2010</v>
      </c>
      <c r="DH13" s="67" t="s">
        <v>94</v>
      </c>
      <c r="DJ13" s="98" t="s">
        <v>132</v>
      </c>
      <c r="DK13" s="37"/>
      <c r="DL13" s="67" t="str">
        <f>"="&amp;$BX$4</f>
        <v>=2010</v>
      </c>
      <c r="DM13" s="67" t="s">
        <v>95</v>
      </c>
      <c r="DO13" s="98" t="s">
        <v>132</v>
      </c>
      <c r="DP13" s="37"/>
      <c r="DQ13" s="67" t="str">
        <f>"="&amp;$DQ$4</f>
        <v>=2011</v>
      </c>
      <c r="DR13" s="67" t="s">
        <v>96</v>
      </c>
      <c r="DT13" s="98" t="s">
        <v>132</v>
      </c>
      <c r="DU13" s="37"/>
      <c r="DV13" s="67" t="str">
        <f>"="&amp;$DV$4</f>
        <v>=2011</v>
      </c>
      <c r="DW13" s="67" t="s">
        <v>97</v>
      </c>
      <c r="DY13" s="98" t="s">
        <v>132</v>
      </c>
      <c r="DZ13" s="42"/>
      <c r="EA13" s="67" t="str">
        <f>"="&amp;$EA$4</f>
        <v>=2011</v>
      </c>
      <c r="EB13" s="67" t="s">
        <v>98</v>
      </c>
      <c r="ED13" s="98" t="s">
        <v>132</v>
      </c>
    </row>
    <row r="14" spans="1:134" ht="15.75" x14ac:dyDescent="0.3">
      <c r="A14" s="101">
        <f>IF(C14&lt;&gt;"",COUNTA($C$7:C14),"")</f>
        <v>8</v>
      </c>
      <c r="B14" s="157"/>
      <c r="C14" s="153" t="s">
        <v>135</v>
      </c>
      <c r="D14" s="145" t="s">
        <v>100</v>
      </c>
      <c r="E14" s="131">
        <v>261982</v>
      </c>
      <c r="F14" s="106" t="s">
        <v>124</v>
      </c>
      <c r="G14" s="110" t="s">
        <v>66</v>
      </c>
      <c r="H14" s="146"/>
      <c r="I14" s="109">
        <f t="shared" ca="1" si="21"/>
        <v>4</v>
      </c>
      <c r="J14" s="110"/>
      <c r="K14" s="110"/>
      <c r="L14" s="111" t="s">
        <v>112</v>
      </c>
      <c r="M14" s="112">
        <v>40675</v>
      </c>
      <c r="N14" s="113"/>
      <c r="O14" s="158"/>
      <c r="P14" s="133"/>
      <c r="Q14" s="134"/>
      <c r="R14" s="135"/>
      <c r="S14" s="136"/>
      <c r="T14" s="137"/>
      <c r="U14" s="138"/>
      <c r="V14" s="139" t="s">
        <v>136</v>
      </c>
      <c r="W14" s="139"/>
      <c r="X14" s="142"/>
      <c r="Y14" s="141">
        <f t="shared" si="1"/>
        <v>5</v>
      </c>
      <c r="AF14" s="142"/>
      <c r="AG14" s="142"/>
      <c r="AH14" s="143" t="str">
        <f t="shared" si="22"/>
        <v>P</v>
      </c>
      <c r="AI14" s="143">
        <f t="shared" si="0"/>
        <v>0</v>
      </c>
      <c r="AJ14" s="143">
        <f t="shared" ca="1" si="0"/>
        <v>4</v>
      </c>
      <c r="AK14" s="143">
        <f t="shared" si="0"/>
        <v>0</v>
      </c>
      <c r="AL14" s="143">
        <f t="shared" si="0"/>
        <v>0</v>
      </c>
      <c r="AM14" s="143" t="str">
        <f t="shared" si="0"/>
        <v>Ambon</v>
      </c>
      <c r="AN14" s="25"/>
      <c r="AO14" s="1" t="s">
        <v>37</v>
      </c>
      <c r="AP14" s="1" t="s">
        <v>38</v>
      </c>
      <c r="AQ14" s="1" t="s">
        <v>39</v>
      </c>
      <c r="AR14" s="1" t="s">
        <v>39</v>
      </c>
      <c r="AS14" s="1"/>
      <c r="AT14" s="12" t="s">
        <v>68</v>
      </c>
      <c r="AV14" s="1" t="s">
        <v>38</v>
      </c>
      <c r="AW14" s="12" t="s">
        <v>40</v>
      </c>
      <c r="AX14" s="1"/>
      <c r="AY14" s="1" t="s">
        <v>38</v>
      </c>
      <c r="AZ14" s="1" t="s">
        <v>41</v>
      </c>
      <c r="BA14" s="1"/>
      <c r="BB14" s="33"/>
      <c r="BC14" t="str">
        <f t="shared" si="2"/>
        <v>-</v>
      </c>
      <c r="BD14" t="str">
        <f t="shared" si="3"/>
        <v>-</v>
      </c>
      <c r="BE14" s="1" t="str">
        <f t="shared" si="4"/>
        <v>-</v>
      </c>
      <c r="BF14" s="1" t="str">
        <f t="shared" si="5"/>
        <v>-</v>
      </c>
      <c r="BG14" s="1" t="str">
        <f t="shared" si="6"/>
        <v>-</v>
      </c>
      <c r="BH14" s="1" t="str">
        <f t="shared" si="7"/>
        <v>-</v>
      </c>
      <c r="BI14" s="1" t="str">
        <f t="shared" si="8"/>
        <v>-</v>
      </c>
      <c r="BJ14" s="1" t="str">
        <f t="shared" si="9"/>
        <v>-</v>
      </c>
      <c r="BK14" s="1" t="str">
        <f t="shared" si="10"/>
        <v>-</v>
      </c>
      <c r="BL14" s="1" t="str">
        <f t="shared" si="11"/>
        <v>-</v>
      </c>
      <c r="BM14" s="1" t="str">
        <f t="shared" si="12"/>
        <v>-</v>
      </c>
      <c r="BN14" s="1" t="str">
        <f t="shared" si="13"/>
        <v>-</v>
      </c>
      <c r="BO14" s="1" t="str">
        <f t="shared" si="20"/>
        <v>-</v>
      </c>
      <c r="BP14" s="1" t="str">
        <f t="shared" si="14"/>
        <v>-</v>
      </c>
      <c r="BQ14" s="1" t="str">
        <f t="shared" si="15"/>
        <v>-</v>
      </c>
      <c r="BR14" s="1" t="str">
        <f t="shared" si="16"/>
        <v>-</v>
      </c>
      <c r="BS14" s="1">
        <f t="shared" si="17"/>
        <v>2011</v>
      </c>
      <c r="BT14" s="1">
        <f t="shared" si="18"/>
        <v>5</v>
      </c>
      <c r="BU14" s="127" t="str">
        <f t="shared" si="19"/>
        <v>APA</v>
      </c>
      <c r="BV14" s="127">
        <f t="shared" si="19"/>
        <v>0</v>
      </c>
      <c r="BW14" s="150"/>
      <c r="BX14" s="37" t="s">
        <v>70</v>
      </c>
      <c r="BY14" s="37" t="s">
        <v>71</v>
      </c>
      <c r="BZ14" s="67" t="s">
        <v>44</v>
      </c>
      <c r="CA14" s="67" t="s">
        <v>45</v>
      </c>
      <c r="CB14" s="151"/>
      <c r="CC14" s="37" t="s">
        <v>70</v>
      </c>
      <c r="CD14" s="37" t="s">
        <v>71</v>
      </c>
      <c r="CE14" s="67" t="s">
        <v>44</v>
      </c>
      <c r="CF14" s="67" t="s">
        <v>45</v>
      </c>
      <c r="CH14" s="37" t="s">
        <v>70</v>
      </c>
      <c r="CI14" s="37" t="s">
        <v>71</v>
      </c>
      <c r="CJ14" s="67" t="s">
        <v>44</v>
      </c>
      <c r="CK14" s="67" t="s">
        <v>45</v>
      </c>
      <c r="CL14" s="129"/>
      <c r="CM14" s="37" t="s">
        <v>70</v>
      </c>
      <c r="CN14" s="37" t="s">
        <v>71</v>
      </c>
      <c r="CO14" s="67" t="s">
        <v>44</v>
      </c>
      <c r="CP14" s="67" t="s">
        <v>45</v>
      </c>
      <c r="CQ14" s="129"/>
      <c r="CR14" s="37" t="s">
        <v>70</v>
      </c>
      <c r="CS14" s="37" t="s">
        <v>71</v>
      </c>
      <c r="CT14" s="67" t="s">
        <v>44</v>
      </c>
      <c r="CU14" s="67" t="s">
        <v>45</v>
      </c>
      <c r="CV14" s="155"/>
      <c r="CW14" s="37" t="s">
        <v>70</v>
      </c>
      <c r="CX14" s="37" t="s">
        <v>71</v>
      </c>
      <c r="CY14" s="67" t="s">
        <v>44</v>
      </c>
      <c r="CZ14" s="67" t="s">
        <v>45</v>
      </c>
      <c r="DA14" s="129"/>
      <c r="DB14" s="37" t="s">
        <v>70</v>
      </c>
      <c r="DC14" s="37" t="s">
        <v>71</v>
      </c>
      <c r="DD14" s="67" t="s">
        <v>44</v>
      </c>
      <c r="DE14" s="67" t="s">
        <v>45</v>
      </c>
      <c r="DF14" s="129"/>
      <c r="DG14" s="37" t="s">
        <v>70</v>
      </c>
      <c r="DH14" s="37" t="s">
        <v>71</v>
      </c>
      <c r="DI14" s="67" t="s">
        <v>44</v>
      </c>
      <c r="DJ14" s="67" t="s">
        <v>45</v>
      </c>
      <c r="DK14" s="37"/>
      <c r="DL14" s="37" t="s">
        <v>70</v>
      </c>
      <c r="DM14" s="37" t="s">
        <v>71</v>
      </c>
      <c r="DN14" s="67" t="s">
        <v>44</v>
      </c>
      <c r="DO14" s="67" t="s">
        <v>45</v>
      </c>
      <c r="DP14" s="37"/>
      <c r="DQ14" s="37" t="s">
        <v>70</v>
      </c>
      <c r="DR14" s="37" t="s">
        <v>71</v>
      </c>
      <c r="DS14" s="67" t="s">
        <v>44</v>
      </c>
      <c r="DT14" s="67" t="s">
        <v>45</v>
      </c>
      <c r="DU14" s="37"/>
      <c r="DV14" s="37" t="s">
        <v>70</v>
      </c>
      <c r="DW14" s="37" t="s">
        <v>71</v>
      </c>
      <c r="DX14" s="67" t="s">
        <v>44</v>
      </c>
      <c r="DY14" s="67" t="s">
        <v>45</v>
      </c>
      <c r="DZ14" s="42"/>
      <c r="EA14" s="37" t="s">
        <v>70</v>
      </c>
      <c r="EB14" s="37" t="s">
        <v>71</v>
      </c>
      <c r="EC14" s="67" t="s">
        <v>44</v>
      </c>
      <c r="ED14" s="67" t="s">
        <v>45</v>
      </c>
    </row>
    <row r="15" spans="1:134" ht="15.75" x14ac:dyDescent="0.3">
      <c r="A15" s="101">
        <f>IF(C15&lt;&gt;"",COUNTA($C$7:C15),"")</f>
        <v>9</v>
      </c>
      <c r="B15" s="144" t="s">
        <v>137</v>
      </c>
      <c r="C15" s="103" t="s">
        <v>138</v>
      </c>
      <c r="D15" s="159" t="s">
        <v>139</v>
      </c>
      <c r="E15" s="160"/>
      <c r="F15" s="106" t="s">
        <v>101</v>
      </c>
      <c r="G15" s="110" t="s">
        <v>66</v>
      </c>
      <c r="H15" s="110" t="s">
        <v>103</v>
      </c>
      <c r="I15" s="109">
        <f t="shared" ca="1" si="21"/>
        <v>30</v>
      </c>
      <c r="J15" s="110" t="s">
        <v>110</v>
      </c>
      <c r="K15" s="110" t="s">
        <v>111</v>
      </c>
      <c r="L15" s="111" t="s">
        <v>128</v>
      </c>
      <c r="M15" s="112">
        <v>31404</v>
      </c>
      <c r="N15" s="113">
        <v>39054</v>
      </c>
      <c r="O15" s="158">
        <v>39054</v>
      </c>
      <c r="P15" s="133"/>
      <c r="Q15" s="134"/>
      <c r="R15" s="135"/>
      <c r="S15" s="136"/>
      <c r="T15" s="137"/>
      <c r="U15" s="138"/>
      <c r="V15" s="139"/>
      <c r="W15" s="139"/>
      <c r="X15" s="142"/>
      <c r="Y15" s="141">
        <f t="shared" si="1"/>
        <v>12</v>
      </c>
      <c r="AF15" s="142"/>
      <c r="AG15" s="142"/>
      <c r="AH15" s="143" t="str">
        <f t="shared" si="22"/>
        <v>P</v>
      </c>
      <c r="AI15" s="143" t="str">
        <f t="shared" si="0"/>
        <v>S</v>
      </c>
      <c r="AJ15" s="143">
        <f t="shared" ca="1" si="0"/>
        <v>30</v>
      </c>
      <c r="AK15" s="143" t="str">
        <f t="shared" si="0"/>
        <v>SMU</v>
      </c>
      <c r="AL15" s="143" t="str">
        <f t="shared" si="0"/>
        <v>Wirausaha</v>
      </c>
      <c r="AM15" s="143" t="str">
        <f t="shared" si="0"/>
        <v>T.Hoa</v>
      </c>
      <c r="AN15" s="25"/>
      <c r="AO15" s="1" t="s">
        <v>117</v>
      </c>
      <c r="AP15" s="1" t="s">
        <v>63</v>
      </c>
      <c r="AQ15" s="12" t="s">
        <v>129</v>
      </c>
      <c r="AR15" s="1" t="s">
        <v>130</v>
      </c>
      <c r="AS15" s="1"/>
      <c r="AT15" s="1" t="s">
        <v>118</v>
      </c>
      <c r="AV15" s="1" t="s">
        <v>67</v>
      </c>
      <c r="AW15" s="1" t="s">
        <v>110</v>
      </c>
      <c r="AX15" s="1"/>
      <c r="AY15" s="1" t="s">
        <v>67</v>
      </c>
      <c r="AZ15" s="161" t="s">
        <v>140</v>
      </c>
      <c r="BA15" s="1"/>
      <c r="BB15" s="33"/>
      <c r="BC15">
        <f t="shared" si="2"/>
        <v>2006</v>
      </c>
      <c r="BD15">
        <f t="shared" si="3"/>
        <v>12</v>
      </c>
      <c r="BE15" s="1">
        <f t="shared" si="4"/>
        <v>2006</v>
      </c>
      <c r="BF15" s="1">
        <f t="shared" si="5"/>
        <v>12</v>
      </c>
      <c r="BG15" s="1" t="str">
        <f t="shared" si="6"/>
        <v>-</v>
      </c>
      <c r="BH15" s="1" t="str">
        <f t="shared" si="7"/>
        <v>-</v>
      </c>
      <c r="BI15" s="1" t="str">
        <f t="shared" si="8"/>
        <v>-</v>
      </c>
      <c r="BJ15" s="1" t="str">
        <f t="shared" si="9"/>
        <v>-</v>
      </c>
      <c r="BK15" s="1" t="str">
        <f t="shared" si="10"/>
        <v>-</v>
      </c>
      <c r="BL15" s="1" t="str">
        <f t="shared" si="11"/>
        <v>-</v>
      </c>
      <c r="BM15" s="1" t="str">
        <f t="shared" si="12"/>
        <v>-</v>
      </c>
      <c r="BN15" s="1" t="str">
        <f t="shared" si="13"/>
        <v>-</v>
      </c>
      <c r="BO15" s="1" t="str">
        <f t="shared" si="20"/>
        <v>-</v>
      </c>
      <c r="BP15" s="1" t="str">
        <f t="shared" si="14"/>
        <v>-</v>
      </c>
      <c r="BQ15" s="1" t="str">
        <f t="shared" si="15"/>
        <v>-</v>
      </c>
      <c r="BR15" s="1" t="str">
        <f t="shared" si="16"/>
        <v>-</v>
      </c>
      <c r="BS15" s="1">
        <f t="shared" si="17"/>
        <v>1985</v>
      </c>
      <c r="BT15" s="1">
        <f t="shared" si="18"/>
        <v>12</v>
      </c>
      <c r="BU15" s="127">
        <f t="shared" si="19"/>
        <v>0</v>
      </c>
      <c r="BV15" s="127">
        <f t="shared" si="19"/>
        <v>0</v>
      </c>
      <c r="BW15" s="128"/>
      <c r="BX15" s="67" t="str">
        <f>"="&amp;$BX$4</f>
        <v>=2010</v>
      </c>
      <c r="BY15" s="67" t="s">
        <v>86</v>
      </c>
      <c r="BZ15" s="98" t="s">
        <v>141</v>
      </c>
      <c r="CA15" s="98"/>
      <c r="CB15" s="129"/>
      <c r="CC15" s="67" t="str">
        <f>"="&amp;$BX$4</f>
        <v>=2010</v>
      </c>
      <c r="CD15" s="67" t="s">
        <v>88</v>
      </c>
      <c r="CE15" s="98" t="s">
        <v>141</v>
      </c>
      <c r="CH15" s="67" t="str">
        <f>"="&amp;$BX$4</f>
        <v>=2010</v>
      </c>
      <c r="CI15" s="67" t="s">
        <v>89</v>
      </c>
      <c r="CJ15" s="98" t="s">
        <v>141</v>
      </c>
      <c r="CK15" s="98"/>
      <c r="CL15" s="151"/>
      <c r="CM15" s="67" t="str">
        <f>"="&amp;$BX$4</f>
        <v>=2010</v>
      </c>
      <c r="CN15" s="67" t="s">
        <v>90</v>
      </c>
      <c r="CO15" s="98" t="s">
        <v>141</v>
      </c>
      <c r="CP15" s="98"/>
      <c r="CQ15" s="151"/>
      <c r="CR15" s="67" t="str">
        <f>"="&amp;$BX$4</f>
        <v>=2010</v>
      </c>
      <c r="CS15" s="67" t="s">
        <v>91</v>
      </c>
      <c r="CT15" s="98" t="s">
        <v>141</v>
      </c>
      <c r="CU15" s="98"/>
      <c r="CV15" s="100"/>
      <c r="CW15" s="67" t="str">
        <f>"="&amp;$BX$4</f>
        <v>=2010</v>
      </c>
      <c r="CX15" s="67" t="s">
        <v>92</v>
      </c>
      <c r="CY15" s="98" t="s">
        <v>141</v>
      </c>
      <c r="CZ15" s="98"/>
      <c r="DA15" s="151"/>
      <c r="DB15" s="67" t="str">
        <f>"="&amp;$BX$4</f>
        <v>=2010</v>
      </c>
      <c r="DC15" s="67" t="s">
        <v>93</v>
      </c>
      <c r="DD15" s="98" t="s">
        <v>141</v>
      </c>
      <c r="DE15" s="98"/>
      <c r="DF15" s="151"/>
      <c r="DG15" s="67" t="str">
        <f>"="&amp;$BX$4</f>
        <v>=2010</v>
      </c>
      <c r="DH15" s="67" t="s">
        <v>94</v>
      </c>
      <c r="DI15" s="98" t="s">
        <v>141</v>
      </c>
      <c r="DJ15" s="98"/>
      <c r="DK15" s="37"/>
      <c r="DL15" s="67" t="str">
        <f>"="&amp;$BX$4</f>
        <v>=2010</v>
      </c>
      <c r="DM15" s="67" t="s">
        <v>95</v>
      </c>
      <c r="DN15" s="98" t="s">
        <v>141</v>
      </c>
      <c r="DO15" s="98"/>
      <c r="DP15" s="37"/>
      <c r="DQ15" s="67" t="str">
        <f>"="&amp;$DQ$4</f>
        <v>=2011</v>
      </c>
      <c r="DR15" s="67" t="s">
        <v>96</v>
      </c>
      <c r="DS15" s="98" t="s">
        <v>141</v>
      </c>
      <c r="DT15" s="98"/>
      <c r="DU15" s="37"/>
      <c r="DV15" s="67" t="str">
        <f>"="&amp;$DV$4</f>
        <v>=2011</v>
      </c>
      <c r="DW15" s="67" t="s">
        <v>97</v>
      </c>
      <c r="DX15" s="98" t="s">
        <v>141</v>
      </c>
      <c r="DY15" s="98"/>
      <c r="DZ15" s="42"/>
      <c r="EA15" s="67" t="str">
        <f>"="&amp;$EA$4</f>
        <v>=2011</v>
      </c>
      <c r="EB15" s="67" t="s">
        <v>98</v>
      </c>
      <c r="EC15" s="98" t="s">
        <v>141</v>
      </c>
      <c r="ED15" s="42"/>
    </row>
    <row r="16" spans="1:134" ht="15.75" x14ac:dyDescent="0.3">
      <c r="A16" s="101">
        <f>IF(C16&lt;&gt;"",COUNTA($C$7:C16),"")</f>
        <v>10</v>
      </c>
      <c r="B16" s="144" t="s">
        <v>142</v>
      </c>
      <c r="C16" s="103" t="s">
        <v>143</v>
      </c>
      <c r="D16" s="162" t="s">
        <v>144</v>
      </c>
      <c r="E16" s="163">
        <v>286023</v>
      </c>
      <c r="F16" s="106" t="s">
        <v>101</v>
      </c>
      <c r="G16" s="110" t="s">
        <v>66</v>
      </c>
      <c r="H16" s="110" t="s">
        <v>103</v>
      </c>
      <c r="I16" s="109">
        <f t="shared" ca="1" si="21"/>
        <v>46</v>
      </c>
      <c r="J16" s="110" t="s">
        <v>145</v>
      </c>
      <c r="K16" s="110" t="s">
        <v>105</v>
      </c>
      <c r="L16" s="111" t="s">
        <v>146</v>
      </c>
      <c r="M16" s="112">
        <v>25271</v>
      </c>
      <c r="N16" s="112">
        <v>31872</v>
      </c>
      <c r="O16" s="158">
        <v>31872</v>
      </c>
      <c r="P16" s="133"/>
      <c r="Q16" s="134"/>
      <c r="R16" s="135"/>
      <c r="S16" s="136"/>
      <c r="T16" s="137"/>
      <c r="U16" s="138"/>
      <c r="V16" s="139"/>
      <c r="W16" s="139"/>
      <c r="X16" s="142"/>
      <c r="Y16" s="141">
        <f t="shared" si="1"/>
        <v>3</v>
      </c>
      <c r="AF16" s="142"/>
      <c r="AG16" s="142"/>
      <c r="AH16" s="143" t="str">
        <f t="shared" si="22"/>
        <v>P</v>
      </c>
      <c r="AI16" s="143" t="str">
        <f t="shared" si="0"/>
        <v>S</v>
      </c>
      <c r="AJ16" s="143">
        <f t="shared" ca="1" si="0"/>
        <v>46</v>
      </c>
      <c r="AK16" s="143" t="str">
        <f t="shared" si="0"/>
        <v>S-1</v>
      </c>
      <c r="AL16" s="143" t="str">
        <f t="shared" si="0"/>
        <v>P.Negeri</v>
      </c>
      <c r="AM16" s="143" t="str">
        <f t="shared" si="0"/>
        <v>Batak</v>
      </c>
      <c r="AN16" s="25"/>
      <c r="AO16" s="1"/>
      <c r="AP16" s="1"/>
      <c r="AQ16" s="1"/>
      <c r="AR16" s="1"/>
      <c r="AS16" s="1"/>
      <c r="AT16" s="1" t="s">
        <v>131</v>
      </c>
      <c r="AV16" s="1"/>
      <c r="AW16" s="1"/>
      <c r="AX16" s="1"/>
      <c r="AY16" s="1"/>
      <c r="AZ16" s="1"/>
      <c r="BA16" s="1"/>
      <c r="BB16" s="33"/>
      <c r="BC16">
        <f t="shared" si="2"/>
        <v>1987</v>
      </c>
      <c r="BD16">
        <f t="shared" si="3"/>
        <v>4</v>
      </c>
      <c r="BE16" s="1">
        <f t="shared" si="4"/>
        <v>1987</v>
      </c>
      <c r="BF16" s="1">
        <f t="shared" si="5"/>
        <v>4</v>
      </c>
      <c r="BG16" s="1" t="str">
        <f t="shared" si="6"/>
        <v>-</v>
      </c>
      <c r="BH16" s="1" t="str">
        <f t="shared" si="7"/>
        <v>-</v>
      </c>
      <c r="BI16" s="1" t="str">
        <f t="shared" si="8"/>
        <v>-</v>
      </c>
      <c r="BJ16" s="1" t="str">
        <f t="shared" si="9"/>
        <v>-</v>
      </c>
      <c r="BK16" s="1" t="str">
        <f t="shared" si="10"/>
        <v>-</v>
      </c>
      <c r="BL16" s="1" t="str">
        <f t="shared" si="11"/>
        <v>-</v>
      </c>
      <c r="BM16" s="1" t="str">
        <f t="shared" si="12"/>
        <v>-</v>
      </c>
      <c r="BN16" s="1" t="str">
        <f t="shared" si="13"/>
        <v>-</v>
      </c>
      <c r="BO16" s="1" t="str">
        <f t="shared" si="20"/>
        <v>-</v>
      </c>
      <c r="BP16" s="1" t="str">
        <f t="shared" si="14"/>
        <v>-</v>
      </c>
      <c r="BQ16" s="1" t="str">
        <f t="shared" si="15"/>
        <v>-</v>
      </c>
      <c r="BR16" s="1" t="str">
        <f t="shared" si="16"/>
        <v>-</v>
      </c>
      <c r="BS16" s="1">
        <f t="shared" si="17"/>
        <v>1969</v>
      </c>
      <c r="BT16" s="1">
        <f t="shared" si="18"/>
        <v>3</v>
      </c>
      <c r="BU16" s="127">
        <f t="shared" si="19"/>
        <v>0</v>
      </c>
      <c r="BV16" s="127">
        <f t="shared" si="19"/>
        <v>0</v>
      </c>
      <c r="BW16" s="150"/>
      <c r="BX16" s="67" t="str">
        <f>"="&amp;$BX$4</f>
        <v>=2010</v>
      </c>
      <c r="BY16" s="67" t="s">
        <v>86</v>
      </c>
      <c r="BZ16" s="1"/>
      <c r="CA16" s="98" t="s">
        <v>141</v>
      </c>
      <c r="CB16" s="151"/>
      <c r="CC16" s="67" t="str">
        <f>"="&amp;$BX$4</f>
        <v>=2010</v>
      </c>
      <c r="CD16" s="67" t="s">
        <v>88</v>
      </c>
      <c r="CF16" s="98" t="s">
        <v>141</v>
      </c>
      <c r="CH16" s="67" t="str">
        <f>"="&amp;$BX$4</f>
        <v>=2010</v>
      </c>
      <c r="CI16" s="67" t="s">
        <v>89</v>
      </c>
      <c r="CK16" s="98" t="s">
        <v>141</v>
      </c>
      <c r="CL16" s="151"/>
      <c r="CM16" s="67" t="str">
        <f>"="&amp;$BX$4</f>
        <v>=2010</v>
      </c>
      <c r="CN16" s="67" t="s">
        <v>90</v>
      </c>
      <c r="CP16" s="98" t="s">
        <v>141</v>
      </c>
      <c r="CQ16" s="151"/>
      <c r="CR16" s="67" t="str">
        <f>"="&amp;$BX$4</f>
        <v>=2010</v>
      </c>
      <c r="CS16" s="67" t="s">
        <v>91</v>
      </c>
      <c r="CU16" s="98" t="s">
        <v>141</v>
      </c>
      <c r="CV16" s="100"/>
      <c r="CW16" s="67" t="str">
        <f>"="&amp;$BX$4</f>
        <v>=2010</v>
      </c>
      <c r="CX16" s="67" t="s">
        <v>92</v>
      </c>
      <c r="CZ16" s="98" t="s">
        <v>141</v>
      </c>
      <c r="DA16" s="151"/>
      <c r="DB16" s="67" t="str">
        <f>"="&amp;$BX$4</f>
        <v>=2010</v>
      </c>
      <c r="DC16" s="67" t="s">
        <v>93</v>
      </c>
      <c r="DE16" s="98" t="s">
        <v>141</v>
      </c>
      <c r="DF16" s="151"/>
      <c r="DG16" s="67" t="str">
        <f>"="&amp;$BX$4</f>
        <v>=2010</v>
      </c>
      <c r="DH16" s="67" t="s">
        <v>94</v>
      </c>
      <c r="DJ16" s="98" t="s">
        <v>141</v>
      </c>
      <c r="DK16" s="37"/>
      <c r="DL16" s="67" t="str">
        <f>"="&amp;$BX$4</f>
        <v>=2010</v>
      </c>
      <c r="DM16" s="67" t="s">
        <v>95</v>
      </c>
      <c r="DO16" s="98" t="s">
        <v>141</v>
      </c>
      <c r="DP16" s="37"/>
      <c r="DQ16" s="67" t="str">
        <f>"="&amp;$DQ$4</f>
        <v>=2011</v>
      </c>
      <c r="DR16" s="67" t="s">
        <v>96</v>
      </c>
      <c r="DT16" s="98" t="s">
        <v>141</v>
      </c>
      <c r="DU16" s="37"/>
      <c r="DV16" s="67" t="str">
        <f>"="&amp;$DV$4</f>
        <v>=2011</v>
      </c>
      <c r="DW16" s="67" t="s">
        <v>97</v>
      </c>
      <c r="DY16" s="98" t="s">
        <v>141</v>
      </c>
      <c r="DZ16" s="42"/>
      <c r="EA16" s="67" t="str">
        <f>"="&amp;$EA$4</f>
        <v>=2011</v>
      </c>
      <c r="EB16" s="67" t="s">
        <v>98</v>
      </c>
      <c r="ED16" s="98" t="s">
        <v>141</v>
      </c>
    </row>
    <row r="17" spans="1:134" ht="15.75" x14ac:dyDescent="0.3">
      <c r="A17" s="101">
        <f>IF(C17&lt;&gt;"",COUNTA($C$7:C17),"")</f>
        <v>11</v>
      </c>
      <c r="B17" s="144" t="s">
        <v>147</v>
      </c>
      <c r="C17" s="103" t="s">
        <v>148</v>
      </c>
      <c r="D17" s="164" t="s">
        <v>144</v>
      </c>
      <c r="E17" s="163">
        <v>286023</v>
      </c>
      <c r="F17" s="106" t="s">
        <v>101</v>
      </c>
      <c r="G17" s="110" t="s">
        <v>102</v>
      </c>
      <c r="H17" s="110" t="s">
        <v>103</v>
      </c>
      <c r="I17" s="109">
        <f t="shared" ca="1" si="21"/>
        <v>44</v>
      </c>
      <c r="J17" s="110" t="s">
        <v>145</v>
      </c>
      <c r="K17" s="110" t="s">
        <v>105</v>
      </c>
      <c r="L17" s="111" t="s">
        <v>146</v>
      </c>
      <c r="M17" s="112">
        <v>26062</v>
      </c>
      <c r="N17" s="112">
        <v>32306</v>
      </c>
      <c r="O17" s="158">
        <v>32313</v>
      </c>
      <c r="P17" s="133"/>
      <c r="Q17" s="134"/>
      <c r="R17" s="135"/>
      <c r="S17" s="136"/>
      <c r="T17" s="137"/>
      <c r="U17" s="138"/>
      <c r="V17" s="139"/>
      <c r="W17" s="139"/>
      <c r="X17" s="142"/>
      <c r="Y17" s="141">
        <f t="shared" si="1"/>
        <v>5</v>
      </c>
      <c r="AF17" s="142"/>
      <c r="AG17" s="142"/>
      <c r="AH17" s="143" t="str">
        <f t="shared" si="22"/>
        <v>W</v>
      </c>
      <c r="AI17" s="143" t="str">
        <f t="shared" si="0"/>
        <v>S</v>
      </c>
      <c r="AJ17" s="143">
        <f t="shared" ca="1" si="0"/>
        <v>44</v>
      </c>
      <c r="AK17" s="143" t="str">
        <f t="shared" si="0"/>
        <v>S-1</v>
      </c>
      <c r="AL17" s="143" t="str">
        <f t="shared" si="0"/>
        <v>P.Negeri</v>
      </c>
      <c r="AM17" s="143" t="str">
        <f t="shared" si="0"/>
        <v>Batak</v>
      </c>
      <c r="AN17" s="25"/>
      <c r="AO17" s="1" t="s">
        <v>37</v>
      </c>
      <c r="AP17" s="1" t="s">
        <v>38</v>
      </c>
      <c r="AQ17" s="1" t="s">
        <v>39</v>
      </c>
      <c r="AR17" s="1" t="s">
        <v>39</v>
      </c>
      <c r="AS17" s="1"/>
      <c r="AT17" s="1" t="s">
        <v>110</v>
      </c>
      <c r="AV17" s="1" t="s">
        <v>38</v>
      </c>
      <c r="AW17" s="12" t="s">
        <v>40</v>
      </c>
      <c r="AX17" s="1"/>
      <c r="AY17" s="1" t="s">
        <v>38</v>
      </c>
      <c r="AZ17" s="1" t="s">
        <v>41</v>
      </c>
      <c r="BA17" s="1"/>
      <c r="BB17" s="33"/>
      <c r="BC17">
        <f t="shared" si="2"/>
        <v>1988</v>
      </c>
      <c r="BD17">
        <f t="shared" si="3"/>
        <v>6</v>
      </c>
      <c r="BE17" s="1">
        <f t="shared" si="4"/>
        <v>1988</v>
      </c>
      <c r="BF17" s="1">
        <f t="shared" si="5"/>
        <v>6</v>
      </c>
      <c r="BG17" s="1" t="str">
        <f t="shared" si="6"/>
        <v>-</v>
      </c>
      <c r="BH17" s="1" t="str">
        <f t="shared" si="7"/>
        <v>-</v>
      </c>
      <c r="BI17" s="1" t="str">
        <f t="shared" si="8"/>
        <v>-</v>
      </c>
      <c r="BJ17" s="1" t="str">
        <f t="shared" si="9"/>
        <v>-</v>
      </c>
      <c r="BK17" s="1" t="str">
        <f t="shared" si="10"/>
        <v>-</v>
      </c>
      <c r="BL17" s="1" t="str">
        <f t="shared" si="11"/>
        <v>-</v>
      </c>
      <c r="BM17" s="1" t="str">
        <f t="shared" si="12"/>
        <v>-</v>
      </c>
      <c r="BN17" s="1" t="str">
        <f t="shared" si="13"/>
        <v>-</v>
      </c>
      <c r="BO17" s="1" t="str">
        <f t="shared" si="20"/>
        <v>-</v>
      </c>
      <c r="BP17" s="1" t="str">
        <f t="shared" si="14"/>
        <v>-</v>
      </c>
      <c r="BQ17" s="1" t="str">
        <f t="shared" si="15"/>
        <v>-</v>
      </c>
      <c r="BR17" s="1" t="str">
        <f t="shared" si="16"/>
        <v>-</v>
      </c>
      <c r="BS17" s="1">
        <f t="shared" si="17"/>
        <v>1971</v>
      </c>
      <c r="BT17" s="1">
        <f t="shared" si="18"/>
        <v>5</v>
      </c>
      <c r="BU17" s="127">
        <f t="shared" si="19"/>
        <v>0</v>
      </c>
      <c r="BV17" s="127">
        <f t="shared" si="19"/>
        <v>0</v>
      </c>
      <c r="BW17" s="128"/>
      <c r="BX17" s="37" t="s">
        <v>72</v>
      </c>
      <c r="BY17" s="37" t="s">
        <v>73</v>
      </c>
      <c r="BZ17" s="67" t="s">
        <v>44</v>
      </c>
      <c r="CA17" s="67" t="s">
        <v>45</v>
      </c>
      <c r="CB17" s="129"/>
      <c r="CC17" s="37" t="s">
        <v>72</v>
      </c>
      <c r="CD17" s="37" t="s">
        <v>73</v>
      </c>
      <c r="CE17" s="67" t="s">
        <v>44</v>
      </c>
      <c r="CF17" s="67" t="s">
        <v>45</v>
      </c>
      <c r="CG17" s="165"/>
      <c r="CH17" s="37" t="s">
        <v>72</v>
      </c>
      <c r="CI17" s="37" t="s">
        <v>73</v>
      </c>
      <c r="CJ17" s="67" t="s">
        <v>44</v>
      </c>
      <c r="CK17" s="67" t="s">
        <v>45</v>
      </c>
      <c r="CL17" s="129"/>
      <c r="CM17" s="37" t="s">
        <v>72</v>
      </c>
      <c r="CN17" s="37" t="s">
        <v>73</v>
      </c>
      <c r="CO17" s="67" t="s">
        <v>44</v>
      </c>
      <c r="CP17" s="67" t="s">
        <v>45</v>
      </c>
      <c r="CQ17" s="129"/>
      <c r="CR17" s="37" t="s">
        <v>72</v>
      </c>
      <c r="CS17" s="37" t="s">
        <v>73</v>
      </c>
      <c r="CT17" s="67" t="s">
        <v>44</v>
      </c>
      <c r="CU17" s="67" t="s">
        <v>45</v>
      </c>
      <c r="CV17" s="165"/>
      <c r="CW17" s="37" t="s">
        <v>72</v>
      </c>
      <c r="CX17" s="37" t="s">
        <v>73</v>
      </c>
      <c r="CY17" s="67" t="s">
        <v>44</v>
      </c>
      <c r="CZ17" s="67" t="s">
        <v>45</v>
      </c>
      <c r="DA17" s="129"/>
      <c r="DB17" s="37" t="s">
        <v>72</v>
      </c>
      <c r="DC17" s="37" t="s">
        <v>73</v>
      </c>
      <c r="DD17" s="67" t="s">
        <v>44</v>
      </c>
      <c r="DE17" s="67" t="s">
        <v>45</v>
      </c>
      <c r="DF17" s="129"/>
      <c r="DG17" s="37" t="s">
        <v>72</v>
      </c>
      <c r="DH17" s="37" t="s">
        <v>73</v>
      </c>
      <c r="DI17" s="67" t="s">
        <v>44</v>
      </c>
      <c r="DJ17" s="67" t="s">
        <v>45</v>
      </c>
      <c r="DK17" s="37"/>
      <c r="DL17" s="37" t="s">
        <v>72</v>
      </c>
      <c r="DM17" s="37" t="s">
        <v>73</v>
      </c>
      <c r="DN17" s="67" t="s">
        <v>44</v>
      </c>
      <c r="DO17" s="67" t="s">
        <v>45</v>
      </c>
      <c r="DP17" s="37"/>
      <c r="DQ17" s="37" t="s">
        <v>72</v>
      </c>
      <c r="DR17" s="37" t="s">
        <v>73</v>
      </c>
      <c r="DS17" s="67" t="s">
        <v>44</v>
      </c>
      <c r="DT17" s="67" t="s">
        <v>45</v>
      </c>
      <c r="DU17" s="37"/>
      <c r="DV17" s="37" t="s">
        <v>72</v>
      </c>
      <c r="DW17" s="37" t="s">
        <v>73</v>
      </c>
      <c r="DX17" s="67" t="s">
        <v>44</v>
      </c>
      <c r="DY17" s="67" t="s">
        <v>45</v>
      </c>
      <c r="DZ17" s="42"/>
      <c r="EA17" s="37" t="s">
        <v>72</v>
      </c>
      <c r="EB17" s="37" t="s">
        <v>73</v>
      </c>
      <c r="EC17" s="67" t="s">
        <v>44</v>
      </c>
      <c r="ED17" s="67" t="s">
        <v>45</v>
      </c>
    </row>
    <row r="18" spans="1:134" ht="15.75" x14ac:dyDescent="0.3">
      <c r="A18" s="101">
        <f>IF(C18&lt;&gt;"",COUNTA($C$7:C18),"")</f>
        <v>12</v>
      </c>
      <c r="B18" s="102">
        <v>9117018</v>
      </c>
      <c r="C18" s="103" t="s">
        <v>149</v>
      </c>
      <c r="D18" s="162" t="s">
        <v>150</v>
      </c>
      <c r="E18" s="163">
        <v>265102</v>
      </c>
      <c r="F18" s="106" t="s">
        <v>101</v>
      </c>
      <c r="G18" s="110" t="s">
        <v>66</v>
      </c>
      <c r="H18" s="110" t="s">
        <v>103</v>
      </c>
      <c r="I18" s="109">
        <f t="shared" ca="1" si="21"/>
        <v>65</v>
      </c>
      <c r="J18" s="110" t="s">
        <v>145</v>
      </c>
      <c r="K18" s="110" t="s">
        <v>105</v>
      </c>
      <c r="L18" s="111" t="s">
        <v>146</v>
      </c>
      <c r="M18" s="166">
        <v>18437</v>
      </c>
      <c r="N18" s="167"/>
      <c r="O18" s="158"/>
      <c r="P18" s="133"/>
      <c r="Q18" s="134"/>
      <c r="R18" s="135"/>
      <c r="S18" s="136"/>
      <c r="T18" s="137"/>
      <c r="U18" s="138"/>
      <c r="V18" s="139"/>
      <c r="W18" s="139"/>
      <c r="X18" s="142"/>
      <c r="Y18" s="141">
        <f t="shared" si="1"/>
        <v>6</v>
      </c>
      <c r="AF18" s="142"/>
      <c r="AG18" s="142"/>
      <c r="AH18" s="143" t="str">
        <f t="shared" si="22"/>
        <v>P</v>
      </c>
      <c r="AI18" s="143" t="str">
        <f t="shared" si="0"/>
        <v>S</v>
      </c>
      <c r="AJ18" s="143">
        <f t="shared" ca="1" si="0"/>
        <v>65</v>
      </c>
      <c r="AK18" s="143" t="str">
        <f t="shared" si="0"/>
        <v>S-1</v>
      </c>
      <c r="AL18" s="143" t="str">
        <f t="shared" si="0"/>
        <v>P.Negeri</v>
      </c>
      <c r="AM18" s="143" t="str">
        <f t="shared" si="0"/>
        <v>Batak</v>
      </c>
      <c r="AN18" s="25"/>
      <c r="AO18" s="1" t="s">
        <v>62</v>
      </c>
      <c r="AP18" s="1" t="s">
        <v>63</v>
      </c>
      <c r="AQ18" s="12" t="s">
        <v>151</v>
      </c>
      <c r="AR18" s="12" t="s">
        <v>152</v>
      </c>
      <c r="AS18" s="1"/>
      <c r="AT18" s="1" t="s">
        <v>104</v>
      </c>
      <c r="AV18" s="1" t="s">
        <v>67</v>
      </c>
      <c r="AW18" s="1" t="s">
        <v>104</v>
      </c>
      <c r="AX18" s="1"/>
      <c r="AY18" s="1" t="s">
        <v>67</v>
      </c>
      <c r="AZ18" s="1" t="s">
        <v>153</v>
      </c>
      <c r="BA18" s="1"/>
      <c r="BB18" s="33"/>
      <c r="BC18" t="str">
        <f t="shared" si="2"/>
        <v>-</v>
      </c>
      <c r="BD18" t="str">
        <f t="shared" si="3"/>
        <v>-</v>
      </c>
      <c r="BE18" s="1" t="str">
        <f t="shared" si="4"/>
        <v>-</v>
      </c>
      <c r="BF18" s="1" t="str">
        <f t="shared" si="5"/>
        <v>-</v>
      </c>
      <c r="BG18" s="1" t="str">
        <f t="shared" si="6"/>
        <v>-</v>
      </c>
      <c r="BH18" s="1" t="str">
        <f t="shared" si="7"/>
        <v>-</v>
      </c>
      <c r="BI18" s="1" t="str">
        <f t="shared" si="8"/>
        <v>-</v>
      </c>
      <c r="BJ18" s="1" t="str">
        <f t="shared" si="9"/>
        <v>-</v>
      </c>
      <c r="BK18" s="1" t="str">
        <f t="shared" si="10"/>
        <v>-</v>
      </c>
      <c r="BL18" s="1" t="str">
        <f t="shared" si="11"/>
        <v>-</v>
      </c>
      <c r="BM18" s="1" t="str">
        <f t="shared" si="12"/>
        <v>-</v>
      </c>
      <c r="BN18" s="1" t="str">
        <f t="shared" si="13"/>
        <v>-</v>
      </c>
      <c r="BO18" s="1" t="str">
        <f t="shared" si="20"/>
        <v>-</v>
      </c>
      <c r="BP18" s="1" t="str">
        <f t="shared" si="14"/>
        <v>-</v>
      </c>
      <c r="BQ18" s="1" t="str">
        <f t="shared" si="15"/>
        <v>-</v>
      </c>
      <c r="BR18" s="1" t="str">
        <f t="shared" si="16"/>
        <v>-</v>
      </c>
      <c r="BS18" s="1">
        <f t="shared" si="17"/>
        <v>1950</v>
      </c>
      <c r="BT18" s="1">
        <f t="shared" si="18"/>
        <v>6</v>
      </c>
      <c r="BU18" s="127">
        <f t="shared" si="19"/>
        <v>0</v>
      </c>
      <c r="BV18" s="127">
        <f t="shared" si="19"/>
        <v>0</v>
      </c>
      <c r="BW18" s="150"/>
      <c r="BX18" s="67" t="str">
        <f>"="&amp;$BX$4</f>
        <v>=2010</v>
      </c>
      <c r="BY18" s="67" t="s">
        <v>86</v>
      </c>
      <c r="BZ18" s="168" t="s">
        <v>154</v>
      </c>
      <c r="CA18" s="168"/>
      <c r="CB18" s="151"/>
      <c r="CC18" s="67" t="str">
        <f>"="&amp;$BX$4</f>
        <v>=2010</v>
      </c>
      <c r="CD18" s="67" t="s">
        <v>88</v>
      </c>
      <c r="CE18" s="168" t="s">
        <v>154</v>
      </c>
      <c r="CF18" s="168"/>
      <c r="CG18" s="100"/>
      <c r="CH18" s="67" t="str">
        <f>"="&amp;$BX$4</f>
        <v>=2010</v>
      </c>
      <c r="CI18" s="67" t="s">
        <v>89</v>
      </c>
      <c r="CJ18" s="168" t="s">
        <v>154</v>
      </c>
      <c r="CK18" s="168"/>
      <c r="CL18" s="151"/>
      <c r="CM18" s="67" t="str">
        <f>"="&amp;$BX$4</f>
        <v>=2010</v>
      </c>
      <c r="CN18" s="67" t="s">
        <v>90</v>
      </c>
      <c r="CO18" s="168" t="s">
        <v>154</v>
      </c>
      <c r="CP18" s="168"/>
      <c r="CQ18" s="151"/>
      <c r="CR18" s="67" t="str">
        <f>"="&amp;$BX$4</f>
        <v>=2010</v>
      </c>
      <c r="CS18" s="67" t="s">
        <v>91</v>
      </c>
      <c r="CT18" s="168" t="s">
        <v>154</v>
      </c>
      <c r="CU18" s="168"/>
      <c r="CV18" s="100"/>
      <c r="CW18" s="67" t="str">
        <f>"="&amp;$BX$4</f>
        <v>=2010</v>
      </c>
      <c r="CX18" s="67" t="s">
        <v>92</v>
      </c>
      <c r="CY18" s="168" t="s">
        <v>154</v>
      </c>
      <c r="CZ18" s="168"/>
      <c r="DA18" s="151"/>
      <c r="DB18" s="67" t="str">
        <f>"="&amp;$BX$4</f>
        <v>=2010</v>
      </c>
      <c r="DC18" s="67" t="s">
        <v>93</v>
      </c>
      <c r="DD18" s="168" t="s">
        <v>154</v>
      </c>
      <c r="DE18" s="168"/>
      <c r="DF18" s="151"/>
      <c r="DG18" s="67" t="str">
        <f>"="&amp;$BX$4</f>
        <v>=2010</v>
      </c>
      <c r="DH18" s="67" t="s">
        <v>94</v>
      </c>
      <c r="DI18" s="168" t="s">
        <v>154</v>
      </c>
      <c r="DJ18" s="168"/>
      <c r="DK18" s="37"/>
      <c r="DL18" s="67" t="str">
        <f>"="&amp;$BX$4</f>
        <v>=2010</v>
      </c>
      <c r="DM18" s="67" t="s">
        <v>95</v>
      </c>
      <c r="DN18" s="168" t="s">
        <v>154</v>
      </c>
      <c r="DO18" s="168"/>
      <c r="DP18" s="37"/>
      <c r="DQ18" s="67" t="str">
        <f>"="&amp;$DQ$4</f>
        <v>=2011</v>
      </c>
      <c r="DR18" s="67" t="s">
        <v>96</v>
      </c>
      <c r="DS18" s="168" t="s">
        <v>154</v>
      </c>
      <c r="DT18" s="168"/>
      <c r="DU18" s="37"/>
      <c r="DV18" s="67" t="str">
        <f>"="&amp;$DV$4</f>
        <v>=2011</v>
      </c>
      <c r="DW18" s="67" t="s">
        <v>97</v>
      </c>
      <c r="DX18" s="168" t="s">
        <v>154</v>
      </c>
      <c r="DY18" s="168"/>
      <c r="DZ18" s="42"/>
      <c r="EA18" s="67" t="str">
        <f>"="&amp;$EA$4</f>
        <v>=2011</v>
      </c>
      <c r="EB18" s="67" t="s">
        <v>98</v>
      </c>
      <c r="EC18" s="168" t="s">
        <v>154</v>
      </c>
      <c r="ED18" s="42"/>
    </row>
    <row r="19" spans="1:134" ht="15.75" x14ac:dyDescent="0.3">
      <c r="A19" s="101">
        <f>IF(C19&lt;&gt;"",COUNTA($C$7:C19),"")</f>
        <v>13</v>
      </c>
      <c r="B19" s="102">
        <v>9127019</v>
      </c>
      <c r="C19" s="103" t="s">
        <v>155</v>
      </c>
      <c r="D19" s="164" t="s">
        <v>150</v>
      </c>
      <c r="E19" s="163">
        <v>265102</v>
      </c>
      <c r="F19" s="106" t="s">
        <v>101</v>
      </c>
      <c r="G19" s="110" t="s">
        <v>102</v>
      </c>
      <c r="H19" s="110" t="s">
        <v>103</v>
      </c>
      <c r="I19" s="109">
        <f t="shared" ca="1" si="21"/>
        <v>60</v>
      </c>
      <c r="J19" s="110" t="s">
        <v>104</v>
      </c>
      <c r="K19" s="110" t="s">
        <v>105</v>
      </c>
      <c r="L19" s="111" t="s">
        <v>146</v>
      </c>
      <c r="M19" s="166">
        <v>20150</v>
      </c>
      <c r="N19" s="167"/>
      <c r="O19" s="158"/>
      <c r="P19" s="133"/>
      <c r="Q19" s="134"/>
      <c r="R19" s="135"/>
      <c r="S19" s="136"/>
      <c r="T19" s="137"/>
      <c r="U19" s="138"/>
      <c r="V19" s="139"/>
      <c r="W19" s="139"/>
      <c r="X19" s="142"/>
      <c r="Y19" s="141">
        <f t="shared" si="1"/>
        <v>3</v>
      </c>
      <c r="AF19" s="142"/>
      <c r="AG19" s="142"/>
      <c r="AH19" s="143" t="str">
        <f t="shared" si="22"/>
        <v>W</v>
      </c>
      <c r="AI19" s="143" t="str">
        <f t="shared" si="0"/>
        <v>S</v>
      </c>
      <c r="AJ19" s="143">
        <f t="shared" ca="1" si="0"/>
        <v>60</v>
      </c>
      <c r="AK19" s="143" t="str">
        <f t="shared" si="0"/>
        <v>Kejuruan</v>
      </c>
      <c r="AL19" s="143" t="str">
        <f t="shared" si="0"/>
        <v>P.Negeri</v>
      </c>
      <c r="AM19" s="143" t="str">
        <f t="shared" si="0"/>
        <v>Batak</v>
      </c>
      <c r="AN19" s="25"/>
      <c r="AO19" s="1"/>
      <c r="AP19" s="1"/>
      <c r="AQ19" s="1"/>
      <c r="AR19" s="1"/>
      <c r="AS19" s="1"/>
      <c r="AT19" s="1" t="s">
        <v>156</v>
      </c>
      <c r="AV19" s="1"/>
      <c r="AW19" s="1"/>
      <c r="AX19" s="1"/>
      <c r="AY19" s="1"/>
      <c r="AZ19" s="1"/>
      <c r="BA19" s="1"/>
      <c r="BB19" s="33"/>
      <c r="BC19" t="str">
        <f t="shared" si="2"/>
        <v>-</v>
      </c>
      <c r="BD19" t="str">
        <f t="shared" si="3"/>
        <v>-</v>
      </c>
      <c r="BE19" s="1" t="str">
        <f t="shared" si="4"/>
        <v>-</v>
      </c>
      <c r="BF19" s="1" t="str">
        <f t="shared" si="5"/>
        <v>-</v>
      </c>
      <c r="BG19" s="1" t="str">
        <f t="shared" si="6"/>
        <v>-</v>
      </c>
      <c r="BH19" s="1" t="str">
        <f t="shared" si="7"/>
        <v>-</v>
      </c>
      <c r="BI19" s="1" t="str">
        <f t="shared" si="8"/>
        <v>-</v>
      </c>
      <c r="BJ19" s="1" t="str">
        <f t="shared" si="9"/>
        <v>-</v>
      </c>
      <c r="BK19" s="1" t="str">
        <f t="shared" si="10"/>
        <v>-</v>
      </c>
      <c r="BL19" s="1" t="str">
        <f t="shared" si="11"/>
        <v>-</v>
      </c>
      <c r="BM19" s="1" t="str">
        <f t="shared" si="12"/>
        <v>-</v>
      </c>
      <c r="BN19" s="1" t="str">
        <f t="shared" si="13"/>
        <v>-</v>
      </c>
      <c r="BO19" s="1" t="str">
        <f t="shared" si="20"/>
        <v>-</v>
      </c>
      <c r="BP19" s="1" t="str">
        <f t="shared" si="14"/>
        <v>-</v>
      </c>
      <c r="BQ19" s="1" t="str">
        <f t="shared" si="15"/>
        <v>-</v>
      </c>
      <c r="BR19" s="1" t="str">
        <f t="shared" si="16"/>
        <v>-</v>
      </c>
      <c r="BS19" s="1">
        <f t="shared" si="17"/>
        <v>1955</v>
      </c>
      <c r="BT19" s="1">
        <f t="shared" si="18"/>
        <v>3</v>
      </c>
      <c r="BU19" s="127">
        <f t="shared" si="19"/>
        <v>0</v>
      </c>
      <c r="BV19" s="127">
        <f t="shared" si="19"/>
        <v>0</v>
      </c>
      <c r="BW19" s="128"/>
      <c r="BX19" s="67" t="str">
        <f>"="&amp;$BX$4</f>
        <v>=2010</v>
      </c>
      <c r="BY19" s="67" t="s">
        <v>86</v>
      </c>
      <c r="BZ19" s="1"/>
      <c r="CA19" s="168" t="s">
        <v>154</v>
      </c>
      <c r="CB19" s="129"/>
      <c r="CC19" s="67" t="str">
        <f>"="&amp;$BX$4</f>
        <v>=2010</v>
      </c>
      <c r="CD19" s="67" t="s">
        <v>88</v>
      </c>
      <c r="CF19" s="168" t="s">
        <v>154</v>
      </c>
      <c r="CG19" s="100"/>
      <c r="CH19" s="67" t="str">
        <f>"="&amp;$BX$4</f>
        <v>=2010</v>
      </c>
      <c r="CI19" s="67" t="s">
        <v>89</v>
      </c>
      <c r="CK19" s="168" t="s">
        <v>154</v>
      </c>
      <c r="CL19" s="151"/>
      <c r="CM19" s="67" t="str">
        <f>"="&amp;$BX$4</f>
        <v>=2010</v>
      </c>
      <c r="CN19" s="67" t="s">
        <v>90</v>
      </c>
      <c r="CP19" s="168" t="s">
        <v>154</v>
      </c>
      <c r="CQ19" s="151"/>
      <c r="CR19" s="67" t="str">
        <f>"="&amp;$BX$4</f>
        <v>=2010</v>
      </c>
      <c r="CS19" s="67" t="s">
        <v>91</v>
      </c>
      <c r="CU19" s="168" t="s">
        <v>154</v>
      </c>
      <c r="CV19" s="100"/>
      <c r="CW19" s="67" t="str">
        <f>"="&amp;$BX$4</f>
        <v>=2010</v>
      </c>
      <c r="CX19" s="67" t="s">
        <v>92</v>
      </c>
      <c r="CZ19" s="168" t="s">
        <v>154</v>
      </c>
      <c r="DA19" s="151"/>
      <c r="DB19" s="67" t="str">
        <f>"="&amp;$BX$4</f>
        <v>=2010</v>
      </c>
      <c r="DC19" s="67" t="s">
        <v>93</v>
      </c>
      <c r="DE19" s="168" t="s">
        <v>154</v>
      </c>
      <c r="DF19" s="151"/>
      <c r="DG19" s="67" t="str">
        <f>"="&amp;$BX$4</f>
        <v>=2010</v>
      </c>
      <c r="DH19" s="67" t="s">
        <v>94</v>
      </c>
      <c r="DJ19" s="168" t="s">
        <v>154</v>
      </c>
      <c r="DK19" s="37"/>
      <c r="DL19" s="67" t="str">
        <f>"="&amp;$BX$4</f>
        <v>=2010</v>
      </c>
      <c r="DM19" s="67" t="s">
        <v>95</v>
      </c>
      <c r="DO19" s="168" t="s">
        <v>154</v>
      </c>
      <c r="DP19" s="37"/>
      <c r="DQ19" s="67" t="str">
        <f>"="&amp;$DQ$4</f>
        <v>=2011</v>
      </c>
      <c r="DR19" s="67" t="s">
        <v>96</v>
      </c>
      <c r="DT19" s="168" t="s">
        <v>154</v>
      </c>
      <c r="DU19" s="37"/>
      <c r="DV19" s="67" t="str">
        <f>"="&amp;$DV$4</f>
        <v>=2011</v>
      </c>
      <c r="DW19" s="67" t="s">
        <v>97</v>
      </c>
      <c r="DY19" s="168" t="s">
        <v>154</v>
      </c>
      <c r="DZ19" s="42"/>
      <c r="EA19" s="67" t="str">
        <f>"="&amp;$EA$4</f>
        <v>=2011</v>
      </c>
      <c r="EB19" s="67" t="s">
        <v>98</v>
      </c>
      <c r="ED19" s="168" t="s">
        <v>154</v>
      </c>
    </row>
    <row r="20" spans="1:134" ht="15.75" x14ac:dyDescent="0.3">
      <c r="A20" s="101">
        <f>IF(C20&lt;&gt;"",COUNTA($C$7:C20),"")</f>
        <v>14</v>
      </c>
      <c r="B20" s="102">
        <v>9428040</v>
      </c>
      <c r="C20" s="103" t="s">
        <v>157</v>
      </c>
      <c r="D20" s="164" t="s">
        <v>150</v>
      </c>
      <c r="E20" s="163">
        <v>265102</v>
      </c>
      <c r="F20" s="106" t="s">
        <v>101</v>
      </c>
      <c r="G20" s="110" t="s">
        <v>102</v>
      </c>
      <c r="H20" s="110" t="s">
        <v>103</v>
      </c>
      <c r="I20" s="109">
        <f t="shared" ca="1" si="21"/>
        <v>38</v>
      </c>
      <c r="J20" s="110" t="s">
        <v>158</v>
      </c>
      <c r="K20" s="110" t="s">
        <v>127</v>
      </c>
      <c r="L20" s="111" t="s">
        <v>146</v>
      </c>
      <c r="M20" s="112">
        <v>28301</v>
      </c>
      <c r="N20" s="113">
        <v>28477</v>
      </c>
      <c r="O20" s="132">
        <v>38690</v>
      </c>
      <c r="P20" s="169"/>
      <c r="Q20" s="170"/>
      <c r="R20" s="135"/>
      <c r="S20" s="136"/>
      <c r="T20" s="137"/>
      <c r="U20" s="138"/>
      <c r="V20" s="139"/>
      <c r="W20" s="139"/>
      <c r="X20" s="142"/>
      <c r="Y20" s="141">
        <f t="shared" si="1"/>
        <v>6</v>
      </c>
      <c r="AF20" s="142"/>
      <c r="AG20" s="142"/>
      <c r="AH20" s="143" t="str">
        <f t="shared" si="22"/>
        <v>W</v>
      </c>
      <c r="AI20" s="143" t="str">
        <f t="shared" si="0"/>
        <v>S</v>
      </c>
      <c r="AJ20" s="143">
        <f t="shared" ca="1" si="0"/>
        <v>38</v>
      </c>
      <c r="AK20" s="143" t="str">
        <f t="shared" si="0"/>
        <v>D-3</v>
      </c>
      <c r="AL20" s="143" t="str">
        <f t="shared" si="0"/>
        <v>Ibu RT</v>
      </c>
      <c r="AM20" s="143" t="str">
        <f t="shared" si="0"/>
        <v>Batak</v>
      </c>
      <c r="AN20" s="25"/>
      <c r="AO20" s="1" t="s">
        <v>37</v>
      </c>
      <c r="AP20" s="1" t="s">
        <v>38</v>
      </c>
      <c r="AQ20" s="1" t="s">
        <v>39</v>
      </c>
      <c r="AR20" s="1" t="s">
        <v>39</v>
      </c>
      <c r="AS20" s="1"/>
      <c r="AT20" s="1" t="s">
        <v>159</v>
      </c>
      <c r="AV20" s="1" t="s">
        <v>38</v>
      </c>
      <c r="AW20" s="12" t="s">
        <v>40</v>
      </c>
      <c r="AX20" s="1"/>
      <c r="AY20" s="1" t="s">
        <v>38</v>
      </c>
      <c r="AZ20" s="1" t="s">
        <v>41</v>
      </c>
      <c r="BA20" s="1"/>
      <c r="BB20" s="33"/>
      <c r="BC20">
        <f t="shared" si="2"/>
        <v>1977</v>
      </c>
      <c r="BD20">
        <f t="shared" si="3"/>
        <v>12</v>
      </c>
      <c r="BE20" s="1">
        <f t="shared" si="4"/>
        <v>2005</v>
      </c>
      <c r="BF20" s="1">
        <f t="shared" si="5"/>
        <v>12</v>
      </c>
      <c r="BG20" s="1" t="str">
        <f t="shared" si="6"/>
        <v>-</v>
      </c>
      <c r="BH20" s="1" t="str">
        <f t="shared" si="7"/>
        <v>-</v>
      </c>
      <c r="BI20" s="1" t="str">
        <f t="shared" si="8"/>
        <v>-</v>
      </c>
      <c r="BJ20" s="1" t="str">
        <f t="shared" si="9"/>
        <v>-</v>
      </c>
      <c r="BK20" s="1" t="str">
        <f t="shared" si="10"/>
        <v>-</v>
      </c>
      <c r="BL20" s="1" t="str">
        <f t="shared" si="11"/>
        <v>-</v>
      </c>
      <c r="BM20" s="1" t="str">
        <f t="shared" si="12"/>
        <v>-</v>
      </c>
      <c r="BN20" s="1" t="str">
        <f t="shared" si="13"/>
        <v>-</v>
      </c>
      <c r="BO20" s="1" t="str">
        <f t="shared" si="20"/>
        <v>-</v>
      </c>
      <c r="BP20" s="1" t="str">
        <f t="shared" si="14"/>
        <v>-</v>
      </c>
      <c r="BQ20" s="1" t="str">
        <f t="shared" si="15"/>
        <v>-</v>
      </c>
      <c r="BR20" s="1" t="str">
        <f t="shared" si="16"/>
        <v>-</v>
      </c>
      <c r="BS20" s="1">
        <f t="shared" si="17"/>
        <v>1977</v>
      </c>
      <c r="BT20" s="1">
        <f t="shared" si="18"/>
        <v>6</v>
      </c>
      <c r="BU20" s="127">
        <f t="shared" si="19"/>
        <v>0</v>
      </c>
      <c r="BV20" s="127">
        <f t="shared" si="19"/>
        <v>0</v>
      </c>
      <c r="BW20" s="93"/>
      <c r="BX20" s="37" t="s">
        <v>72</v>
      </c>
      <c r="BY20" s="37" t="s">
        <v>73</v>
      </c>
      <c r="BZ20" s="67" t="s">
        <v>44</v>
      </c>
      <c r="CA20" s="67" t="s">
        <v>45</v>
      </c>
      <c r="CB20" s="99"/>
      <c r="CC20" s="171" t="s">
        <v>72</v>
      </c>
      <c r="CD20" s="37" t="s">
        <v>73</v>
      </c>
      <c r="CE20" s="67" t="s">
        <v>44</v>
      </c>
      <c r="CF20" s="67" t="s">
        <v>45</v>
      </c>
      <c r="CG20" s="165"/>
      <c r="CH20" s="171" t="s">
        <v>72</v>
      </c>
      <c r="CI20" s="37" t="s">
        <v>73</v>
      </c>
      <c r="CJ20" s="67" t="s">
        <v>44</v>
      </c>
      <c r="CK20" s="67" t="s">
        <v>45</v>
      </c>
      <c r="CL20" s="129"/>
      <c r="CM20" s="171" t="s">
        <v>72</v>
      </c>
      <c r="CN20" s="37" t="s">
        <v>73</v>
      </c>
      <c r="CO20" s="67" t="s">
        <v>44</v>
      </c>
      <c r="CP20" s="67" t="s">
        <v>45</v>
      </c>
      <c r="CQ20" s="129"/>
      <c r="CR20" s="171" t="s">
        <v>72</v>
      </c>
      <c r="CS20" s="37" t="s">
        <v>73</v>
      </c>
      <c r="CT20" s="67" t="s">
        <v>44</v>
      </c>
      <c r="CU20" s="67" t="s">
        <v>45</v>
      </c>
      <c r="CV20" s="165"/>
      <c r="CW20" s="171" t="s">
        <v>72</v>
      </c>
      <c r="CX20" s="37" t="s">
        <v>73</v>
      </c>
      <c r="CY20" s="67" t="s">
        <v>44</v>
      </c>
      <c r="CZ20" s="67" t="s">
        <v>45</v>
      </c>
      <c r="DA20" s="129"/>
      <c r="DB20" s="171" t="s">
        <v>72</v>
      </c>
      <c r="DC20" s="37" t="s">
        <v>73</v>
      </c>
      <c r="DD20" s="67" t="s">
        <v>44</v>
      </c>
      <c r="DE20" s="67" t="s">
        <v>45</v>
      </c>
      <c r="DF20" s="129"/>
      <c r="DG20" s="171" t="s">
        <v>72</v>
      </c>
      <c r="DH20" s="37" t="s">
        <v>73</v>
      </c>
      <c r="DI20" s="67" t="s">
        <v>44</v>
      </c>
      <c r="DJ20" s="67" t="s">
        <v>45</v>
      </c>
      <c r="DK20" s="37"/>
      <c r="DL20" s="171" t="s">
        <v>72</v>
      </c>
      <c r="DM20" s="37" t="s">
        <v>73</v>
      </c>
      <c r="DN20" s="67" t="s">
        <v>44</v>
      </c>
      <c r="DO20" s="67" t="s">
        <v>45</v>
      </c>
      <c r="DP20" s="37"/>
      <c r="DQ20" s="171" t="s">
        <v>72</v>
      </c>
      <c r="DR20" s="37" t="s">
        <v>73</v>
      </c>
      <c r="DS20" s="67" t="s">
        <v>44</v>
      </c>
      <c r="DT20" s="67" t="s">
        <v>45</v>
      </c>
      <c r="DU20" s="37"/>
      <c r="DV20" s="171" t="s">
        <v>72</v>
      </c>
      <c r="DW20" s="37" t="s">
        <v>73</v>
      </c>
      <c r="DX20" s="67" t="s">
        <v>44</v>
      </c>
      <c r="DY20" s="67" t="s">
        <v>45</v>
      </c>
      <c r="DZ20" s="42"/>
      <c r="EA20" s="171" t="s">
        <v>72</v>
      </c>
      <c r="EB20" s="37" t="s">
        <v>73</v>
      </c>
      <c r="EC20" s="67" t="s">
        <v>44</v>
      </c>
      <c r="ED20" s="67" t="s">
        <v>45</v>
      </c>
    </row>
    <row r="21" spans="1:134" ht="15.75" x14ac:dyDescent="0.3">
      <c r="A21" s="101">
        <f>IF(C21&lt;&gt;"",COUNTA($C$7:C21),"")</f>
        <v>15</v>
      </c>
      <c r="B21" s="102">
        <v>9128021</v>
      </c>
      <c r="C21" s="103" t="s">
        <v>160</v>
      </c>
      <c r="D21" s="164" t="s">
        <v>150</v>
      </c>
      <c r="E21" s="163">
        <v>265102</v>
      </c>
      <c r="F21" s="106" t="s">
        <v>101</v>
      </c>
      <c r="G21" s="172" t="s">
        <v>102</v>
      </c>
      <c r="H21" s="110" t="s">
        <v>103</v>
      </c>
      <c r="I21" s="109">
        <f t="shared" ca="1" si="21"/>
        <v>36</v>
      </c>
      <c r="J21" s="110" t="s">
        <v>145</v>
      </c>
      <c r="K21" s="110" t="s">
        <v>119</v>
      </c>
      <c r="L21" s="111" t="s">
        <v>146</v>
      </c>
      <c r="M21" s="112">
        <v>28941</v>
      </c>
      <c r="N21" s="113">
        <v>29220</v>
      </c>
      <c r="O21" s="132">
        <v>35400</v>
      </c>
      <c r="P21" s="133"/>
      <c r="Q21" s="170"/>
      <c r="R21" s="135"/>
      <c r="S21" s="136"/>
      <c r="T21" s="137"/>
      <c r="U21" s="138"/>
      <c r="V21" s="139"/>
      <c r="W21" s="139"/>
      <c r="X21" s="142"/>
      <c r="Y21" s="141">
        <f t="shared" si="1"/>
        <v>3</v>
      </c>
      <c r="AF21" s="142"/>
      <c r="AG21" s="142"/>
      <c r="AH21" s="143" t="str">
        <f t="shared" si="22"/>
        <v>W</v>
      </c>
      <c r="AI21" s="143" t="str">
        <f t="shared" si="0"/>
        <v>S</v>
      </c>
      <c r="AJ21" s="143">
        <f t="shared" ca="1" si="0"/>
        <v>36</v>
      </c>
      <c r="AK21" s="143" t="str">
        <f t="shared" si="0"/>
        <v>S-1</v>
      </c>
      <c r="AL21" s="143" t="str">
        <f t="shared" si="0"/>
        <v>P.Swasta</v>
      </c>
      <c r="AM21" s="143" t="str">
        <f t="shared" si="0"/>
        <v>Batak</v>
      </c>
      <c r="AN21" s="25"/>
      <c r="AO21" s="1" t="s">
        <v>117</v>
      </c>
      <c r="AP21" s="1" t="s">
        <v>63</v>
      </c>
      <c r="AQ21" s="12" t="s">
        <v>151</v>
      </c>
      <c r="AR21" s="12" t="s">
        <v>152</v>
      </c>
      <c r="AS21" s="1"/>
      <c r="AT21" s="1" t="s">
        <v>158</v>
      </c>
      <c r="AV21" s="1" t="s">
        <v>67</v>
      </c>
      <c r="AW21" s="1" t="s">
        <v>156</v>
      </c>
      <c r="AX21" s="1"/>
      <c r="AY21" s="1" t="s">
        <v>67</v>
      </c>
      <c r="AZ21" s="1" t="s">
        <v>127</v>
      </c>
      <c r="BA21" s="1"/>
      <c r="BB21" s="33"/>
      <c r="BC21">
        <f t="shared" si="2"/>
        <v>1979</v>
      </c>
      <c r="BD21">
        <f t="shared" si="3"/>
        <v>12</v>
      </c>
      <c r="BE21" s="1">
        <f t="shared" si="4"/>
        <v>1996</v>
      </c>
      <c r="BF21" s="1">
        <f t="shared" si="5"/>
        <v>12</v>
      </c>
      <c r="BG21" s="1" t="str">
        <f t="shared" si="6"/>
        <v>-</v>
      </c>
      <c r="BH21" s="1" t="str">
        <f t="shared" si="7"/>
        <v>-</v>
      </c>
      <c r="BI21" s="1" t="str">
        <f t="shared" si="8"/>
        <v>-</v>
      </c>
      <c r="BJ21" s="1" t="str">
        <f t="shared" si="9"/>
        <v>-</v>
      </c>
      <c r="BK21" s="1" t="str">
        <f t="shared" si="10"/>
        <v>-</v>
      </c>
      <c r="BL21" s="1" t="str">
        <f t="shared" si="11"/>
        <v>-</v>
      </c>
      <c r="BM21" s="1" t="str">
        <f t="shared" si="12"/>
        <v>-</v>
      </c>
      <c r="BN21" s="1" t="str">
        <f t="shared" si="13"/>
        <v>-</v>
      </c>
      <c r="BO21" s="1" t="str">
        <f t="shared" si="20"/>
        <v>-</v>
      </c>
      <c r="BP21" s="1" t="str">
        <f t="shared" si="14"/>
        <v>-</v>
      </c>
      <c r="BQ21" s="1" t="str">
        <f t="shared" si="15"/>
        <v>-</v>
      </c>
      <c r="BR21" s="1" t="str">
        <f t="shared" si="16"/>
        <v>-</v>
      </c>
      <c r="BS21" s="1">
        <f t="shared" si="17"/>
        <v>1979</v>
      </c>
      <c r="BT21" s="1">
        <f t="shared" si="18"/>
        <v>3</v>
      </c>
      <c r="BU21" s="127">
        <f t="shared" si="19"/>
        <v>0</v>
      </c>
      <c r="BV21" s="127">
        <f t="shared" si="19"/>
        <v>0</v>
      </c>
      <c r="BW21" s="128"/>
      <c r="BX21" s="67" t="str">
        <f>"="&amp;$BX$4</f>
        <v>=2010</v>
      </c>
      <c r="BY21" s="67" t="s">
        <v>86</v>
      </c>
      <c r="BZ21" s="98" t="s">
        <v>161</v>
      </c>
      <c r="CA21" s="98"/>
      <c r="CB21" s="129"/>
      <c r="CC21" s="67" t="str">
        <f>"="&amp;$BX$4</f>
        <v>=2010</v>
      </c>
      <c r="CD21" s="67" t="s">
        <v>88</v>
      </c>
      <c r="CE21" s="98" t="s">
        <v>161</v>
      </c>
      <c r="CF21" s="98"/>
      <c r="CG21" s="100"/>
      <c r="CH21" s="67" t="str">
        <f>"="&amp;$BX$4</f>
        <v>=2010</v>
      </c>
      <c r="CI21" s="67" t="s">
        <v>89</v>
      </c>
      <c r="CJ21" s="98" t="s">
        <v>161</v>
      </c>
      <c r="CK21" s="98"/>
      <c r="CL21" s="151"/>
      <c r="CM21" s="67" t="str">
        <f>"="&amp;$BX$4</f>
        <v>=2010</v>
      </c>
      <c r="CN21" s="67" t="s">
        <v>90</v>
      </c>
      <c r="CO21" s="98" t="s">
        <v>161</v>
      </c>
      <c r="CP21" s="98"/>
      <c r="CQ21" s="151"/>
      <c r="CR21" s="67" t="str">
        <f>"="&amp;$BX$4</f>
        <v>=2010</v>
      </c>
      <c r="CS21" s="67" t="s">
        <v>91</v>
      </c>
      <c r="CT21" s="98" t="s">
        <v>161</v>
      </c>
      <c r="CU21" s="98"/>
      <c r="CV21" s="100"/>
      <c r="CW21" s="67" t="str">
        <f>"="&amp;$BX$4</f>
        <v>=2010</v>
      </c>
      <c r="CX21" s="67" t="s">
        <v>92</v>
      </c>
      <c r="CY21" s="98" t="s">
        <v>161</v>
      </c>
      <c r="CZ21" s="98"/>
      <c r="DA21" s="151"/>
      <c r="DB21" s="67" t="str">
        <f>"="&amp;$BX$4</f>
        <v>=2010</v>
      </c>
      <c r="DC21" s="67" t="s">
        <v>93</v>
      </c>
      <c r="DD21" s="98" t="s">
        <v>161</v>
      </c>
      <c r="DE21" s="98"/>
      <c r="DF21" s="151"/>
      <c r="DG21" s="67" t="str">
        <f>"="&amp;$BX$4</f>
        <v>=2010</v>
      </c>
      <c r="DH21" s="67" t="s">
        <v>94</v>
      </c>
      <c r="DI21" s="98" t="s">
        <v>161</v>
      </c>
      <c r="DJ21" s="98"/>
      <c r="DK21" s="37"/>
      <c r="DL21" s="67" t="str">
        <f>"="&amp;$BX$4</f>
        <v>=2010</v>
      </c>
      <c r="DM21" s="67" t="s">
        <v>95</v>
      </c>
      <c r="DN21" s="98" t="s">
        <v>161</v>
      </c>
      <c r="DO21" s="98"/>
      <c r="DP21" s="37"/>
      <c r="DQ21" s="67" t="str">
        <f>"="&amp;$DQ$4</f>
        <v>=2011</v>
      </c>
      <c r="DR21" s="67" t="s">
        <v>96</v>
      </c>
      <c r="DS21" s="98" t="s">
        <v>161</v>
      </c>
      <c r="DT21" s="98"/>
      <c r="DU21" s="37"/>
      <c r="DV21" s="67" t="str">
        <f>"="&amp;$DV$4</f>
        <v>=2011</v>
      </c>
      <c r="DW21" s="67" t="s">
        <v>97</v>
      </c>
      <c r="DX21" s="98" t="s">
        <v>161</v>
      </c>
      <c r="DY21" s="98"/>
      <c r="DZ21" s="42"/>
      <c r="EA21" s="67" t="str">
        <f>"="&amp;$EA$4</f>
        <v>=2011</v>
      </c>
      <c r="EB21" s="67" t="s">
        <v>98</v>
      </c>
      <c r="EC21" s="98" t="s">
        <v>161</v>
      </c>
      <c r="ED21" s="42"/>
    </row>
    <row r="22" spans="1:134" ht="15.75" x14ac:dyDescent="0.3">
      <c r="A22" s="101">
        <f>IF(C22&lt;&gt;"",COUNTA($C$7:C22),"")</f>
        <v>16</v>
      </c>
      <c r="B22" s="102"/>
      <c r="C22" s="103" t="s">
        <v>162</v>
      </c>
      <c r="D22" s="164" t="s">
        <v>150</v>
      </c>
      <c r="E22" s="163">
        <v>265102</v>
      </c>
      <c r="F22" s="106" t="s">
        <v>101</v>
      </c>
      <c r="G22" s="110" t="s">
        <v>66</v>
      </c>
      <c r="H22" s="146"/>
      <c r="I22" s="109">
        <f t="shared" ca="1" si="21"/>
        <v>6</v>
      </c>
      <c r="J22" s="110"/>
      <c r="K22" s="110"/>
      <c r="L22" s="111" t="s">
        <v>146</v>
      </c>
      <c r="M22" s="166">
        <v>40065</v>
      </c>
      <c r="N22" s="167"/>
      <c r="O22" s="158"/>
      <c r="P22" s="133"/>
      <c r="Q22" s="134"/>
      <c r="R22" s="135"/>
      <c r="S22" s="136"/>
      <c r="T22" s="137"/>
      <c r="U22" s="138"/>
      <c r="V22" s="139"/>
      <c r="W22" s="139" t="s">
        <v>136</v>
      </c>
      <c r="X22" s="142"/>
      <c r="Y22" s="141">
        <f t="shared" si="1"/>
        <v>9</v>
      </c>
      <c r="AF22" s="142"/>
      <c r="AG22" s="142"/>
      <c r="AH22" s="143" t="str">
        <f t="shared" si="22"/>
        <v>P</v>
      </c>
      <c r="AI22" s="143">
        <f t="shared" si="0"/>
        <v>0</v>
      </c>
      <c r="AJ22" s="143">
        <f t="shared" ca="1" si="0"/>
        <v>6</v>
      </c>
      <c r="AK22" s="143">
        <f t="shared" si="0"/>
        <v>0</v>
      </c>
      <c r="AL22" s="143">
        <f t="shared" si="0"/>
        <v>0</v>
      </c>
      <c r="AM22" s="143" t="str">
        <f t="shared" si="0"/>
        <v>Batak</v>
      </c>
      <c r="AN22" s="25"/>
      <c r="AO22" s="1"/>
      <c r="AP22" s="1"/>
      <c r="AQ22" s="1"/>
      <c r="AR22" s="1"/>
      <c r="AS22" s="1"/>
      <c r="AT22" s="1" t="s">
        <v>145</v>
      </c>
      <c r="AV22" s="1"/>
      <c r="AW22" s="1"/>
      <c r="AX22" s="1"/>
      <c r="AY22" s="1"/>
      <c r="AZ22" s="1"/>
      <c r="BA22" s="1"/>
      <c r="BB22" s="33"/>
      <c r="BC22" t="str">
        <f t="shared" si="2"/>
        <v>-</v>
      </c>
      <c r="BD22" t="str">
        <f t="shared" si="3"/>
        <v>-</v>
      </c>
      <c r="BE22" s="1" t="str">
        <f t="shared" si="4"/>
        <v>-</v>
      </c>
      <c r="BF22" s="1" t="str">
        <f t="shared" si="5"/>
        <v>-</v>
      </c>
      <c r="BG22" s="1" t="str">
        <f t="shared" si="6"/>
        <v>-</v>
      </c>
      <c r="BH22" s="1" t="str">
        <f t="shared" si="7"/>
        <v>-</v>
      </c>
      <c r="BI22" s="1" t="str">
        <f t="shared" si="8"/>
        <v>-</v>
      </c>
      <c r="BJ22" s="1" t="str">
        <f t="shared" si="9"/>
        <v>-</v>
      </c>
      <c r="BK22" s="1" t="str">
        <f t="shared" si="10"/>
        <v>-</v>
      </c>
      <c r="BL22" s="1" t="str">
        <f t="shared" si="11"/>
        <v>-</v>
      </c>
      <c r="BM22" s="1" t="str">
        <f t="shared" si="12"/>
        <v>-</v>
      </c>
      <c r="BN22" s="1" t="str">
        <f t="shared" si="13"/>
        <v>-</v>
      </c>
      <c r="BO22" s="1" t="str">
        <f t="shared" si="20"/>
        <v>-</v>
      </c>
      <c r="BP22" s="1" t="str">
        <f t="shared" si="14"/>
        <v>-</v>
      </c>
      <c r="BQ22" s="1" t="str">
        <f t="shared" si="15"/>
        <v>-</v>
      </c>
      <c r="BR22" s="1" t="str">
        <f t="shared" si="16"/>
        <v>-</v>
      </c>
      <c r="BS22" s="1">
        <f t="shared" si="17"/>
        <v>2009</v>
      </c>
      <c r="BT22" s="1">
        <f t="shared" si="18"/>
        <v>9</v>
      </c>
      <c r="BU22" s="127">
        <f t="shared" si="19"/>
        <v>0</v>
      </c>
      <c r="BV22" s="127" t="str">
        <f t="shared" si="19"/>
        <v>APA</v>
      </c>
      <c r="BW22" s="93"/>
      <c r="BX22" s="67" t="str">
        <f>"="&amp;$BX$4</f>
        <v>=2010</v>
      </c>
      <c r="BY22" s="67" t="s">
        <v>86</v>
      </c>
      <c r="BZ22" s="1"/>
      <c r="CA22" s="98" t="s">
        <v>161</v>
      </c>
      <c r="CB22" s="99"/>
      <c r="CC22" s="67" t="str">
        <f>"="&amp;$BX$4</f>
        <v>=2010</v>
      </c>
      <c r="CD22" s="67" t="s">
        <v>88</v>
      </c>
      <c r="CF22" s="98" t="s">
        <v>161</v>
      </c>
      <c r="CG22" s="100"/>
      <c r="CH22" s="67" t="str">
        <f>"="&amp;$BX$4</f>
        <v>=2010</v>
      </c>
      <c r="CI22" s="67" t="s">
        <v>89</v>
      </c>
      <c r="CK22" s="98" t="s">
        <v>161</v>
      </c>
      <c r="CL22" s="151"/>
      <c r="CM22" s="67" t="str">
        <f>"="&amp;$BX$4</f>
        <v>=2010</v>
      </c>
      <c r="CN22" s="67" t="s">
        <v>90</v>
      </c>
      <c r="CP22" s="98" t="s">
        <v>161</v>
      </c>
      <c r="CQ22" s="151"/>
      <c r="CR22" s="67" t="str">
        <f>"="&amp;$BX$4</f>
        <v>=2010</v>
      </c>
      <c r="CS22" s="67" t="s">
        <v>91</v>
      </c>
      <c r="CU22" s="98" t="s">
        <v>161</v>
      </c>
      <c r="CV22" s="100"/>
      <c r="CW22" s="67" t="str">
        <f>"="&amp;$BX$4</f>
        <v>=2010</v>
      </c>
      <c r="CX22" s="67" t="s">
        <v>92</v>
      </c>
      <c r="CZ22" s="98" t="s">
        <v>161</v>
      </c>
      <c r="DA22" s="151"/>
      <c r="DB22" s="67" t="str">
        <f>"="&amp;$BX$4</f>
        <v>=2010</v>
      </c>
      <c r="DC22" s="67" t="s">
        <v>93</v>
      </c>
      <c r="DE22" s="98" t="s">
        <v>161</v>
      </c>
      <c r="DF22" s="151"/>
      <c r="DG22" s="67" t="str">
        <f>"="&amp;$BX$4</f>
        <v>=2010</v>
      </c>
      <c r="DH22" s="67" t="s">
        <v>94</v>
      </c>
      <c r="DJ22" s="98" t="s">
        <v>161</v>
      </c>
      <c r="DK22" s="37"/>
      <c r="DL22" s="67" t="str">
        <f>"="&amp;$BX$4</f>
        <v>=2010</v>
      </c>
      <c r="DM22" s="67" t="s">
        <v>95</v>
      </c>
      <c r="DO22" s="98" t="s">
        <v>161</v>
      </c>
      <c r="DP22" s="37"/>
      <c r="DQ22" s="67" t="str">
        <f>"="&amp;$DQ$4</f>
        <v>=2011</v>
      </c>
      <c r="DR22" s="67" t="s">
        <v>96</v>
      </c>
      <c r="DT22" s="98" t="s">
        <v>161</v>
      </c>
      <c r="DU22" s="37"/>
      <c r="DV22" s="67" t="str">
        <f>"="&amp;$DV$4</f>
        <v>=2011</v>
      </c>
      <c r="DW22" s="67" t="s">
        <v>97</v>
      </c>
      <c r="DY22" s="98" t="s">
        <v>161</v>
      </c>
      <c r="DZ22" s="42"/>
      <c r="EA22" s="67" t="str">
        <f>"="&amp;$EA$4</f>
        <v>=2011</v>
      </c>
      <c r="EB22" s="67" t="s">
        <v>98</v>
      </c>
      <c r="ED22" s="98" t="s">
        <v>161</v>
      </c>
    </row>
    <row r="23" spans="1:134" ht="15.75" x14ac:dyDescent="0.3">
      <c r="A23" s="101">
        <f>IF(C23&lt;&gt;"",COUNTA($C$7:C23),"")</f>
        <v>17</v>
      </c>
      <c r="B23" s="102">
        <v>9123022</v>
      </c>
      <c r="C23" s="103" t="s">
        <v>163</v>
      </c>
      <c r="D23" s="164" t="s">
        <v>150</v>
      </c>
      <c r="E23" s="163">
        <v>265102</v>
      </c>
      <c r="F23" s="106" t="s">
        <v>101</v>
      </c>
      <c r="G23" s="110" t="s">
        <v>102</v>
      </c>
      <c r="H23" s="146" t="s">
        <v>115</v>
      </c>
      <c r="I23" s="109">
        <f t="shared" ca="1" si="21"/>
        <v>31</v>
      </c>
      <c r="J23" s="110" t="s">
        <v>145</v>
      </c>
      <c r="K23" s="110" t="s">
        <v>119</v>
      </c>
      <c r="L23" s="111" t="s">
        <v>146</v>
      </c>
      <c r="M23" s="166">
        <v>30819</v>
      </c>
      <c r="N23" s="167"/>
      <c r="O23" s="158"/>
      <c r="P23" s="133"/>
      <c r="Q23" s="134"/>
      <c r="R23" s="135"/>
      <c r="S23" s="136"/>
      <c r="T23" s="137"/>
      <c r="U23" s="138"/>
      <c r="V23" s="139"/>
      <c r="W23" s="139"/>
      <c r="X23" s="142"/>
      <c r="Y23" s="141">
        <f t="shared" si="1"/>
        <v>5</v>
      </c>
      <c r="AF23" s="142"/>
      <c r="AG23" s="142"/>
      <c r="AH23" s="143" t="str">
        <f t="shared" si="22"/>
        <v>W</v>
      </c>
      <c r="AI23" s="143" t="str">
        <f t="shared" si="22"/>
        <v>B</v>
      </c>
      <c r="AJ23" s="143">
        <f t="shared" ca="1" si="22"/>
        <v>31</v>
      </c>
      <c r="AK23" s="143" t="str">
        <f t="shared" si="22"/>
        <v>S-1</v>
      </c>
      <c r="AL23" s="143" t="str">
        <f t="shared" si="22"/>
        <v>P.Swasta</v>
      </c>
      <c r="AM23" s="143" t="str">
        <f t="shared" si="22"/>
        <v>Batak</v>
      </c>
      <c r="AN23" s="25"/>
      <c r="AO23" s="1" t="s">
        <v>37</v>
      </c>
      <c r="AP23" s="1" t="s">
        <v>38</v>
      </c>
      <c r="AQ23" s="1" t="s">
        <v>39</v>
      </c>
      <c r="AR23" s="1" t="s">
        <v>39</v>
      </c>
      <c r="AS23" s="1"/>
      <c r="AT23" s="1" t="s">
        <v>164</v>
      </c>
      <c r="AV23" s="1" t="s">
        <v>38</v>
      </c>
      <c r="AW23" s="12" t="s">
        <v>40</v>
      </c>
      <c r="AX23" s="1"/>
      <c r="AY23" s="1" t="s">
        <v>38</v>
      </c>
      <c r="AZ23" s="1" t="s">
        <v>41</v>
      </c>
      <c r="BA23" s="1"/>
      <c r="BB23" s="33"/>
      <c r="BC23" t="str">
        <f t="shared" si="2"/>
        <v>-</v>
      </c>
      <c r="BD23" t="str">
        <f t="shared" si="3"/>
        <v>-</v>
      </c>
      <c r="BE23" s="1" t="str">
        <f t="shared" si="4"/>
        <v>-</v>
      </c>
      <c r="BF23" s="1" t="str">
        <f t="shared" si="5"/>
        <v>-</v>
      </c>
      <c r="BG23" s="1" t="str">
        <f t="shared" si="6"/>
        <v>-</v>
      </c>
      <c r="BH23" s="1" t="str">
        <f t="shared" si="7"/>
        <v>-</v>
      </c>
      <c r="BI23" s="1" t="str">
        <f t="shared" si="8"/>
        <v>-</v>
      </c>
      <c r="BJ23" s="1" t="str">
        <f t="shared" si="9"/>
        <v>-</v>
      </c>
      <c r="BK23" s="1" t="str">
        <f t="shared" si="10"/>
        <v>-</v>
      </c>
      <c r="BL23" s="1" t="str">
        <f t="shared" si="11"/>
        <v>-</v>
      </c>
      <c r="BM23" s="1" t="str">
        <f t="shared" si="12"/>
        <v>-</v>
      </c>
      <c r="BN23" s="1" t="str">
        <f t="shared" si="13"/>
        <v>-</v>
      </c>
      <c r="BO23" s="1" t="str">
        <f t="shared" si="20"/>
        <v>-</v>
      </c>
      <c r="BP23" s="1" t="str">
        <f t="shared" si="14"/>
        <v>-</v>
      </c>
      <c r="BQ23" s="1" t="str">
        <f t="shared" si="15"/>
        <v>-</v>
      </c>
      <c r="BR23" s="1" t="str">
        <f t="shared" si="16"/>
        <v>-</v>
      </c>
      <c r="BS23" s="1">
        <f t="shared" si="17"/>
        <v>1984</v>
      </c>
      <c r="BT23" s="1">
        <f t="shared" si="18"/>
        <v>5</v>
      </c>
      <c r="BU23" s="127">
        <f t="shared" si="19"/>
        <v>0</v>
      </c>
      <c r="BV23" s="127">
        <f t="shared" si="19"/>
        <v>0</v>
      </c>
      <c r="BW23" s="128"/>
      <c r="BX23" s="37" t="s">
        <v>70</v>
      </c>
      <c r="BY23" s="37" t="s">
        <v>71</v>
      </c>
      <c r="BZ23" s="67" t="s">
        <v>44</v>
      </c>
      <c r="CA23" s="67" t="s">
        <v>45</v>
      </c>
      <c r="CB23" s="129"/>
      <c r="CC23" s="171" t="s">
        <v>70</v>
      </c>
      <c r="CD23" s="37" t="s">
        <v>71</v>
      </c>
      <c r="CE23" s="67" t="s">
        <v>44</v>
      </c>
      <c r="CF23" s="67" t="s">
        <v>45</v>
      </c>
      <c r="CG23" s="165"/>
      <c r="CH23" s="171" t="s">
        <v>70</v>
      </c>
      <c r="CI23" s="37" t="s">
        <v>71</v>
      </c>
      <c r="CJ23" s="67" t="s">
        <v>44</v>
      </c>
      <c r="CK23" s="67" t="s">
        <v>45</v>
      </c>
      <c r="CL23" s="129"/>
      <c r="CM23" s="171" t="s">
        <v>70</v>
      </c>
      <c r="CN23" s="37" t="s">
        <v>71</v>
      </c>
      <c r="CO23" s="67" t="s">
        <v>44</v>
      </c>
      <c r="CP23" s="67" t="s">
        <v>45</v>
      </c>
      <c r="CQ23" s="129"/>
      <c r="CR23" s="171" t="s">
        <v>70</v>
      </c>
      <c r="CS23" s="37" t="s">
        <v>71</v>
      </c>
      <c r="CT23" s="67" t="s">
        <v>44</v>
      </c>
      <c r="CU23" s="67" t="s">
        <v>45</v>
      </c>
      <c r="CV23" s="165"/>
      <c r="CW23" s="171" t="s">
        <v>70</v>
      </c>
      <c r="CX23" s="37" t="s">
        <v>71</v>
      </c>
      <c r="CY23" s="67" t="s">
        <v>44</v>
      </c>
      <c r="CZ23" s="67" t="s">
        <v>45</v>
      </c>
      <c r="DA23" s="129"/>
      <c r="DB23" s="171" t="s">
        <v>70</v>
      </c>
      <c r="DC23" s="37" t="s">
        <v>71</v>
      </c>
      <c r="DD23" s="67" t="s">
        <v>44</v>
      </c>
      <c r="DE23" s="67" t="s">
        <v>45</v>
      </c>
      <c r="DF23" s="129"/>
      <c r="DG23" s="171" t="s">
        <v>70</v>
      </c>
      <c r="DH23" s="37" t="s">
        <v>71</v>
      </c>
      <c r="DI23" s="67" t="s">
        <v>44</v>
      </c>
      <c r="DJ23" s="67" t="s">
        <v>45</v>
      </c>
      <c r="DK23" s="37"/>
      <c r="DL23" s="171" t="s">
        <v>70</v>
      </c>
      <c r="DM23" s="37" t="s">
        <v>71</v>
      </c>
      <c r="DN23" s="67" t="s">
        <v>44</v>
      </c>
      <c r="DO23" s="67" t="s">
        <v>45</v>
      </c>
      <c r="DP23" s="37"/>
      <c r="DQ23" s="171" t="s">
        <v>70</v>
      </c>
      <c r="DR23" s="37" t="s">
        <v>71</v>
      </c>
      <c r="DS23" s="67" t="s">
        <v>44</v>
      </c>
      <c r="DT23" s="67" t="s">
        <v>45</v>
      </c>
      <c r="DU23" s="37"/>
      <c r="DV23" s="171" t="s">
        <v>70</v>
      </c>
      <c r="DW23" s="37" t="s">
        <v>71</v>
      </c>
      <c r="DX23" s="67" t="s">
        <v>44</v>
      </c>
      <c r="DY23" s="67" t="s">
        <v>45</v>
      </c>
      <c r="DZ23" s="42"/>
      <c r="EA23" s="171" t="s">
        <v>70</v>
      </c>
      <c r="EB23" s="37" t="s">
        <v>71</v>
      </c>
      <c r="EC23" s="67" t="s">
        <v>44</v>
      </c>
      <c r="ED23" s="67" t="s">
        <v>45</v>
      </c>
    </row>
    <row r="24" spans="1:134" ht="15.75" x14ac:dyDescent="0.3">
      <c r="A24" s="101">
        <f>IF(C24&lt;&gt;"",COUNTA($C$7:C24),"")</f>
        <v>18</v>
      </c>
      <c r="B24" s="102">
        <v>9118023</v>
      </c>
      <c r="C24" s="103" t="s">
        <v>165</v>
      </c>
      <c r="D24" s="164" t="s">
        <v>150</v>
      </c>
      <c r="E24" s="163">
        <v>265102</v>
      </c>
      <c r="F24" s="106" t="s">
        <v>101</v>
      </c>
      <c r="G24" s="110" t="s">
        <v>66</v>
      </c>
      <c r="H24" s="110" t="s">
        <v>103</v>
      </c>
      <c r="I24" s="109">
        <f t="shared" ca="1" si="21"/>
        <v>24</v>
      </c>
      <c r="J24" s="110" t="s">
        <v>131</v>
      </c>
      <c r="K24" s="110" t="s">
        <v>122</v>
      </c>
      <c r="L24" s="111" t="s">
        <v>146</v>
      </c>
      <c r="M24" s="112">
        <v>33273</v>
      </c>
      <c r="N24" s="113">
        <v>33384</v>
      </c>
      <c r="O24" s="132">
        <v>39418</v>
      </c>
      <c r="P24" s="133"/>
      <c r="Q24" s="134"/>
      <c r="R24" s="135"/>
      <c r="S24" s="136"/>
      <c r="T24" s="137"/>
      <c r="U24" s="138"/>
      <c r="V24" s="139"/>
      <c r="W24" s="139"/>
      <c r="X24" s="142"/>
      <c r="Y24" s="141">
        <f t="shared" si="1"/>
        <v>2</v>
      </c>
      <c r="AF24" s="142"/>
      <c r="AG24" s="142"/>
      <c r="AH24" s="143" t="str">
        <f t="shared" si="22"/>
        <v>P</v>
      </c>
      <c r="AI24" s="143" t="str">
        <f t="shared" si="22"/>
        <v>S</v>
      </c>
      <c r="AJ24" s="143">
        <f t="shared" ca="1" si="22"/>
        <v>24</v>
      </c>
      <c r="AK24" s="143" t="str">
        <f t="shared" si="22"/>
        <v>SLTP</v>
      </c>
      <c r="AL24" s="143" t="str">
        <f t="shared" si="22"/>
        <v>Pel/Mhs</v>
      </c>
      <c r="AM24" s="143" t="str">
        <f t="shared" si="22"/>
        <v>Batak</v>
      </c>
      <c r="AN24" s="25"/>
      <c r="AO24" s="1" t="s">
        <v>62</v>
      </c>
      <c r="AP24" s="1" t="s">
        <v>63</v>
      </c>
      <c r="AQ24" s="12" t="s">
        <v>166</v>
      </c>
      <c r="AR24" s="12" t="s">
        <v>167</v>
      </c>
      <c r="AS24" s="1"/>
      <c r="AT24" s="1" t="s">
        <v>168</v>
      </c>
      <c r="AV24" s="1" t="s">
        <v>67</v>
      </c>
      <c r="AW24" s="1" t="s">
        <v>159</v>
      </c>
      <c r="AX24" s="1"/>
      <c r="AY24" s="1" t="s">
        <v>67</v>
      </c>
      <c r="AZ24" s="1" t="s">
        <v>122</v>
      </c>
      <c r="BA24" s="1"/>
      <c r="BB24" s="33"/>
      <c r="BC24">
        <f t="shared" si="2"/>
        <v>1991</v>
      </c>
      <c r="BD24">
        <f t="shared" si="3"/>
        <v>5</v>
      </c>
      <c r="BE24" s="1">
        <f t="shared" si="4"/>
        <v>2007</v>
      </c>
      <c r="BF24" s="1">
        <f t="shared" si="5"/>
        <v>12</v>
      </c>
      <c r="BG24" s="1" t="str">
        <f t="shared" si="6"/>
        <v>-</v>
      </c>
      <c r="BH24" s="1" t="str">
        <f t="shared" si="7"/>
        <v>-</v>
      </c>
      <c r="BI24" s="1" t="str">
        <f t="shared" si="8"/>
        <v>-</v>
      </c>
      <c r="BJ24" s="1" t="str">
        <f t="shared" si="9"/>
        <v>-</v>
      </c>
      <c r="BK24" s="1" t="str">
        <f t="shared" si="10"/>
        <v>-</v>
      </c>
      <c r="BL24" s="1" t="str">
        <f t="shared" si="11"/>
        <v>-</v>
      </c>
      <c r="BM24" s="1" t="str">
        <f t="shared" si="12"/>
        <v>-</v>
      </c>
      <c r="BN24" s="1" t="str">
        <f t="shared" si="13"/>
        <v>-</v>
      </c>
      <c r="BO24" s="1" t="str">
        <f t="shared" si="20"/>
        <v>-</v>
      </c>
      <c r="BP24" s="1" t="str">
        <f t="shared" si="14"/>
        <v>-</v>
      </c>
      <c r="BQ24" s="1" t="str">
        <f t="shared" si="15"/>
        <v>-</v>
      </c>
      <c r="BR24" s="1" t="str">
        <f t="shared" si="16"/>
        <v>-</v>
      </c>
      <c r="BS24" s="1">
        <f t="shared" si="17"/>
        <v>1991</v>
      </c>
      <c r="BT24" s="1">
        <f t="shared" si="18"/>
        <v>2</v>
      </c>
      <c r="BU24" s="127">
        <f t="shared" si="19"/>
        <v>0</v>
      </c>
      <c r="BV24" s="127">
        <f t="shared" si="19"/>
        <v>0</v>
      </c>
      <c r="BW24" s="93"/>
      <c r="BX24" s="67" t="str">
        <f>"="&amp;$BX$4</f>
        <v>=2010</v>
      </c>
      <c r="BY24" s="67" t="s">
        <v>86</v>
      </c>
      <c r="BZ24" s="98" t="s">
        <v>169</v>
      </c>
      <c r="CA24" s="98"/>
      <c r="CB24" s="99"/>
      <c r="CC24" s="67" t="str">
        <f>"="&amp;$BX$4</f>
        <v>=2010</v>
      </c>
      <c r="CD24" s="67" t="s">
        <v>88</v>
      </c>
      <c r="CE24" s="98" t="s">
        <v>169</v>
      </c>
      <c r="CF24" s="98"/>
      <c r="CG24" s="100"/>
      <c r="CH24" s="67" t="str">
        <f>"="&amp;$BX$4</f>
        <v>=2010</v>
      </c>
      <c r="CI24" s="67" t="s">
        <v>89</v>
      </c>
      <c r="CJ24" s="98" t="s">
        <v>169</v>
      </c>
      <c r="CK24" s="98"/>
      <c r="CL24" s="151"/>
      <c r="CM24" s="67" t="str">
        <f>"="&amp;$BX$4</f>
        <v>=2010</v>
      </c>
      <c r="CN24" s="67" t="s">
        <v>90</v>
      </c>
      <c r="CO24" s="98" t="s">
        <v>169</v>
      </c>
      <c r="CP24" s="98"/>
      <c r="CQ24" s="151"/>
      <c r="CR24" s="67" t="str">
        <f>"="&amp;$BX$4</f>
        <v>=2010</v>
      </c>
      <c r="CS24" s="67" t="s">
        <v>91</v>
      </c>
      <c r="CT24" s="98" t="s">
        <v>169</v>
      </c>
      <c r="CU24" s="98"/>
      <c r="CV24" s="100"/>
      <c r="CW24" s="67" t="str">
        <f>"="&amp;$BX$4</f>
        <v>=2010</v>
      </c>
      <c r="CX24" s="67" t="s">
        <v>92</v>
      </c>
      <c r="CY24" s="98" t="s">
        <v>169</v>
      </c>
      <c r="CZ24" s="98"/>
      <c r="DA24" s="151"/>
      <c r="DB24" s="67" t="str">
        <f>"="&amp;$BX$4</f>
        <v>=2010</v>
      </c>
      <c r="DC24" s="67" t="s">
        <v>93</v>
      </c>
      <c r="DD24" s="98" t="s">
        <v>169</v>
      </c>
      <c r="DE24" s="98"/>
      <c r="DF24" s="151"/>
      <c r="DG24" s="67" t="str">
        <f>"="&amp;$BX$4</f>
        <v>=2010</v>
      </c>
      <c r="DH24" s="67" t="s">
        <v>94</v>
      </c>
      <c r="DI24" s="98" t="s">
        <v>169</v>
      </c>
      <c r="DJ24" s="98"/>
      <c r="DK24" s="37"/>
      <c r="DL24" s="67" t="str">
        <f>"="&amp;$BX$4</f>
        <v>=2010</v>
      </c>
      <c r="DM24" s="67" t="s">
        <v>95</v>
      </c>
      <c r="DN24" s="98" t="s">
        <v>169</v>
      </c>
      <c r="DO24" s="98"/>
      <c r="DP24" s="37"/>
      <c r="DQ24" s="67" t="str">
        <f>"="&amp;$DQ$4</f>
        <v>=2011</v>
      </c>
      <c r="DR24" s="67" t="s">
        <v>96</v>
      </c>
      <c r="DS24" s="98" t="s">
        <v>169</v>
      </c>
      <c r="DT24" s="98"/>
      <c r="DU24" s="37"/>
      <c r="DV24" s="67" t="str">
        <f>"="&amp;$DV$4</f>
        <v>=2011</v>
      </c>
      <c r="DW24" s="67" t="s">
        <v>97</v>
      </c>
      <c r="DX24" s="98" t="s">
        <v>169</v>
      </c>
      <c r="DY24" s="98"/>
      <c r="DZ24" s="42"/>
      <c r="EA24" s="67" t="str">
        <f>"="&amp;$EA$4</f>
        <v>=2011</v>
      </c>
      <c r="EB24" s="67" t="s">
        <v>98</v>
      </c>
      <c r="EC24" s="98" t="s">
        <v>169</v>
      </c>
      <c r="ED24" s="42"/>
    </row>
    <row r="25" spans="1:134" ht="15.75" x14ac:dyDescent="0.3">
      <c r="A25" s="101">
        <f>IF(C25&lt;&gt;"",COUNTA($C$7:C25),"")</f>
        <v>19</v>
      </c>
      <c r="B25" s="102">
        <v>9421013</v>
      </c>
      <c r="C25" s="103" t="s">
        <v>170</v>
      </c>
      <c r="D25" s="164" t="s">
        <v>150</v>
      </c>
      <c r="E25" s="163">
        <v>265102</v>
      </c>
      <c r="F25" s="106" t="s">
        <v>101</v>
      </c>
      <c r="G25" s="110" t="s">
        <v>102</v>
      </c>
      <c r="H25" s="146" t="s">
        <v>115</v>
      </c>
      <c r="I25" s="109">
        <f t="shared" ca="1" si="21"/>
        <v>22</v>
      </c>
      <c r="J25" s="110"/>
      <c r="K25" s="110" t="s">
        <v>122</v>
      </c>
      <c r="L25" s="111" t="s">
        <v>146</v>
      </c>
      <c r="M25" s="113">
        <v>34064</v>
      </c>
      <c r="N25" s="113">
        <v>34427</v>
      </c>
      <c r="O25" s="158"/>
      <c r="P25" s="133"/>
      <c r="Q25" s="134"/>
      <c r="R25" s="135"/>
      <c r="S25" s="136"/>
      <c r="T25" s="137"/>
      <c r="U25" s="138"/>
      <c r="V25" s="139"/>
      <c r="W25" s="139"/>
      <c r="X25" s="142"/>
      <c r="Y25" s="141">
        <f t="shared" si="1"/>
        <v>4</v>
      </c>
      <c r="AF25" s="142"/>
      <c r="AG25" s="142"/>
      <c r="AH25" s="143" t="str">
        <f t="shared" si="22"/>
        <v>W</v>
      </c>
      <c r="AI25" s="143" t="str">
        <f t="shared" si="22"/>
        <v>B</v>
      </c>
      <c r="AJ25" s="143">
        <f t="shared" ca="1" si="22"/>
        <v>22</v>
      </c>
      <c r="AK25" s="143">
        <f t="shared" si="22"/>
        <v>0</v>
      </c>
      <c r="AL25" s="143" t="str">
        <f t="shared" si="22"/>
        <v>Pel/Mhs</v>
      </c>
      <c r="AM25" s="143" t="str">
        <f t="shared" si="22"/>
        <v>Batak</v>
      </c>
      <c r="AN25" s="25"/>
      <c r="AO25" s="1"/>
      <c r="AP25" s="1"/>
      <c r="AQ25" s="1"/>
      <c r="AR25" s="1"/>
      <c r="AS25" s="1"/>
      <c r="AT25" s="1" t="s">
        <v>171</v>
      </c>
      <c r="AV25" s="1"/>
      <c r="AW25" s="1"/>
      <c r="AX25" s="1"/>
      <c r="AY25" s="1"/>
      <c r="AZ25" s="1"/>
      <c r="BA25" s="1"/>
      <c r="BB25" s="33"/>
      <c r="BC25">
        <f t="shared" si="2"/>
        <v>1994</v>
      </c>
      <c r="BD25">
        <f t="shared" si="3"/>
        <v>4</v>
      </c>
      <c r="BE25" s="1" t="str">
        <f t="shared" si="4"/>
        <v>-</v>
      </c>
      <c r="BF25" s="1" t="str">
        <f t="shared" si="5"/>
        <v>-</v>
      </c>
      <c r="BG25" s="1" t="str">
        <f t="shared" si="6"/>
        <v>-</v>
      </c>
      <c r="BH25" s="1" t="str">
        <f t="shared" si="7"/>
        <v>-</v>
      </c>
      <c r="BI25" s="1" t="str">
        <f t="shared" si="8"/>
        <v>-</v>
      </c>
      <c r="BJ25" s="1" t="str">
        <f t="shared" si="9"/>
        <v>-</v>
      </c>
      <c r="BK25" s="1" t="str">
        <f t="shared" si="10"/>
        <v>-</v>
      </c>
      <c r="BL25" s="1" t="str">
        <f t="shared" si="11"/>
        <v>-</v>
      </c>
      <c r="BM25" s="1" t="str">
        <f t="shared" si="12"/>
        <v>-</v>
      </c>
      <c r="BN25" s="1" t="str">
        <f t="shared" si="13"/>
        <v>-</v>
      </c>
      <c r="BO25" s="1" t="str">
        <f t="shared" si="20"/>
        <v>-</v>
      </c>
      <c r="BP25" s="1" t="str">
        <f t="shared" si="14"/>
        <v>-</v>
      </c>
      <c r="BQ25" s="1" t="str">
        <f t="shared" si="15"/>
        <v>-</v>
      </c>
      <c r="BR25" s="1" t="str">
        <f t="shared" si="16"/>
        <v>-</v>
      </c>
      <c r="BS25" s="1">
        <f t="shared" si="17"/>
        <v>1993</v>
      </c>
      <c r="BT25" s="1">
        <f t="shared" si="18"/>
        <v>4</v>
      </c>
      <c r="BU25" s="127">
        <f t="shared" si="19"/>
        <v>0</v>
      </c>
      <c r="BV25" s="127">
        <f t="shared" si="19"/>
        <v>0</v>
      </c>
      <c r="BW25" s="128"/>
      <c r="BX25" s="67" t="str">
        <f>"="&amp;$BX$4</f>
        <v>=2010</v>
      </c>
      <c r="BY25" s="67" t="s">
        <v>86</v>
      </c>
      <c r="BZ25" s="1"/>
      <c r="CA25" s="98" t="s">
        <v>169</v>
      </c>
      <c r="CB25" s="129"/>
      <c r="CC25" s="67" t="str">
        <f>"="&amp;$BX$4</f>
        <v>=2010</v>
      </c>
      <c r="CD25" s="67" t="s">
        <v>88</v>
      </c>
      <c r="CF25" s="98" t="s">
        <v>169</v>
      </c>
      <c r="CG25" s="100"/>
      <c r="CH25" s="67" t="str">
        <f>"="&amp;$BX$4</f>
        <v>=2010</v>
      </c>
      <c r="CI25" s="67" t="s">
        <v>89</v>
      </c>
      <c r="CK25" s="98" t="s">
        <v>169</v>
      </c>
      <c r="CL25" s="151"/>
      <c r="CM25" s="67" t="str">
        <f>"="&amp;$BX$4</f>
        <v>=2010</v>
      </c>
      <c r="CN25" s="67" t="s">
        <v>90</v>
      </c>
      <c r="CP25" s="98" t="s">
        <v>169</v>
      </c>
      <c r="CQ25" s="151"/>
      <c r="CR25" s="67" t="str">
        <f>"="&amp;$BX$4</f>
        <v>=2010</v>
      </c>
      <c r="CS25" s="67" t="s">
        <v>91</v>
      </c>
      <c r="CU25" s="98" t="s">
        <v>169</v>
      </c>
      <c r="CV25" s="100"/>
      <c r="CW25" s="67" t="str">
        <f>"="&amp;$BX$4</f>
        <v>=2010</v>
      </c>
      <c r="CX25" s="67" t="s">
        <v>92</v>
      </c>
      <c r="CZ25" s="98" t="s">
        <v>169</v>
      </c>
      <c r="DA25" s="151"/>
      <c r="DB25" s="67" t="str">
        <f>"="&amp;$BX$4</f>
        <v>=2010</v>
      </c>
      <c r="DC25" s="67" t="s">
        <v>93</v>
      </c>
      <c r="DE25" s="98" t="s">
        <v>169</v>
      </c>
      <c r="DF25" s="151"/>
      <c r="DG25" s="67" t="str">
        <f>"="&amp;$BX$4</f>
        <v>=2010</v>
      </c>
      <c r="DH25" s="67" t="s">
        <v>94</v>
      </c>
      <c r="DJ25" s="98" t="s">
        <v>169</v>
      </c>
      <c r="DK25" s="37"/>
      <c r="DL25" s="67" t="str">
        <f>"="&amp;$BX$4</f>
        <v>=2010</v>
      </c>
      <c r="DM25" s="67" t="s">
        <v>95</v>
      </c>
      <c r="DO25" s="98" t="s">
        <v>169</v>
      </c>
      <c r="DP25" s="37"/>
      <c r="DQ25" s="67" t="str">
        <f>"="&amp;$DQ$4</f>
        <v>=2011</v>
      </c>
      <c r="DR25" s="67" t="s">
        <v>96</v>
      </c>
      <c r="DT25" s="98" t="s">
        <v>169</v>
      </c>
      <c r="DU25" s="37"/>
      <c r="DV25" s="67" t="str">
        <f>"="&amp;$DV$4</f>
        <v>=2011</v>
      </c>
      <c r="DW25" s="67" t="s">
        <v>97</v>
      </c>
      <c r="DY25" s="98" t="s">
        <v>169</v>
      </c>
      <c r="DZ25" s="42"/>
      <c r="EA25" s="67" t="str">
        <f>"="&amp;$EA$4</f>
        <v>=2011</v>
      </c>
      <c r="EB25" s="67" t="s">
        <v>98</v>
      </c>
      <c r="ED25" s="98" t="s">
        <v>169</v>
      </c>
    </row>
    <row r="26" spans="1:134" ht="15.75" x14ac:dyDescent="0.3">
      <c r="A26" s="101">
        <f>IF(C26&lt;&gt;"",COUNTA($C$7:C26),"")</f>
        <v>20</v>
      </c>
      <c r="B26" s="144" t="s">
        <v>172</v>
      </c>
      <c r="C26" s="103" t="s">
        <v>173</v>
      </c>
      <c r="D26" s="164" t="s">
        <v>150</v>
      </c>
      <c r="E26" s="163">
        <v>265102</v>
      </c>
      <c r="F26" s="106" t="s">
        <v>101</v>
      </c>
      <c r="G26" s="110" t="s">
        <v>102</v>
      </c>
      <c r="H26" s="146" t="s">
        <v>115</v>
      </c>
      <c r="I26" s="109">
        <f t="shared" ca="1" si="21"/>
        <v>17</v>
      </c>
      <c r="J26" s="110"/>
      <c r="K26" s="110" t="s">
        <v>122</v>
      </c>
      <c r="L26" s="111" t="s">
        <v>174</v>
      </c>
      <c r="M26" s="113">
        <v>35955</v>
      </c>
      <c r="N26" s="113">
        <v>38690</v>
      </c>
      <c r="O26" s="158"/>
      <c r="P26" s="133"/>
      <c r="Q26" s="134"/>
      <c r="R26" s="135"/>
      <c r="S26" s="136"/>
      <c r="T26" s="137"/>
      <c r="U26" s="138"/>
      <c r="V26" s="139"/>
      <c r="W26" s="139"/>
      <c r="X26" s="142"/>
      <c r="Y26" s="141">
        <f t="shared" si="1"/>
        <v>6</v>
      </c>
      <c r="AF26" s="142"/>
      <c r="AG26" s="142"/>
      <c r="AH26" s="143" t="str">
        <f t="shared" si="22"/>
        <v>W</v>
      </c>
      <c r="AI26" s="143" t="str">
        <f t="shared" si="22"/>
        <v>B</v>
      </c>
      <c r="AJ26" s="143">
        <f t="shared" ca="1" si="22"/>
        <v>17</v>
      </c>
      <c r="AK26" s="143">
        <f t="shared" si="22"/>
        <v>0</v>
      </c>
      <c r="AL26" s="143" t="str">
        <f t="shared" si="22"/>
        <v>Pel/Mhs</v>
      </c>
      <c r="AM26" s="143" t="str">
        <f t="shared" si="22"/>
        <v>Sunda</v>
      </c>
      <c r="AN26" s="25"/>
      <c r="AO26" s="1" t="s">
        <v>37</v>
      </c>
      <c r="AP26" s="1" t="s">
        <v>38</v>
      </c>
      <c r="AQ26" s="1" t="s">
        <v>39</v>
      </c>
      <c r="AR26" s="1" t="s">
        <v>39</v>
      </c>
      <c r="AS26" s="1"/>
      <c r="AT26" s="1"/>
      <c r="AV26" s="1" t="s">
        <v>38</v>
      </c>
      <c r="AW26" s="12" t="s">
        <v>40</v>
      </c>
      <c r="AX26" s="1"/>
      <c r="AY26" s="1" t="s">
        <v>38</v>
      </c>
      <c r="AZ26" s="1" t="s">
        <v>41</v>
      </c>
      <c r="BA26" s="1"/>
      <c r="BB26" s="33"/>
      <c r="BC26">
        <f t="shared" si="2"/>
        <v>2005</v>
      </c>
      <c r="BD26">
        <f t="shared" si="3"/>
        <v>12</v>
      </c>
      <c r="BE26" s="1" t="str">
        <f t="shared" si="4"/>
        <v>-</v>
      </c>
      <c r="BF26" s="1" t="str">
        <f t="shared" si="5"/>
        <v>-</v>
      </c>
      <c r="BG26" s="1" t="str">
        <f t="shared" si="6"/>
        <v>-</v>
      </c>
      <c r="BH26" s="1" t="str">
        <f t="shared" si="7"/>
        <v>-</v>
      </c>
      <c r="BI26" s="1" t="str">
        <f t="shared" si="8"/>
        <v>-</v>
      </c>
      <c r="BJ26" s="1" t="str">
        <f t="shared" si="9"/>
        <v>-</v>
      </c>
      <c r="BK26" s="1" t="str">
        <f t="shared" si="10"/>
        <v>-</v>
      </c>
      <c r="BL26" s="1" t="str">
        <f t="shared" si="11"/>
        <v>-</v>
      </c>
      <c r="BM26" s="1" t="str">
        <f t="shared" si="12"/>
        <v>-</v>
      </c>
      <c r="BN26" s="1" t="str">
        <f t="shared" si="13"/>
        <v>-</v>
      </c>
      <c r="BO26" s="1" t="str">
        <f t="shared" si="20"/>
        <v>-</v>
      </c>
      <c r="BP26" s="1" t="str">
        <f t="shared" si="14"/>
        <v>-</v>
      </c>
      <c r="BQ26" s="1" t="str">
        <f t="shared" si="15"/>
        <v>-</v>
      </c>
      <c r="BR26" s="1" t="str">
        <f t="shared" si="16"/>
        <v>-</v>
      </c>
      <c r="BS26" s="1">
        <f t="shared" si="17"/>
        <v>1998</v>
      </c>
      <c r="BT26" s="1">
        <f t="shared" si="18"/>
        <v>6</v>
      </c>
      <c r="BU26" s="127">
        <f t="shared" si="19"/>
        <v>0</v>
      </c>
      <c r="BV26" s="127">
        <f t="shared" si="19"/>
        <v>0</v>
      </c>
      <c r="BW26" s="93"/>
      <c r="BX26" s="37" t="s">
        <v>70</v>
      </c>
      <c r="BY26" s="37" t="s">
        <v>71</v>
      </c>
      <c r="BZ26" s="67" t="s">
        <v>44</v>
      </c>
      <c r="CA26" s="67" t="s">
        <v>45</v>
      </c>
      <c r="CB26" s="99"/>
      <c r="CC26" s="171" t="s">
        <v>70</v>
      </c>
      <c r="CD26" s="37" t="s">
        <v>71</v>
      </c>
      <c r="CE26" s="67" t="s">
        <v>44</v>
      </c>
      <c r="CF26" s="67" t="s">
        <v>45</v>
      </c>
      <c r="CG26" s="165"/>
      <c r="CH26" s="171" t="s">
        <v>70</v>
      </c>
      <c r="CI26" s="37" t="s">
        <v>71</v>
      </c>
      <c r="CJ26" s="67" t="s">
        <v>44</v>
      </c>
      <c r="CK26" s="67" t="s">
        <v>45</v>
      </c>
      <c r="CL26" s="129"/>
      <c r="CM26" s="171" t="s">
        <v>70</v>
      </c>
      <c r="CN26" s="37" t="s">
        <v>71</v>
      </c>
      <c r="CO26" s="67" t="s">
        <v>44</v>
      </c>
      <c r="CP26" s="67" t="s">
        <v>45</v>
      </c>
      <c r="CQ26" s="129"/>
      <c r="CR26" s="171" t="s">
        <v>70</v>
      </c>
      <c r="CS26" s="37" t="s">
        <v>71</v>
      </c>
      <c r="CT26" s="67" t="s">
        <v>44</v>
      </c>
      <c r="CU26" s="67" t="s">
        <v>45</v>
      </c>
      <c r="CV26" s="165"/>
      <c r="CW26" s="171" t="s">
        <v>70</v>
      </c>
      <c r="CX26" s="37" t="s">
        <v>71</v>
      </c>
      <c r="CY26" s="67" t="s">
        <v>44</v>
      </c>
      <c r="CZ26" s="67" t="s">
        <v>45</v>
      </c>
      <c r="DA26" s="129"/>
      <c r="DB26" s="171" t="s">
        <v>70</v>
      </c>
      <c r="DC26" s="37" t="s">
        <v>71</v>
      </c>
      <c r="DD26" s="67" t="s">
        <v>44</v>
      </c>
      <c r="DE26" s="67" t="s">
        <v>45</v>
      </c>
      <c r="DF26" s="129"/>
      <c r="DG26" s="171" t="s">
        <v>70</v>
      </c>
      <c r="DH26" s="37" t="s">
        <v>71</v>
      </c>
      <c r="DI26" s="67" t="s">
        <v>44</v>
      </c>
      <c r="DJ26" s="67" t="s">
        <v>45</v>
      </c>
      <c r="DK26" s="37"/>
      <c r="DL26" s="171" t="s">
        <v>70</v>
      </c>
      <c r="DM26" s="37" t="s">
        <v>71</v>
      </c>
      <c r="DN26" s="67" t="s">
        <v>44</v>
      </c>
      <c r="DO26" s="67" t="s">
        <v>45</v>
      </c>
      <c r="DP26" s="37"/>
      <c r="DQ26" s="171" t="s">
        <v>70</v>
      </c>
      <c r="DR26" s="37" t="s">
        <v>71</v>
      </c>
      <c r="DS26" s="67" t="s">
        <v>44</v>
      </c>
      <c r="DT26" s="67" t="s">
        <v>45</v>
      </c>
      <c r="DU26" s="37"/>
      <c r="DV26" s="171" t="s">
        <v>70</v>
      </c>
      <c r="DW26" s="37" t="s">
        <v>71</v>
      </c>
      <c r="DX26" s="67" t="s">
        <v>44</v>
      </c>
      <c r="DY26" s="67" t="s">
        <v>45</v>
      </c>
      <c r="DZ26" s="42"/>
      <c r="EA26" s="171" t="s">
        <v>70</v>
      </c>
      <c r="EB26" s="37" t="s">
        <v>71</v>
      </c>
      <c r="EC26" s="67" t="s">
        <v>44</v>
      </c>
      <c r="ED26" s="67" t="s">
        <v>45</v>
      </c>
    </row>
    <row r="27" spans="1:134" ht="15.75" x14ac:dyDescent="0.3">
      <c r="A27" s="101">
        <f>IF(C27&lt;&gt;"",COUNTA($C$7:C27),"")</f>
        <v>21</v>
      </c>
      <c r="B27" s="144" t="s">
        <v>175</v>
      </c>
      <c r="C27" s="103" t="s">
        <v>176</v>
      </c>
      <c r="D27" s="164" t="s">
        <v>150</v>
      </c>
      <c r="E27" s="163">
        <v>265102</v>
      </c>
      <c r="F27" s="106" t="s">
        <v>101</v>
      </c>
      <c r="G27" s="172" t="s">
        <v>102</v>
      </c>
      <c r="H27" s="146" t="s">
        <v>115</v>
      </c>
      <c r="I27" s="109">
        <f t="shared" ca="1" si="21"/>
        <v>11</v>
      </c>
      <c r="J27" s="110"/>
      <c r="K27" s="110"/>
      <c r="L27" s="111" t="s">
        <v>174</v>
      </c>
      <c r="M27" s="112">
        <v>38199</v>
      </c>
      <c r="N27" s="113">
        <v>38690</v>
      </c>
      <c r="O27" s="173"/>
      <c r="P27" s="169"/>
      <c r="Q27" s="170"/>
      <c r="R27" s="135"/>
      <c r="S27" s="136"/>
      <c r="T27" s="137"/>
      <c r="U27" s="138"/>
      <c r="V27" s="139"/>
      <c r="W27" s="139"/>
      <c r="X27" s="142"/>
      <c r="Y27" s="141">
        <f t="shared" si="1"/>
        <v>7</v>
      </c>
      <c r="AF27" s="142"/>
      <c r="AG27" s="142"/>
      <c r="AH27" s="143" t="str">
        <f t="shared" ref="AH27:AM69" si="23">IF(AND(ISBLANK($Q27),ISBLANK($R27),ISBLANK($S27)),G27,"*"&amp;G27)</f>
        <v>W</v>
      </c>
      <c r="AI27" s="143" t="str">
        <f t="shared" si="23"/>
        <v>B</v>
      </c>
      <c r="AJ27" s="143">
        <f t="shared" ca="1" si="23"/>
        <v>11</v>
      </c>
      <c r="AK27" s="143">
        <f t="shared" si="23"/>
        <v>0</v>
      </c>
      <c r="AL27" s="143">
        <f t="shared" si="23"/>
        <v>0</v>
      </c>
      <c r="AM27" s="143" t="str">
        <f t="shared" si="23"/>
        <v>Sunda</v>
      </c>
      <c r="AN27" s="25"/>
      <c r="AO27" s="1" t="s">
        <v>117</v>
      </c>
      <c r="AP27" s="1" t="s">
        <v>63</v>
      </c>
      <c r="AQ27" s="12" t="s">
        <v>166</v>
      </c>
      <c r="AR27" s="12" t="s">
        <v>167</v>
      </c>
      <c r="AS27" s="1"/>
      <c r="AT27" s="1"/>
      <c r="AU27" s="1"/>
      <c r="AV27" s="1" t="s">
        <v>67</v>
      </c>
      <c r="AW27" s="12" t="s">
        <v>158</v>
      </c>
      <c r="AX27" s="1"/>
      <c r="AY27" s="1" t="s">
        <v>67</v>
      </c>
      <c r="AZ27" s="1" t="s">
        <v>177</v>
      </c>
      <c r="BA27" s="1"/>
      <c r="BB27" s="33"/>
      <c r="BC27">
        <f t="shared" si="2"/>
        <v>2005</v>
      </c>
      <c r="BD27">
        <f t="shared" si="3"/>
        <v>12</v>
      </c>
      <c r="BE27" s="1" t="str">
        <f t="shared" si="4"/>
        <v>-</v>
      </c>
      <c r="BF27" s="1" t="str">
        <f t="shared" si="5"/>
        <v>-</v>
      </c>
      <c r="BG27" s="1" t="str">
        <f t="shared" si="6"/>
        <v>-</v>
      </c>
      <c r="BH27" s="1" t="str">
        <f t="shared" si="7"/>
        <v>-</v>
      </c>
      <c r="BI27" s="1" t="str">
        <f t="shared" si="8"/>
        <v>-</v>
      </c>
      <c r="BJ27" s="1" t="str">
        <f t="shared" si="9"/>
        <v>-</v>
      </c>
      <c r="BK27" s="1" t="str">
        <f t="shared" si="10"/>
        <v>-</v>
      </c>
      <c r="BL27" s="1" t="str">
        <f t="shared" si="11"/>
        <v>-</v>
      </c>
      <c r="BM27" s="1" t="str">
        <f t="shared" si="12"/>
        <v>-</v>
      </c>
      <c r="BN27" s="1" t="str">
        <f t="shared" si="13"/>
        <v>-</v>
      </c>
      <c r="BO27" s="1" t="str">
        <f t="shared" si="20"/>
        <v>-</v>
      </c>
      <c r="BP27" s="1" t="str">
        <f t="shared" si="14"/>
        <v>-</v>
      </c>
      <c r="BQ27" s="1" t="str">
        <f t="shared" si="15"/>
        <v>-</v>
      </c>
      <c r="BR27" s="1" t="str">
        <f t="shared" si="16"/>
        <v>-</v>
      </c>
      <c r="BS27" s="1">
        <f t="shared" si="17"/>
        <v>2004</v>
      </c>
      <c r="BT27" s="1">
        <f t="shared" si="18"/>
        <v>7</v>
      </c>
      <c r="BU27" s="127">
        <f t="shared" si="19"/>
        <v>0</v>
      </c>
      <c r="BV27" s="127">
        <f t="shared" si="19"/>
        <v>0</v>
      </c>
      <c r="BW27" s="128"/>
      <c r="BX27" s="67" t="str">
        <f>"="&amp;$BX$4</f>
        <v>=2010</v>
      </c>
      <c r="BY27" s="67" t="s">
        <v>86</v>
      </c>
      <c r="BZ27" s="98" t="s">
        <v>178</v>
      </c>
      <c r="CA27" s="98"/>
      <c r="CB27" s="129"/>
      <c r="CC27" s="67" t="str">
        <f>"="&amp;$BX$4</f>
        <v>=2010</v>
      </c>
      <c r="CD27" s="67" t="s">
        <v>88</v>
      </c>
      <c r="CE27" s="98" t="s">
        <v>178</v>
      </c>
      <c r="CF27" s="98"/>
      <c r="CG27" s="100"/>
      <c r="CH27" s="67" t="str">
        <f>"="&amp;$BX$4</f>
        <v>=2010</v>
      </c>
      <c r="CI27" s="67" t="s">
        <v>89</v>
      </c>
      <c r="CJ27" s="98" t="s">
        <v>178</v>
      </c>
      <c r="CK27" s="98"/>
      <c r="CL27" s="99"/>
      <c r="CM27" s="67" t="str">
        <f>"="&amp;$BX$4</f>
        <v>=2010</v>
      </c>
      <c r="CN27" s="67" t="s">
        <v>90</v>
      </c>
      <c r="CO27" s="98" t="s">
        <v>178</v>
      </c>
      <c r="CP27" s="98"/>
      <c r="CQ27" s="99"/>
      <c r="CR27" s="67" t="str">
        <f>"="&amp;$BX$4</f>
        <v>=2010</v>
      </c>
      <c r="CS27" s="67" t="s">
        <v>91</v>
      </c>
      <c r="CT27" s="98" t="s">
        <v>178</v>
      </c>
      <c r="CU27" s="98"/>
      <c r="CV27" s="100"/>
      <c r="CW27" s="67" t="str">
        <f>"="&amp;$BX$4</f>
        <v>=2010</v>
      </c>
      <c r="CX27" s="67" t="s">
        <v>92</v>
      </c>
      <c r="CY27" s="98" t="s">
        <v>178</v>
      </c>
      <c r="CZ27" s="98"/>
      <c r="DA27" s="99"/>
      <c r="DB27" s="67" t="str">
        <f>"="&amp;$BX$4</f>
        <v>=2010</v>
      </c>
      <c r="DC27" s="67" t="s">
        <v>93</v>
      </c>
      <c r="DD27" s="98" t="s">
        <v>178</v>
      </c>
      <c r="DE27" s="98"/>
      <c r="DF27" s="99"/>
      <c r="DG27" s="67" t="str">
        <f>"="&amp;$BX$4</f>
        <v>=2010</v>
      </c>
      <c r="DH27" s="67" t="s">
        <v>94</v>
      </c>
      <c r="DI27" s="98" t="s">
        <v>178</v>
      </c>
      <c r="DJ27" s="98"/>
      <c r="DK27" s="37"/>
      <c r="DL27" s="67" t="str">
        <f>"="&amp;$BX$4</f>
        <v>=2010</v>
      </c>
      <c r="DM27" s="67" t="s">
        <v>95</v>
      </c>
      <c r="DN27" s="98" t="s">
        <v>178</v>
      </c>
      <c r="DO27" s="98"/>
      <c r="DP27" s="37"/>
      <c r="DQ27" s="67" t="str">
        <f>"="&amp;$DQ$4</f>
        <v>=2011</v>
      </c>
      <c r="DR27" s="67" t="s">
        <v>96</v>
      </c>
      <c r="DS27" s="98" t="s">
        <v>178</v>
      </c>
      <c r="DT27" s="98"/>
      <c r="DU27" s="37"/>
      <c r="DV27" s="67" t="str">
        <f>"="&amp;$DV$4</f>
        <v>=2011</v>
      </c>
      <c r="DW27" s="67" t="s">
        <v>97</v>
      </c>
      <c r="DX27" s="98" t="s">
        <v>178</v>
      </c>
      <c r="DY27" s="98"/>
      <c r="DZ27" s="42"/>
      <c r="EA27" s="67" t="str">
        <f>"="&amp;$EA$4</f>
        <v>=2011</v>
      </c>
      <c r="EB27" s="67" t="s">
        <v>98</v>
      </c>
      <c r="EC27" s="98" t="s">
        <v>178</v>
      </c>
      <c r="ED27" s="42"/>
    </row>
    <row r="28" spans="1:134" ht="15.75" x14ac:dyDescent="0.3">
      <c r="A28" s="101">
        <f>IF(C28&lt;&gt;"",COUNTA($C$7:C28),"")</f>
        <v>22</v>
      </c>
      <c r="B28" s="174" t="s">
        <v>179</v>
      </c>
      <c r="C28" s="175" t="s">
        <v>180</v>
      </c>
      <c r="D28" s="176" t="s">
        <v>181</v>
      </c>
      <c r="E28" s="177">
        <v>5022048</v>
      </c>
      <c r="F28" s="178" t="s">
        <v>101</v>
      </c>
      <c r="G28" s="179" t="s">
        <v>66</v>
      </c>
      <c r="H28" s="180" t="s">
        <v>103</v>
      </c>
      <c r="I28" s="181">
        <f t="shared" ca="1" si="21"/>
        <v>57</v>
      </c>
      <c r="J28" s="180" t="s">
        <v>145</v>
      </c>
      <c r="K28" s="180" t="s">
        <v>105</v>
      </c>
      <c r="L28" s="182" t="s">
        <v>146</v>
      </c>
      <c r="M28" s="183">
        <v>21345</v>
      </c>
      <c r="N28" s="184"/>
      <c r="O28" s="185"/>
      <c r="P28" s="186"/>
      <c r="Q28" s="187">
        <v>39704</v>
      </c>
      <c r="R28" s="188"/>
      <c r="S28" s="189"/>
      <c r="T28" s="190"/>
      <c r="U28" s="191"/>
      <c r="V28" s="192"/>
      <c r="W28" s="192"/>
      <c r="X28" s="142"/>
      <c r="Y28" s="141" t="str">
        <f t="shared" si="1"/>
        <v>-</v>
      </c>
      <c r="AF28" s="142"/>
      <c r="AG28" s="142"/>
      <c r="AH28" s="143" t="str">
        <f t="shared" si="23"/>
        <v>*P</v>
      </c>
      <c r="AI28" s="143" t="str">
        <f t="shared" si="23"/>
        <v>*S</v>
      </c>
      <c r="AJ28" s="143" t="str">
        <f t="shared" ca="1" si="23"/>
        <v>*57</v>
      </c>
      <c r="AK28" s="143" t="str">
        <f t="shared" si="23"/>
        <v>*S-1</v>
      </c>
      <c r="AL28" s="143" t="str">
        <f t="shared" si="23"/>
        <v>*P.Negeri</v>
      </c>
      <c r="AM28" s="143" t="str">
        <f t="shared" si="23"/>
        <v>*Batak</v>
      </c>
      <c r="AN28" s="25"/>
      <c r="AO28" s="1"/>
      <c r="AP28" s="1"/>
      <c r="AQ28" s="1"/>
      <c r="AR28" s="1"/>
      <c r="AS28" s="1"/>
      <c r="AT28" s="34" t="s">
        <v>50</v>
      </c>
      <c r="AU28" s="1"/>
      <c r="AV28" s="1"/>
      <c r="AW28" s="1"/>
      <c r="AX28" s="1"/>
      <c r="AY28" s="1"/>
      <c r="AZ28" s="1"/>
      <c r="BA28" s="1"/>
      <c r="BB28" s="33"/>
      <c r="BC28" t="str">
        <f t="shared" si="2"/>
        <v>-</v>
      </c>
      <c r="BD28" t="str">
        <f t="shared" si="3"/>
        <v>-</v>
      </c>
      <c r="BE28" s="1" t="str">
        <f t="shared" si="4"/>
        <v>-</v>
      </c>
      <c r="BF28" s="1" t="str">
        <f t="shared" si="5"/>
        <v>-</v>
      </c>
      <c r="BG28" s="1" t="str">
        <f t="shared" si="6"/>
        <v>-</v>
      </c>
      <c r="BH28" s="1" t="str">
        <f t="shared" si="7"/>
        <v>-</v>
      </c>
      <c r="BI28" s="1">
        <f t="shared" si="8"/>
        <v>2008</v>
      </c>
      <c r="BJ28" s="1">
        <f t="shared" si="9"/>
        <v>9</v>
      </c>
      <c r="BK28" s="1" t="str">
        <f t="shared" si="10"/>
        <v>-</v>
      </c>
      <c r="BL28" s="1" t="str">
        <f t="shared" si="11"/>
        <v>-</v>
      </c>
      <c r="BM28" s="1" t="str">
        <f t="shared" si="12"/>
        <v>-</v>
      </c>
      <c r="BN28" s="1" t="str">
        <f t="shared" si="13"/>
        <v>-</v>
      </c>
      <c r="BO28" s="1" t="str">
        <f t="shared" si="20"/>
        <v>-</v>
      </c>
      <c r="BP28" s="1" t="str">
        <f t="shared" si="14"/>
        <v>-</v>
      </c>
      <c r="BQ28" s="1" t="str">
        <f t="shared" si="15"/>
        <v>-</v>
      </c>
      <c r="BR28" s="1" t="str">
        <f t="shared" si="16"/>
        <v>-</v>
      </c>
      <c r="BS28" s="1">
        <f t="shared" si="17"/>
        <v>1958</v>
      </c>
      <c r="BT28" s="1">
        <f t="shared" si="18"/>
        <v>6</v>
      </c>
      <c r="BU28" s="127">
        <f t="shared" si="19"/>
        <v>0</v>
      </c>
      <c r="BV28" s="127">
        <f t="shared" si="19"/>
        <v>0</v>
      </c>
      <c r="BW28" s="93"/>
      <c r="BX28" s="67" t="str">
        <f>"="&amp;$BX$4</f>
        <v>=2010</v>
      </c>
      <c r="BY28" s="67" t="s">
        <v>86</v>
      </c>
      <c r="BZ28" s="1"/>
      <c r="CA28" s="98" t="s">
        <v>178</v>
      </c>
      <c r="CB28" s="99"/>
      <c r="CC28" s="67" t="str">
        <f>"="&amp;$BX$4</f>
        <v>=2010</v>
      </c>
      <c r="CD28" s="67" t="s">
        <v>88</v>
      </c>
      <c r="CF28" s="98" t="s">
        <v>178</v>
      </c>
      <c r="CG28" s="100"/>
      <c r="CH28" s="67" t="str">
        <f>"="&amp;$BX$4</f>
        <v>=2010</v>
      </c>
      <c r="CI28" s="67" t="s">
        <v>89</v>
      </c>
      <c r="CK28" s="98" t="s">
        <v>178</v>
      </c>
      <c r="CL28" s="99"/>
      <c r="CM28" s="67" t="str">
        <f>"="&amp;$BX$4</f>
        <v>=2010</v>
      </c>
      <c r="CN28" s="67" t="s">
        <v>90</v>
      </c>
      <c r="CP28" s="98" t="s">
        <v>178</v>
      </c>
      <c r="CQ28" s="99"/>
      <c r="CR28" s="67" t="str">
        <f>"="&amp;$BX$4</f>
        <v>=2010</v>
      </c>
      <c r="CS28" s="67" t="s">
        <v>91</v>
      </c>
      <c r="CU28" s="98" t="s">
        <v>178</v>
      </c>
      <c r="CV28" s="100"/>
      <c r="CW28" s="67" t="str">
        <f>"="&amp;$BX$4</f>
        <v>=2010</v>
      </c>
      <c r="CX28" s="67" t="s">
        <v>92</v>
      </c>
      <c r="CZ28" s="98" t="s">
        <v>178</v>
      </c>
      <c r="DA28" s="99"/>
      <c r="DB28" s="67" t="str">
        <f>"="&amp;$BX$4</f>
        <v>=2010</v>
      </c>
      <c r="DC28" s="67" t="s">
        <v>93</v>
      </c>
      <c r="DE28" s="98" t="s">
        <v>178</v>
      </c>
      <c r="DF28" s="99"/>
      <c r="DG28" s="67" t="str">
        <f>"="&amp;$BX$4</f>
        <v>=2010</v>
      </c>
      <c r="DH28" s="67" t="s">
        <v>94</v>
      </c>
      <c r="DJ28" s="98" t="s">
        <v>178</v>
      </c>
      <c r="DK28" s="37"/>
      <c r="DL28" s="67" t="str">
        <f>"="&amp;$BX$4</f>
        <v>=2010</v>
      </c>
      <c r="DM28" s="67" t="s">
        <v>95</v>
      </c>
      <c r="DO28" s="98" t="s">
        <v>178</v>
      </c>
      <c r="DP28" s="37"/>
      <c r="DQ28" s="67" t="str">
        <f>"="&amp;$DQ$4</f>
        <v>=2011</v>
      </c>
      <c r="DR28" s="67" t="s">
        <v>96</v>
      </c>
      <c r="DT28" s="98" t="s">
        <v>178</v>
      </c>
      <c r="DU28" s="37"/>
      <c r="DV28" s="67" t="str">
        <f>"="&amp;$DV$4</f>
        <v>=2011</v>
      </c>
      <c r="DW28" s="67" t="s">
        <v>97</v>
      </c>
      <c r="DY28" s="98" t="s">
        <v>178</v>
      </c>
      <c r="DZ28" s="42"/>
      <c r="EA28" s="67" t="str">
        <f>"="&amp;$EA$4</f>
        <v>=2011</v>
      </c>
      <c r="EB28" s="67" t="s">
        <v>98</v>
      </c>
      <c r="ED28" s="98" t="s">
        <v>178</v>
      </c>
    </row>
    <row r="29" spans="1:134" ht="15.75" x14ac:dyDescent="0.3">
      <c r="A29" s="101">
        <f>IF(C29&lt;&gt;"",COUNTA($C$7:C29),"")</f>
        <v>23</v>
      </c>
      <c r="B29" s="174" t="s">
        <v>182</v>
      </c>
      <c r="C29" s="175" t="s">
        <v>183</v>
      </c>
      <c r="D29" s="176" t="s">
        <v>181</v>
      </c>
      <c r="E29" s="177">
        <v>5022048</v>
      </c>
      <c r="F29" s="178" t="s">
        <v>101</v>
      </c>
      <c r="G29" s="180" t="s">
        <v>102</v>
      </c>
      <c r="H29" s="180" t="s">
        <v>103</v>
      </c>
      <c r="I29" s="181">
        <f t="shared" ca="1" si="21"/>
        <v>45</v>
      </c>
      <c r="J29" s="180" t="s">
        <v>110</v>
      </c>
      <c r="K29" s="180" t="s">
        <v>127</v>
      </c>
      <c r="L29" s="182" t="s">
        <v>146</v>
      </c>
      <c r="M29" s="193">
        <v>25730</v>
      </c>
      <c r="N29" s="187"/>
      <c r="O29" s="185"/>
      <c r="P29" s="194"/>
      <c r="Q29" s="187">
        <v>39704</v>
      </c>
      <c r="R29" s="188"/>
      <c r="S29" s="195"/>
      <c r="T29" s="190"/>
      <c r="U29" s="191"/>
      <c r="V29" s="192"/>
      <c r="W29" s="192"/>
      <c r="X29" s="142"/>
      <c r="Y29" s="141" t="str">
        <f t="shared" si="1"/>
        <v>-</v>
      </c>
      <c r="AF29" s="142"/>
      <c r="AG29" s="142"/>
      <c r="AH29" s="143" t="str">
        <f t="shared" si="23"/>
        <v>*W</v>
      </c>
      <c r="AI29" s="143" t="str">
        <f t="shared" si="23"/>
        <v>*S</v>
      </c>
      <c r="AJ29" s="143" t="str">
        <f t="shared" ca="1" si="23"/>
        <v>*45</v>
      </c>
      <c r="AK29" s="143" t="str">
        <f t="shared" si="23"/>
        <v>*SMU</v>
      </c>
      <c r="AL29" s="143" t="str">
        <f t="shared" si="23"/>
        <v>*Ibu RT</v>
      </c>
      <c r="AM29" s="143" t="str">
        <f t="shared" si="23"/>
        <v>*Batak</v>
      </c>
      <c r="AN29" s="25"/>
      <c r="AO29" s="1" t="s">
        <v>37</v>
      </c>
      <c r="AP29" s="1" t="s">
        <v>38</v>
      </c>
      <c r="AQ29" s="1" t="s">
        <v>39</v>
      </c>
      <c r="AR29" s="1" t="s">
        <v>47</v>
      </c>
      <c r="AS29" s="1"/>
      <c r="AT29" s="1" t="s">
        <v>128</v>
      </c>
      <c r="AV29" s="1" t="s">
        <v>38</v>
      </c>
      <c r="AW29" s="12" t="s">
        <v>40</v>
      </c>
      <c r="AX29" s="1"/>
      <c r="AY29" s="1" t="s">
        <v>38</v>
      </c>
      <c r="AZ29" s="1" t="s">
        <v>41</v>
      </c>
      <c r="BA29" s="1"/>
      <c r="BB29" s="33"/>
      <c r="BC29" t="str">
        <f t="shared" si="2"/>
        <v>-</v>
      </c>
      <c r="BD29" t="str">
        <f t="shared" si="3"/>
        <v>-</v>
      </c>
      <c r="BE29" s="1" t="str">
        <f t="shared" si="4"/>
        <v>-</v>
      </c>
      <c r="BF29" s="1" t="str">
        <f t="shared" si="5"/>
        <v>-</v>
      </c>
      <c r="BG29" s="1" t="str">
        <f t="shared" si="6"/>
        <v>-</v>
      </c>
      <c r="BH29" s="1" t="str">
        <f t="shared" si="7"/>
        <v>-</v>
      </c>
      <c r="BI29" s="1">
        <f t="shared" si="8"/>
        <v>2008</v>
      </c>
      <c r="BJ29" s="1">
        <f t="shared" si="9"/>
        <v>9</v>
      </c>
      <c r="BK29" s="1" t="str">
        <f t="shared" si="10"/>
        <v>-</v>
      </c>
      <c r="BL29" s="1" t="str">
        <f t="shared" si="11"/>
        <v>-</v>
      </c>
      <c r="BM29" s="1" t="str">
        <f t="shared" si="12"/>
        <v>-</v>
      </c>
      <c r="BN29" s="1" t="str">
        <f t="shared" si="13"/>
        <v>-</v>
      </c>
      <c r="BO29" s="1" t="str">
        <f t="shared" si="20"/>
        <v>-</v>
      </c>
      <c r="BP29" s="1" t="str">
        <f t="shared" si="14"/>
        <v>-</v>
      </c>
      <c r="BQ29" s="1" t="str">
        <f t="shared" si="15"/>
        <v>-</v>
      </c>
      <c r="BR29" s="1" t="str">
        <f t="shared" si="16"/>
        <v>-</v>
      </c>
      <c r="BS29" s="1">
        <f t="shared" si="17"/>
        <v>1970</v>
      </c>
      <c r="BT29" s="1">
        <f t="shared" si="18"/>
        <v>6</v>
      </c>
      <c r="BU29" s="127">
        <f t="shared" si="19"/>
        <v>0</v>
      </c>
      <c r="BV29" s="127">
        <f t="shared" si="19"/>
        <v>0</v>
      </c>
      <c r="BW29" s="128"/>
      <c r="BX29" s="37" t="s">
        <v>76</v>
      </c>
      <c r="BY29" s="37" t="s">
        <v>77</v>
      </c>
      <c r="BZ29" s="67" t="s">
        <v>44</v>
      </c>
      <c r="CA29" s="67" t="s">
        <v>45</v>
      </c>
      <c r="CB29" s="129"/>
      <c r="CC29" s="171" t="s">
        <v>76</v>
      </c>
      <c r="CD29" s="37" t="s">
        <v>77</v>
      </c>
      <c r="CE29" s="67" t="s">
        <v>44</v>
      </c>
      <c r="CF29" s="67" t="s">
        <v>45</v>
      </c>
      <c r="CG29" s="165"/>
      <c r="CH29" s="171" t="s">
        <v>76</v>
      </c>
      <c r="CI29" s="37" t="s">
        <v>77</v>
      </c>
      <c r="CJ29" s="67" t="s">
        <v>44</v>
      </c>
      <c r="CK29" s="67" t="s">
        <v>45</v>
      </c>
      <c r="CL29" s="129"/>
      <c r="CM29" s="171" t="s">
        <v>76</v>
      </c>
      <c r="CN29" s="37" t="s">
        <v>77</v>
      </c>
      <c r="CO29" s="67" t="s">
        <v>44</v>
      </c>
      <c r="CP29" s="67" t="s">
        <v>45</v>
      </c>
      <c r="CQ29" s="129"/>
      <c r="CR29" s="171" t="s">
        <v>76</v>
      </c>
      <c r="CS29" s="37" t="s">
        <v>77</v>
      </c>
      <c r="CT29" s="67" t="s">
        <v>44</v>
      </c>
      <c r="CU29" s="67" t="s">
        <v>45</v>
      </c>
      <c r="CV29" s="165"/>
      <c r="CW29" s="171" t="s">
        <v>76</v>
      </c>
      <c r="CX29" s="37" t="s">
        <v>77</v>
      </c>
      <c r="CY29" s="67" t="s">
        <v>44</v>
      </c>
      <c r="CZ29" s="67" t="s">
        <v>45</v>
      </c>
      <c r="DA29" s="129"/>
      <c r="DB29" s="171" t="s">
        <v>76</v>
      </c>
      <c r="DC29" s="37" t="s">
        <v>77</v>
      </c>
      <c r="DD29" s="67" t="s">
        <v>44</v>
      </c>
      <c r="DE29" s="67" t="s">
        <v>45</v>
      </c>
      <c r="DF29" s="129"/>
      <c r="DG29" s="171" t="s">
        <v>76</v>
      </c>
      <c r="DH29" s="37" t="s">
        <v>77</v>
      </c>
      <c r="DI29" s="67" t="s">
        <v>44</v>
      </c>
      <c r="DJ29" s="67" t="s">
        <v>45</v>
      </c>
      <c r="DK29" s="37"/>
      <c r="DL29" s="171" t="s">
        <v>76</v>
      </c>
      <c r="DM29" s="37" t="s">
        <v>77</v>
      </c>
      <c r="DN29" s="67" t="s">
        <v>44</v>
      </c>
      <c r="DO29" s="67" t="s">
        <v>45</v>
      </c>
      <c r="DP29" s="37"/>
      <c r="DQ29" s="171" t="s">
        <v>76</v>
      </c>
      <c r="DR29" s="37" t="s">
        <v>77</v>
      </c>
      <c r="DS29" s="67" t="s">
        <v>44</v>
      </c>
      <c r="DT29" s="67" t="s">
        <v>45</v>
      </c>
      <c r="DU29" s="37"/>
      <c r="DV29" s="171" t="s">
        <v>76</v>
      </c>
      <c r="DW29" s="37" t="s">
        <v>77</v>
      </c>
      <c r="DX29" s="67" t="s">
        <v>44</v>
      </c>
      <c r="DY29" s="67" t="s">
        <v>45</v>
      </c>
      <c r="DZ29" s="42"/>
      <c r="EA29" s="171" t="s">
        <v>76</v>
      </c>
      <c r="EB29" s="37" t="s">
        <v>77</v>
      </c>
      <c r="EC29" s="67" t="s">
        <v>44</v>
      </c>
      <c r="ED29" s="67" t="s">
        <v>45</v>
      </c>
    </row>
    <row r="30" spans="1:134" ht="15.75" x14ac:dyDescent="0.3">
      <c r="A30" s="101">
        <f>IF(C30&lt;&gt;"",COUNTA($C$7:C30),"")</f>
        <v>24</v>
      </c>
      <c r="B30" s="174" t="s">
        <v>184</v>
      </c>
      <c r="C30" s="175" t="s">
        <v>185</v>
      </c>
      <c r="D30" s="176" t="s">
        <v>181</v>
      </c>
      <c r="E30" s="177">
        <v>5022048</v>
      </c>
      <c r="F30" s="178" t="s">
        <v>101</v>
      </c>
      <c r="G30" s="180" t="s">
        <v>102</v>
      </c>
      <c r="H30" s="196" t="s">
        <v>115</v>
      </c>
      <c r="I30" s="181">
        <f t="shared" ca="1" si="21"/>
        <v>19</v>
      </c>
      <c r="J30" s="180"/>
      <c r="K30" s="180" t="s">
        <v>122</v>
      </c>
      <c r="L30" s="182" t="s">
        <v>146</v>
      </c>
      <c r="M30" s="193">
        <v>35238</v>
      </c>
      <c r="N30" s="197"/>
      <c r="O30" s="185"/>
      <c r="P30" s="194"/>
      <c r="Q30" s="187">
        <v>39704</v>
      </c>
      <c r="R30" s="188"/>
      <c r="S30" s="189"/>
      <c r="T30" s="190"/>
      <c r="U30" s="191"/>
      <c r="V30" s="192"/>
      <c r="W30" s="192"/>
      <c r="X30" s="142"/>
      <c r="Y30" s="141" t="str">
        <f t="shared" si="1"/>
        <v>-</v>
      </c>
      <c r="AF30" s="142"/>
      <c r="AG30" s="142"/>
      <c r="AH30" s="143" t="str">
        <f t="shared" si="23"/>
        <v>*W</v>
      </c>
      <c r="AI30" s="143" t="str">
        <f t="shared" si="23"/>
        <v>*B</v>
      </c>
      <c r="AJ30" s="143" t="str">
        <f t="shared" ca="1" si="23"/>
        <v>*19</v>
      </c>
      <c r="AK30" s="143" t="str">
        <f t="shared" si="23"/>
        <v>*</v>
      </c>
      <c r="AL30" s="143" t="str">
        <f t="shared" si="23"/>
        <v>*Pel/Mhs</v>
      </c>
      <c r="AM30" s="143" t="str">
        <f t="shared" si="23"/>
        <v>*Batak</v>
      </c>
      <c r="AN30" s="25"/>
      <c r="AO30" s="1" t="s">
        <v>62</v>
      </c>
      <c r="AP30" s="1" t="s">
        <v>63</v>
      </c>
      <c r="AQ30" s="12" t="s">
        <v>186</v>
      </c>
      <c r="AR30" s="42" t="s">
        <v>47</v>
      </c>
      <c r="AS30" s="1"/>
      <c r="AT30" s="1" t="s">
        <v>174</v>
      </c>
      <c r="AV30" s="1" t="s">
        <v>67</v>
      </c>
      <c r="AW30" s="1" t="s">
        <v>145</v>
      </c>
      <c r="AX30" s="1"/>
      <c r="AY30" s="1" t="s">
        <v>67</v>
      </c>
      <c r="AZ30" s="1" t="s">
        <v>187</v>
      </c>
      <c r="BA30" s="1"/>
      <c r="BB30" s="33"/>
      <c r="BC30" t="str">
        <f t="shared" si="2"/>
        <v>-</v>
      </c>
      <c r="BD30" t="str">
        <f t="shared" si="3"/>
        <v>-</v>
      </c>
      <c r="BE30" s="1" t="str">
        <f t="shared" si="4"/>
        <v>-</v>
      </c>
      <c r="BF30" s="1" t="str">
        <f t="shared" si="5"/>
        <v>-</v>
      </c>
      <c r="BG30" s="1" t="str">
        <f t="shared" si="6"/>
        <v>-</v>
      </c>
      <c r="BH30" s="1" t="str">
        <f t="shared" si="7"/>
        <v>-</v>
      </c>
      <c r="BI30" s="1">
        <f t="shared" si="8"/>
        <v>2008</v>
      </c>
      <c r="BJ30" s="1">
        <f t="shared" si="9"/>
        <v>9</v>
      </c>
      <c r="BK30" s="1" t="str">
        <f t="shared" si="10"/>
        <v>-</v>
      </c>
      <c r="BL30" s="1" t="str">
        <f t="shared" si="11"/>
        <v>-</v>
      </c>
      <c r="BM30" s="1" t="str">
        <f t="shared" si="12"/>
        <v>-</v>
      </c>
      <c r="BN30" s="1" t="str">
        <f t="shared" si="13"/>
        <v>-</v>
      </c>
      <c r="BO30" s="1" t="str">
        <f t="shared" si="20"/>
        <v>-</v>
      </c>
      <c r="BP30" s="1" t="str">
        <f t="shared" si="14"/>
        <v>-</v>
      </c>
      <c r="BQ30" s="1" t="str">
        <f t="shared" si="15"/>
        <v>-</v>
      </c>
      <c r="BR30" s="1" t="str">
        <f t="shared" si="16"/>
        <v>-</v>
      </c>
      <c r="BS30" s="1">
        <f t="shared" si="17"/>
        <v>1996</v>
      </c>
      <c r="BT30" s="1">
        <f t="shared" si="18"/>
        <v>6</v>
      </c>
      <c r="BU30" s="127">
        <f t="shared" si="19"/>
        <v>0</v>
      </c>
      <c r="BV30" s="127">
        <f t="shared" si="19"/>
        <v>0</v>
      </c>
      <c r="BW30" s="93"/>
      <c r="BX30" s="67" t="str">
        <f>"="&amp;$BX$4</f>
        <v>=2010</v>
      </c>
      <c r="BY30" s="67" t="s">
        <v>86</v>
      </c>
      <c r="BZ30" s="98" t="s">
        <v>188</v>
      </c>
      <c r="CA30" s="98"/>
      <c r="CB30" s="99"/>
      <c r="CC30" s="67" t="str">
        <f>"="&amp;$BX$4</f>
        <v>=2010</v>
      </c>
      <c r="CD30" s="67" t="s">
        <v>88</v>
      </c>
      <c r="CE30" s="98" t="s">
        <v>188</v>
      </c>
      <c r="CF30" s="98"/>
      <c r="CG30" s="100"/>
      <c r="CH30" s="67" t="str">
        <f>"="&amp;$BX$4</f>
        <v>=2010</v>
      </c>
      <c r="CI30" s="67" t="s">
        <v>89</v>
      </c>
      <c r="CJ30" s="98" t="s">
        <v>188</v>
      </c>
      <c r="CK30" s="98"/>
      <c r="CL30" s="99"/>
      <c r="CM30" s="67" t="str">
        <f>"="&amp;$BX$4</f>
        <v>=2010</v>
      </c>
      <c r="CN30" s="67" t="s">
        <v>90</v>
      </c>
      <c r="CO30" s="98" t="s">
        <v>188</v>
      </c>
      <c r="CP30" s="98"/>
      <c r="CQ30" s="99"/>
      <c r="CR30" s="67" t="str">
        <f>"="&amp;$BX$4</f>
        <v>=2010</v>
      </c>
      <c r="CS30" s="67" t="s">
        <v>91</v>
      </c>
      <c r="CT30" s="98" t="s">
        <v>188</v>
      </c>
      <c r="CU30" s="98"/>
      <c r="CV30" s="100"/>
      <c r="CW30" s="67" t="str">
        <f>"="&amp;$BX$4</f>
        <v>=2010</v>
      </c>
      <c r="CX30" s="67" t="s">
        <v>92</v>
      </c>
      <c r="CY30" s="98" t="s">
        <v>188</v>
      </c>
      <c r="CZ30" s="98"/>
      <c r="DA30" s="99"/>
      <c r="DB30" s="67" t="str">
        <f>"="&amp;$BX$4</f>
        <v>=2010</v>
      </c>
      <c r="DC30" s="67" t="s">
        <v>93</v>
      </c>
      <c r="DD30" s="98" t="s">
        <v>188</v>
      </c>
      <c r="DE30" s="98"/>
      <c r="DF30" s="99"/>
      <c r="DG30" s="67" t="str">
        <f>"="&amp;$BX$4</f>
        <v>=2010</v>
      </c>
      <c r="DH30" s="67" t="s">
        <v>94</v>
      </c>
      <c r="DI30" s="98" t="s">
        <v>188</v>
      </c>
      <c r="DJ30" s="98"/>
      <c r="DK30" s="37"/>
      <c r="DL30" s="67" t="str">
        <f>"="&amp;$BX$4</f>
        <v>=2010</v>
      </c>
      <c r="DM30" s="67" t="s">
        <v>95</v>
      </c>
      <c r="DN30" s="98" t="s">
        <v>188</v>
      </c>
      <c r="DO30" s="98"/>
      <c r="DP30" s="37"/>
      <c r="DQ30" s="67" t="str">
        <f>"="&amp;$DQ$4</f>
        <v>=2011</v>
      </c>
      <c r="DR30" s="67" t="s">
        <v>96</v>
      </c>
      <c r="DS30" s="98" t="s">
        <v>188</v>
      </c>
      <c r="DT30" s="98"/>
      <c r="DU30" s="37"/>
      <c r="DV30" s="67" t="str">
        <f>"="&amp;$DV$4</f>
        <v>=2011</v>
      </c>
      <c r="DW30" s="67" t="s">
        <v>97</v>
      </c>
      <c r="DX30" s="98" t="s">
        <v>188</v>
      </c>
      <c r="DY30" s="98"/>
      <c r="DZ30" s="42"/>
      <c r="EA30" s="67" t="str">
        <f>"="&amp;$EA$4</f>
        <v>=2011</v>
      </c>
      <c r="EB30" s="67" t="s">
        <v>98</v>
      </c>
      <c r="EC30" s="98" t="s">
        <v>188</v>
      </c>
      <c r="ED30" s="42"/>
    </row>
    <row r="31" spans="1:134" ht="15.75" x14ac:dyDescent="0.3">
      <c r="A31" s="101">
        <f>IF(C31&lt;&gt;"",COUNTA($C$7:C31),"")</f>
        <v>25</v>
      </c>
      <c r="B31" s="174" t="s">
        <v>189</v>
      </c>
      <c r="C31" s="175" t="s">
        <v>190</v>
      </c>
      <c r="D31" s="176" t="s">
        <v>181</v>
      </c>
      <c r="E31" s="177">
        <v>5022048</v>
      </c>
      <c r="F31" s="178" t="s">
        <v>101</v>
      </c>
      <c r="G31" s="198" t="s">
        <v>102</v>
      </c>
      <c r="H31" s="196" t="s">
        <v>115</v>
      </c>
      <c r="I31" s="181">
        <f t="shared" ca="1" si="21"/>
        <v>18</v>
      </c>
      <c r="J31" s="180"/>
      <c r="K31" s="180" t="s">
        <v>122</v>
      </c>
      <c r="L31" s="182" t="s">
        <v>146</v>
      </c>
      <c r="M31" s="199">
        <v>35768</v>
      </c>
      <c r="N31" s="197"/>
      <c r="O31" s="185"/>
      <c r="P31" s="200"/>
      <c r="Q31" s="187">
        <v>39704</v>
      </c>
      <c r="R31" s="188"/>
      <c r="S31" s="189"/>
      <c r="T31" s="190"/>
      <c r="U31" s="191"/>
      <c r="V31" s="192"/>
      <c r="W31" s="192"/>
      <c r="X31" s="142"/>
      <c r="Y31" s="141" t="str">
        <f t="shared" si="1"/>
        <v>-</v>
      </c>
      <c r="AF31" s="142"/>
      <c r="AG31" s="142"/>
      <c r="AH31" s="143" t="str">
        <f t="shared" si="23"/>
        <v>*W</v>
      </c>
      <c r="AI31" s="143" t="str">
        <f t="shared" si="23"/>
        <v>*B</v>
      </c>
      <c r="AJ31" s="143" t="str">
        <f t="shared" ca="1" si="23"/>
        <v>*18</v>
      </c>
      <c r="AK31" s="143" t="str">
        <f t="shared" si="23"/>
        <v>*</v>
      </c>
      <c r="AL31" s="143" t="str">
        <f t="shared" si="23"/>
        <v>*Pel/Mhs</v>
      </c>
      <c r="AM31" s="143" t="str">
        <f t="shared" si="23"/>
        <v>*Batak</v>
      </c>
      <c r="AN31" s="25"/>
      <c r="AO31" s="1"/>
      <c r="AP31" s="1"/>
      <c r="AQ31" s="1"/>
      <c r="AR31" s="1"/>
      <c r="AS31" s="1"/>
      <c r="AT31" s="1" t="s">
        <v>146</v>
      </c>
      <c r="AV31" s="1"/>
      <c r="AW31" s="1"/>
      <c r="AX31" s="1"/>
      <c r="AY31" s="1"/>
      <c r="AZ31" s="1"/>
      <c r="BA31" s="1"/>
      <c r="BB31" s="33"/>
      <c r="BC31" t="str">
        <f t="shared" si="2"/>
        <v>-</v>
      </c>
      <c r="BD31" t="str">
        <f t="shared" si="3"/>
        <v>-</v>
      </c>
      <c r="BE31" s="1" t="str">
        <f t="shared" si="4"/>
        <v>-</v>
      </c>
      <c r="BF31" s="1" t="str">
        <f t="shared" si="5"/>
        <v>-</v>
      </c>
      <c r="BG31" s="1" t="str">
        <f t="shared" si="6"/>
        <v>-</v>
      </c>
      <c r="BH31" s="1" t="str">
        <f t="shared" si="7"/>
        <v>-</v>
      </c>
      <c r="BI31" s="1">
        <f t="shared" si="8"/>
        <v>2008</v>
      </c>
      <c r="BJ31" s="1">
        <f t="shared" si="9"/>
        <v>9</v>
      </c>
      <c r="BK31" s="1" t="str">
        <f t="shared" si="10"/>
        <v>-</v>
      </c>
      <c r="BL31" s="1" t="str">
        <f t="shared" si="11"/>
        <v>-</v>
      </c>
      <c r="BM31" s="1" t="str">
        <f t="shared" si="12"/>
        <v>-</v>
      </c>
      <c r="BN31" s="1" t="str">
        <f t="shared" si="13"/>
        <v>-</v>
      </c>
      <c r="BO31" s="1" t="str">
        <f t="shared" si="20"/>
        <v>-</v>
      </c>
      <c r="BP31" s="1" t="str">
        <f t="shared" si="14"/>
        <v>-</v>
      </c>
      <c r="BQ31" s="1" t="str">
        <f t="shared" si="15"/>
        <v>-</v>
      </c>
      <c r="BR31" s="1" t="str">
        <f t="shared" si="16"/>
        <v>-</v>
      </c>
      <c r="BS31" s="1">
        <f t="shared" si="17"/>
        <v>1997</v>
      </c>
      <c r="BT31" s="1">
        <f t="shared" si="18"/>
        <v>12</v>
      </c>
      <c r="BU31" s="127">
        <f t="shared" si="19"/>
        <v>0</v>
      </c>
      <c r="BV31" s="127">
        <f t="shared" si="19"/>
        <v>0</v>
      </c>
      <c r="BW31" s="128"/>
      <c r="BX31" s="67" t="str">
        <f>"="&amp;$BX$4</f>
        <v>=2010</v>
      </c>
      <c r="BY31" s="67" t="s">
        <v>86</v>
      </c>
      <c r="BZ31" s="1"/>
      <c r="CA31" s="98" t="s">
        <v>188</v>
      </c>
      <c r="CB31" s="129"/>
      <c r="CC31" s="67" t="str">
        <f>"="&amp;$BX$4</f>
        <v>=2010</v>
      </c>
      <c r="CD31" s="67" t="s">
        <v>88</v>
      </c>
      <c r="CF31" s="98" t="s">
        <v>188</v>
      </c>
      <c r="CG31" s="100"/>
      <c r="CH31" s="67" t="str">
        <f>"="&amp;$BX$4</f>
        <v>=2010</v>
      </c>
      <c r="CI31" s="67" t="s">
        <v>89</v>
      </c>
      <c r="CK31" s="98" t="s">
        <v>188</v>
      </c>
      <c r="CL31" s="99"/>
      <c r="CM31" s="67" t="str">
        <f>"="&amp;$BX$4</f>
        <v>=2010</v>
      </c>
      <c r="CN31" s="67" t="s">
        <v>90</v>
      </c>
      <c r="CP31" s="98" t="s">
        <v>188</v>
      </c>
      <c r="CQ31" s="99"/>
      <c r="CR31" s="67" t="str">
        <f>"="&amp;$BX$4</f>
        <v>=2010</v>
      </c>
      <c r="CS31" s="67" t="s">
        <v>91</v>
      </c>
      <c r="CU31" s="98" t="s">
        <v>188</v>
      </c>
      <c r="CV31" s="100"/>
      <c r="CW31" s="67" t="str">
        <f>"="&amp;$BX$4</f>
        <v>=2010</v>
      </c>
      <c r="CX31" s="67" t="s">
        <v>92</v>
      </c>
      <c r="CZ31" s="98" t="s">
        <v>188</v>
      </c>
      <c r="DA31" s="99"/>
      <c r="DB31" s="67" t="str">
        <f>"="&amp;$BX$4</f>
        <v>=2010</v>
      </c>
      <c r="DC31" s="67" t="s">
        <v>93</v>
      </c>
      <c r="DE31" s="98" t="s">
        <v>188</v>
      </c>
      <c r="DF31" s="99"/>
      <c r="DG31" s="67" t="str">
        <f>"="&amp;$BX$4</f>
        <v>=2010</v>
      </c>
      <c r="DH31" s="67" t="s">
        <v>94</v>
      </c>
      <c r="DJ31" s="98" t="s">
        <v>188</v>
      </c>
      <c r="DK31" s="37"/>
      <c r="DL31" s="67" t="str">
        <f>"="&amp;$BX$4</f>
        <v>=2010</v>
      </c>
      <c r="DM31" s="67" t="s">
        <v>95</v>
      </c>
      <c r="DO31" s="98" t="s">
        <v>188</v>
      </c>
      <c r="DP31" s="37"/>
      <c r="DQ31" s="67" t="str">
        <f>"="&amp;$DQ$4</f>
        <v>=2011</v>
      </c>
      <c r="DR31" s="67" t="s">
        <v>96</v>
      </c>
      <c r="DT31" s="98" t="s">
        <v>188</v>
      </c>
      <c r="DU31" s="37"/>
      <c r="DV31" s="67" t="str">
        <f>"="&amp;$DV$4</f>
        <v>=2011</v>
      </c>
      <c r="DW31" s="67" t="s">
        <v>97</v>
      </c>
      <c r="DY31" s="98" t="s">
        <v>188</v>
      </c>
      <c r="DZ31" s="42"/>
      <c r="EA31" s="67" t="str">
        <f>"="&amp;$EA$4</f>
        <v>=2011</v>
      </c>
      <c r="EB31" s="67" t="s">
        <v>98</v>
      </c>
      <c r="ED31" s="98" t="s">
        <v>188</v>
      </c>
    </row>
    <row r="32" spans="1:134" ht="15.75" x14ac:dyDescent="0.3">
      <c r="A32" s="101">
        <f>IF(C32&lt;&gt;"",COUNTA($C$7:C32),"")</f>
        <v>26</v>
      </c>
      <c r="B32" s="174" t="s">
        <v>191</v>
      </c>
      <c r="C32" s="175" t="s">
        <v>192</v>
      </c>
      <c r="D32" s="176" t="s">
        <v>181</v>
      </c>
      <c r="E32" s="177">
        <v>5022048</v>
      </c>
      <c r="F32" s="178" t="s">
        <v>101</v>
      </c>
      <c r="G32" s="180" t="s">
        <v>102</v>
      </c>
      <c r="H32" s="196" t="s">
        <v>115</v>
      </c>
      <c r="I32" s="181">
        <f t="shared" ca="1" si="21"/>
        <v>15</v>
      </c>
      <c r="J32" s="180"/>
      <c r="K32" s="180" t="s">
        <v>122</v>
      </c>
      <c r="L32" s="182" t="s">
        <v>146</v>
      </c>
      <c r="M32" s="193">
        <v>36603</v>
      </c>
      <c r="N32" s="197"/>
      <c r="O32" s="185"/>
      <c r="P32" s="194"/>
      <c r="Q32" s="187">
        <v>39704</v>
      </c>
      <c r="R32" s="188"/>
      <c r="S32" s="189"/>
      <c r="T32" s="190"/>
      <c r="U32" s="191"/>
      <c r="V32" s="192"/>
      <c r="W32" s="192"/>
      <c r="X32" s="142"/>
      <c r="Y32" s="141" t="str">
        <f t="shared" si="1"/>
        <v>-</v>
      </c>
      <c r="AF32" s="142"/>
      <c r="AG32" s="142"/>
      <c r="AH32" s="143" t="str">
        <f t="shared" si="23"/>
        <v>*W</v>
      </c>
      <c r="AI32" s="143" t="str">
        <f t="shared" si="23"/>
        <v>*B</v>
      </c>
      <c r="AJ32" s="143" t="str">
        <f t="shared" ca="1" si="23"/>
        <v>*15</v>
      </c>
      <c r="AK32" s="143" t="str">
        <f t="shared" si="23"/>
        <v>*</v>
      </c>
      <c r="AL32" s="143" t="str">
        <f t="shared" si="23"/>
        <v>*Pel/Mhs</v>
      </c>
      <c r="AM32" s="143" t="str">
        <f t="shared" si="23"/>
        <v>*Batak</v>
      </c>
      <c r="AN32" s="25"/>
      <c r="AO32" s="1" t="s">
        <v>37</v>
      </c>
      <c r="AP32" s="1" t="s">
        <v>38</v>
      </c>
      <c r="AQ32" s="1" t="s">
        <v>39</v>
      </c>
      <c r="AR32" s="1" t="s">
        <v>47</v>
      </c>
      <c r="AS32" s="1"/>
      <c r="AT32" s="1" t="s">
        <v>106</v>
      </c>
      <c r="AV32" s="1" t="s">
        <v>38</v>
      </c>
      <c r="AW32" s="12" t="s">
        <v>40</v>
      </c>
      <c r="AX32" s="1"/>
      <c r="AY32" s="1"/>
      <c r="AZ32" s="1"/>
      <c r="BA32" s="1"/>
      <c r="BB32" s="33"/>
      <c r="BC32" t="str">
        <f t="shared" si="2"/>
        <v>-</v>
      </c>
      <c r="BD32" t="str">
        <f t="shared" si="3"/>
        <v>-</v>
      </c>
      <c r="BE32" s="1" t="str">
        <f t="shared" si="4"/>
        <v>-</v>
      </c>
      <c r="BF32" s="1" t="str">
        <f t="shared" si="5"/>
        <v>-</v>
      </c>
      <c r="BG32" s="1" t="str">
        <f t="shared" si="6"/>
        <v>-</v>
      </c>
      <c r="BH32" s="1" t="str">
        <f t="shared" si="7"/>
        <v>-</v>
      </c>
      <c r="BI32" s="1">
        <f t="shared" si="8"/>
        <v>2008</v>
      </c>
      <c r="BJ32" s="1">
        <f t="shared" si="9"/>
        <v>9</v>
      </c>
      <c r="BK32" s="1" t="str">
        <f t="shared" si="10"/>
        <v>-</v>
      </c>
      <c r="BL32" s="1" t="str">
        <f t="shared" si="11"/>
        <v>-</v>
      </c>
      <c r="BM32" s="1" t="str">
        <f t="shared" si="12"/>
        <v>-</v>
      </c>
      <c r="BN32" s="1" t="str">
        <f t="shared" si="13"/>
        <v>-</v>
      </c>
      <c r="BO32" s="1" t="str">
        <f t="shared" si="20"/>
        <v>-</v>
      </c>
      <c r="BP32" s="1" t="str">
        <f t="shared" si="14"/>
        <v>-</v>
      </c>
      <c r="BQ32" s="1" t="str">
        <f t="shared" si="15"/>
        <v>-</v>
      </c>
      <c r="BR32" s="1" t="str">
        <f t="shared" si="16"/>
        <v>-</v>
      </c>
      <c r="BS32" s="1">
        <f t="shared" si="17"/>
        <v>2000</v>
      </c>
      <c r="BT32" s="1">
        <f t="shared" si="18"/>
        <v>3</v>
      </c>
      <c r="BU32" s="127">
        <f t="shared" si="19"/>
        <v>0</v>
      </c>
      <c r="BV32" s="127">
        <f t="shared" si="19"/>
        <v>0</v>
      </c>
      <c r="BW32" s="93"/>
      <c r="BX32" s="37" t="s">
        <v>76</v>
      </c>
      <c r="BY32" s="37" t="s">
        <v>77</v>
      </c>
      <c r="BZ32" s="67" t="s">
        <v>44</v>
      </c>
      <c r="CA32" s="67" t="s">
        <v>45</v>
      </c>
      <c r="CB32" s="99"/>
      <c r="CC32" s="171" t="s">
        <v>76</v>
      </c>
      <c r="CD32" s="37" t="s">
        <v>77</v>
      </c>
      <c r="CE32" s="67" t="s">
        <v>44</v>
      </c>
      <c r="CF32" s="67" t="s">
        <v>45</v>
      </c>
      <c r="CG32" s="165"/>
      <c r="CH32" s="171" t="s">
        <v>76</v>
      </c>
      <c r="CI32" s="37" t="s">
        <v>77</v>
      </c>
      <c r="CJ32" s="67" t="s">
        <v>44</v>
      </c>
      <c r="CK32" s="67" t="s">
        <v>45</v>
      </c>
      <c r="CL32" s="129"/>
      <c r="CM32" s="171" t="s">
        <v>76</v>
      </c>
      <c r="CN32" s="37" t="s">
        <v>77</v>
      </c>
      <c r="CO32" s="67" t="s">
        <v>44</v>
      </c>
      <c r="CP32" s="67" t="s">
        <v>45</v>
      </c>
      <c r="CQ32" s="129"/>
      <c r="CR32" s="171" t="s">
        <v>76</v>
      </c>
      <c r="CS32" s="37" t="s">
        <v>77</v>
      </c>
      <c r="CT32" s="67" t="s">
        <v>44</v>
      </c>
      <c r="CU32" s="67" t="s">
        <v>45</v>
      </c>
      <c r="CV32" s="165"/>
      <c r="CW32" s="171" t="s">
        <v>76</v>
      </c>
      <c r="CX32" s="37" t="s">
        <v>77</v>
      </c>
      <c r="CY32" s="67" t="s">
        <v>44</v>
      </c>
      <c r="CZ32" s="67" t="s">
        <v>45</v>
      </c>
      <c r="DA32" s="129"/>
      <c r="DB32" s="171" t="s">
        <v>76</v>
      </c>
      <c r="DC32" s="37" t="s">
        <v>77</v>
      </c>
      <c r="DD32" s="67" t="s">
        <v>44</v>
      </c>
      <c r="DE32" s="67" t="s">
        <v>45</v>
      </c>
      <c r="DF32" s="129"/>
      <c r="DG32" s="171" t="s">
        <v>76</v>
      </c>
      <c r="DH32" s="37" t="s">
        <v>77</v>
      </c>
      <c r="DI32" s="67" t="s">
        <v>44</v>
      </c>
      <c r="DJ32" s="67" t="s">
        <v>45</v>
      </c>
      <c r="DK32" s="37"/>
      <c r="DL32" s="171" t="s">
        <v>76</v>
      </c>
      <c r="DM32" s="37" t="s">
        <v>77</v>
      </c>
      <c r="DN32" s="67" t="s">
        <v>44</v>
      </c>
      <c r="DO32" s="67" t="s">
        <v>45</v>
      </c>
      <c r="DP32" s="37"/>
      <c r="DQ32" s="171" t="s">
        <v>76</v>
      </c>
      <c r="DR32" s="37" t="s">
        <v>77</v>
      </c>
      <c r="DS32" s="67" t="s">
        <v>44</v>
      </c>
      <c r="DT32" s="67" t="s">
        <v>45</v>
      </c>
      <c r="DU32" s="37"/>
      <c r="DV32" s="171" t="s">
        <v>76</v>
      </c>
      <c r="DW32" s="37" t="s">
        <v>77</v>
      </c>
      <c r="DX32" s="67" t="s">
        <v>44</v>
      </c>
      <c r="DY32" s="67" t="s">
        <v>45</v>
      </c>
      <c r="DZ32" s="42"/>
      <c r="EA32" s="171" t="s">
        <v>76</v>
      </c>
      <c r="EB32" s="37" t="s">
        <v>77</v>
      </c>
      <c r="EC32" s="67" t="s">
        <v>44</v>
      </c>
      <c r="ED32" s="67" t="s">
        <v>45</v>
      </c>
    </row>
    <row r="33" spans="1:134" ht="15.75" x14ac:dyDescent="0.3">
      <c r="A33" s="101">
        <f>IF(C33&lt;&gt;"",COUNTA($C$7:C33),"")</f>
        <v>27</v>
      </c>
      <c r="B33" s="201">
        <v>8018009</v>
      </c>
      <c r="C33" s="202" t="s">
        <v>193</v>
      </c>
      <c r="D33" s="203" t="s">
        <v>194</v>
      </c>
      <c r="E33" s="204"/>
      <c r="F33" s="205" t="s">
        <v>101</v>
      </c>
      <c r="G33" s="206" t="s">
        <v>66</v>
      </c>
      <c r="H33" s="207" t="s">
        <v>103</v>
      </c>
      <c r="I33" s="208">
        <f t="shared" ca="1" si="21"/>
        <v>50</v>
      </c>
      <c r="J33" s="207" t="s">
        <v>110</v>
      </c>
      <c r="K33" s="207" t="s">
        <v>111</v>
      </c>
      <c r="L33" s="209" t="s">
        <v>195</v>
      </c>
      <c r="M33" s="210">
        <v>24037</v>
      </c>
      <c r="N33" s="210">
        <v>27147</v>
      </c>
      <c r="O33" s="211">
        <v>29562</v>
      </c>
      <c r="P33" s="212"/>
      <c r="Q33" s="213"/>
      <c r="R33" s="214"/>
      <c r="S33" s="215">
        <v>39949</v>
      </c>
      <c r="T33" s="216"/>
      <c r="U33" s="217"/>
      <c r="V33" s="218" t="s">
        <v>196</v>
      </c>
      <c r="W33" s="218"/>
      <c r="X33" s="142"/>
      <c r="Y33" s="141" t="str">
        <f t="shared" si="1"/>
        <v>-</v>
      </c>
      <c r="AF33" s="142"/>
      <c r="AG33" s="142"/>
      <c r="AH33" s="143" t="str">
        <f t="shared" si="23"/>
        <v>*P</v>
      </c>
      <c r="AI33" s="143" t="str">
        <f t="shared" si="23"/>
        <v>*S</v>
      </c>
      <c r="AJ33" s="143" t="str">
        <f t="shared" ca="1" si="23"/>
        <v>*50</v>
      </c>
      <c r="AK33" s="143" t="str">
        <f t="shared" si="23"/>
        <v>*SMU</v>
      </c>
      <c r="AL33" s="143" t="str">
        <f t="shared" si="23"/>
        <v>*Wirausaha</v>
      </c>
      <c r="AM33" s="143" t="str">
        <f t="shared" si="23"/>
        <v>*Minahasa</v>
      </c>
      <c r="AN33" s="25"/>
      <c r="AO33" s="1" t="s">
        <v>117</v>
      </c>
      <c r="AP33" s="1" t="s">
        <v>63</v>
      </c>
      <c r="AQ33" s="12" t="s">
        <v>186</v>
      </c>
      <c r="AR33" s="42" t="s">
        <v>47</v>
      </c>
      <c r="AS33" s="1"/>
      <c r="AT33" s="1" t="s">
        <v>112</v>
      </c>
      <c r="AV33" s="1" t="s">
        <v>67</v>
      </c>
      <c r="AW33" s="1" t="s">
        <v>164</v>
      </c>
      <c r="AX33" s="1"/>
      <c r="AY33" s="1"/>
      <c r="AZ33" s="1"/>
      <c r="BA33" s="1"/>
      <c r="BB33" s="33"/>
      <c r="BC33">
        <f t="shared" si="2"/>
        <v>1974</v>
      </c>
      <c r="BD33">
        <f t="shared" si="3"/>
        <v>4</v>
      </c>
      <c r="BE33" s="1">
        <f t="shared" si="4"/>
        <v>1980</v>
      </c>
      <c r="BF33" s="1">
        <f t="shared" si="5"/>
        <v>12</v>
      </c>
      <c r="BG33" s="1" t="str">
        <f t="shared" si="6"/>
        <v>-</v>
      </c>
      <c r="BH33" s="1" t="str">
        <f t="shared" si="7"/>
        <v>-</v>
      </c>
      <c r="BI33" s="1" t="str">
        <f t="shared" si="8"/>
        <v>-</v>
      </c>
      <c r="BJ33" s="1" t="str">
        <f t="shared" si="9"/>
        <v>-</v>
      </c>
      <c r="BK33" s="1" t="str">
        <f t="shared" si="10"/>
        <v>-</v>
      </c>
      <c r="BL33" s="1" t="str">
        <f t="shared" si="11"/>
        <v>-</v>
      </c>
      <c r="BM33" s="1">
        <f t="shared" si="12"/>
        <v>2009</v>
      </c>
      <c r="BN33" s="1">
        <f t="shared" si="13"/>
        <v>5</v>
      </c>
      <c r="BO33" s="1" t="str">
        <f t="shared" si="20"/>
        <v>-</v>
      </c>
      <c r="BP33" s="1" t="str">
        <f t="shared" si="14"/>
        <v>-</v>
      </c>
      <c r="BQ33" s="1" t="str">
        <f t="shared" si="15"/>
        <v>-</v>
      </c>
      <c r="BR33" s="1" t="str">
        <f t="shared" si="16"/>
        <v>-</v>
      </c>
      <c r="BS33" s="1">
        <f t="shared" si="17"/>
        <v>1965</v>
      </c>
      <c r="BT33" s="1">
        <f t="shared" si="18"/>
        <v>10</v>
      </c>
      <c r="BU33" s="127" t="str">
        <f t="shared" si="19"/>
        <v>DKH-1</v>
      </c>
      <c r="BV33" s="127">
        <f t="shared" si="19"/>
        <v>0</v>
      </c>
      <c r="BW33" s="128"/>
      <c r="BX33" s="67" t="str">
        <f>"="&amp;$BX$4</f>
        <v>=2010</v>
      </c>
      <c r="BY33" s="67" t="s">
        <v>86</v>
      </c>
      <c r="BZ33" s="98" t="s">
        <v>197</v>
      </c>
      <c r="CA33" s="98"/>
      <c r="CB33" s="129"/>
      <c r="CC33" s="67" t="str">
        <f>"="&amp;$BX$4</f>
        <v>=2010</v>
      </c>
      <c r="CD33" s="67" t="s">
        <v>88</v>
      </c>
      <c r="CE33" s="98" t="s">
        <v>197</v>
      </c>
      <c r="CF33" s="98"/>
      <c r="CG33" s="100"/>
      <c r="CH33" s="67" t="str">
        <f>"="&amp;$BX$4</f>
        <v>=2010</v>
      </c>
      <c r="CI33" s="67" t="s">
        <v>89</v>
      </c>
      <c r="CJ33" s="98" t="s">
        <v>197</v>
      </c>
      <c r="CK33" s="98"/>
      <c r="CL33" s="99"/>
      <c r="CM33" s="67" t="str">
        <f>"="&amp;$BX$4</f>
        <v>=2010</v>
      </c>
      <c r="CN33" s="67" t="s">
        <v>90</v>
      </c>
      <c r="CO33" s="98" t="s">
        <v>197</v>
      </c>
      <c r="CP33" s="98"/>
      <c r="CQ33" s="99"/>
      <c r="CR33" s="67" t="str">
        <f>"="&amp;$BX$4</f>
        <v>=2010</v>
      </c>
      <c r="CS33" s="67" t="s">
        <v>91</v>
      </c>
      <c r="CT33" s="98" t="s">
        <v>197</v>
      </c>
      <c r="CU33" s="98"/>
      <c r="CV33" s="100"/>
      <c r="CW33" s="67" t="str">
        <f>"="&amp;$BX$4</f>
        <v>=2010</v>
      </c>
      <c r="CX33" s="67" t="s">
        <v>92</v>
      </c>
      <c r="CY33" s="98" t="s">
        <v>197</v>
      </c>
      <c r="CZ33" s="98"/>
      <c r="DA33" s="99"/>
      <c r="DB33" s="67" t="str">
        <f>"="&amp;$BX$4</f>
        <v>=2010</v>
      </c>
      <c r="DC33" s="67" t="s">
        <v>93</v>
      </c>
      <c r="DD33" s="98" t="s">
        <v>197</v>
      </c>
      <c r="DE33" s="98"/>
      <c r="DF33" s="99"/>
      <c r="DG33" s="67" t="str">
        <f>"="&amp;$BX$4</f>
        <v>=2010</v>
      </c>
      <c r="DH33" s="67" t="s">
        <v>94</v>
      </c>
      <c r="DI33" s="98" t="s">
        <v>197</v>
      </c>
      <c r="DJ33" s="98"/>
      <c r="DK33" s="37"/>
      <c r="DL33" s="67" t="str">
        <f>"="&amp;$BX$4</f>
        <v>=2010</v>
      </c>
      <c r="DM33" s="67" t="s">
        <v>95</v>
      </c>
      <c r="DN33" s="98" t="s">
        <v>197</v>
      </c>
      <c r="DO33" s="98"/>
      <c r="DP33" s="37"/>
      <c r="DQ33" s="67" t="str">
        <f>"="&amp;$DQ$4</f>
        <v>=2011</v>
      </c>
      <c r="DR33" s="67" t="s">
        <v>96</v>
      </c>
      <c r="DS33" s="98" t="s">
        <v>197</v>
      </c>
      <c r="DT33" s="98"/>
      <c r="DU33" s="37"/>
      <c r="DV33" s="67" t="str">
        <f>"="&amp;$DV$4</f>
        <v>=2011</v>
      </c>
      <c r="DW33" s="67" t="s">
        <v>97</v>
      </c>
      <c r="DX33" s="98" t="s">
        <v>197</v>
      </c>
      <c r="DY33" s="98"/>
      <c r="DZ33" s="42"/>
      <c r="EA33" s="67" t="str">
        <f>"="&amp;$EA$4</f>
        <v>=2011</v>
      </c>
      <c r="EB33" s="67" t="s">
        <v>98</v>
      </c>
      <c r="EC33" s="98" t="s">
        <v>197</v>
      </c>
      <c r="ED33" s="42"/>
    </row>
    <row r="34" spans="1:134" ht="15.75" x14ac:dyDescent="0.3">
      <c r="A34" s="101">
        <f>IF(C34&lt;&gt;"",COUNTA($C$7:C34),"")</f>
        <v>28</v>
      </c>
      <c r="B34" s="102">
        <v>8918031</v>
      </c>
      <c r="C34" s="103" t="s">
        <v>198</v>
      </c>
      <c r="D34" s="219" t="s">
        <v>199</v>
      </c>
      <c r="E34" s="102">
        <v>272445</v>
      </c>
      <c r="F34" s="106" t="s">
        <v>101</v>
      </c>
      <c r="G34" s="220" t="s">
        <v>66</v>
      </c>
      <c r="H34" s="110" t="s">
        <v>103</v>
      </c>
      <c r="I34" s="109">
        <f t="shared" ca="1" si="21"/>
        <v>47</v>
      </c>
      <c r="J34" s="110" t="s">
        <v>104</v>
      </c>
      <c r="K34" s="110" t="s">
        <v>119</v>
      </c>
      <c r="L34" s="111" t="s">
        <v>106</v>
      </c>
      <c r="M34" s="112">
        <v>24892</v>
      </c>
      <c r="N34" s="113"/>
      <c r="O34" s="132">
        <v>32845</v>
      </c>
      <c r="P34" s="169"/>
      <c r="Q34" s="170"/>
      <c r="R34" s="135"/>
      <c r="S34" s="136"/>
      <c r="T34" s="137"/>
      <c r="U34" s="138"/>
      <c r="V34" s="139"/>
      <c r="W34" s="139"/>
      <c r="X34" s="142"/>
      <c r="Y34" s="141">
        <f t="shared" si="1"/>
        <v>2</v>
      </c>
      <c r="AF34" s="142"/>
      <c r="AG34" s="142"/>
      <c r="AH34" s="143" t="str">
        <f t="shared" si="23"/>
        <v>P</v>
      </c>
      <c r="AI34" s="143" t="str">
        <f t="shared" si="23"/>
        <v>S</v>
      </c>
      <c r="AJ34" s="143">
        <f t="shared" ca="1" si="23"/>
        <v>47</v>
      </c>
      <c r="AK34" s="143" t="str">
        <f t="shared" si="23"/>
        <v>Kejuruan</v>
      </c>
      <c r="AL34" s="143" t="str">
        <f t="shared" si="23"/>
        <v>P.Swasta</v>
      </c>
      <c r="AM34" s="143" t="str">
        <f t="shared" si="23"/>
        <v>Jawa</v>
      </c>
      <c r="AN34" s="25"/>
      <c r="AO34" s="1"/>
      <c r="AP34" s="1"/>
      <c r="AQ34" s="1"/>
      <c r="AR34" s="1"/>
      <c r="AS34" s="1"/>
      <c r="AT34" s="1" t="s">
        <v>195</v>
      </c>
      <c r="AV34" s="1"/>
      <c r="AW34" s="1"/>
      <c r="AX34" s="1"/>
      <c r="AY34" s="1"/>
      <c r="AZ34" s="1"/>
      <c r="BA34" s="1"/>
      <c r="BB34" s="33"/>
      <c r="BC34" t="str">
        <f t="shared" si="2"/>
        <v>-</v>
      </c>
      <c r="BD34" t="str">
        <f t="shared" si="3"/>
        <v>-</v>
      </c>
      <c r="BE34" s="1">
        <f t="shared" si="4"/>
        <v>1989</v>
      </c>
      <c r="BF34" s="1">
        <f t="shared" si="5"/>
        <v>12</v>
      </c>
      <c r="BG34" s="1" t="str">
        <f t="shared" si="6"/>
        <v>-</v>
      </c>
      <c r="BH34" s="1" t="str">
        <f t="shared" si="7"/>
        <v>-</v>
      </c>
      <c r="BI34" s="1" t="str">
        <f t="shared" si="8"/>
        <v>-</v>
      </c>
      <c r="BJ34" s="1" t="str">
        <f t="shared" si="9"/>
        <v>-</v>
      </c>
      <c r="BK34" s="1" t="str">
        <f t="shared" si="10"/>
        <v>-</v>
      </c>
      <c r="BL34" s="1" t="str">
        <f t="shared" si="11"/>
        <v>-</v>
      </c>
      <c r="BM34" s="1" t="str">
        <f t="shared" si="12"/>
        <v>-</v>
      </c>
      <c r="BN34" s="1" t="str">
        <f t="shared" si="13"/>
        <v>-</v>
      </c>
      <c r="BO34" s="1" t="str">
        <f t="shared" si="20"/>
        <v>-</v>
      </c>
      <c r="BP34" s="1" t="str">
        <f t="shared" si="14"/>
        <v>-</v>
      </c>
      <c r="BQ34" s="1" t="str">
        <f t="shared" si="15"/>
        <v>-</v>
      </c>
      <c r="BR34" s="1" t="str">
        <f t="shared" si="16"/>
        <v>-</v>
      </c>
      <c r="BS34" s="1">
        <f t="shared" si="17"/>
        <v>1968</v>
      </c>
      <c r="BT34" s="1">
        <f t="shared" si="18"/>
        <v>2</v>
      </c>
      <c r="BU34" s="127">
        <f t="shared" si="19"/>
        <v>0</v>
      </c>
      <c r="BV34" s="127">
        <f t="shared" si="19"/>
        <v>0</v>
      </c>
      <c r="BW34" s="93"/>
      <c r="BX34" s="67" t="str">
        <f>"="&amp;$BX$4</f>
        <v>=2010</v>
      </c>
      <c r="BY34" s="67" t="s">
        <v>86</v>
      </c>
      <c r="BZ34" s="98"/>
      <c r="CA34" s="98" t="s">
        <v>197</v>
      </c>
      <c r="CB34" s="99"/>
      <c r="CC34" s="67" t="str">
        <f>"="&amp;$BX$4</f>
        <v>=2010</v>
      </c>
      <c r="CD34" s="67" t="s">
        <v>88</v>
      </c>
      <c r="CF34" s="98" t="s">
        <v>197</v>
      </c>
      <c r="CG34" s="100"/>
      <c r="CH34" s="67" t="str">
        <f>"="&amp;$BX$4</f>
        <v>=2010</v>
      </c>
      <c r="CI34" s="67" t="s">
        <v>89</v>
      </c>
      <c r="CK34" s="98" t="s">
        <v>197</v>
      </c>
      <c r="CL34" s="99"/>
      <c r="CM34" s="67" t="str">
        <f>"="&amp;$BX$4</f>
        <v>=2010</v>
      </c>
      <c r="CN34" s="67" t="s">
        <v>90</v>
      </c>
      <c r="CP34" s="98" t="s">
        <v>197</v>
      </c>
      <c r="CQ34" s="99"/>
      <c r="CR34" s="67" t="str">
        <f>"="&amp;$BX$4</f>
        <v>=2010</v>
      </c>
      <c r="CS34" s="67" t="s">
        <v>91</v>
      </c>
      <c r="CU34" s="98" t="s">
        <v>197</v>
      </c>
      <c r="CV34" s="100"/>
      <c r="CW34" s="67" t="str">
        <f>"="&amp;$BX$4</f>
        <v>=2010</v>
      </c>
      <c r="CX34" s="67" t="s">
        <v>92</v>
      </c>
      <c r="CZ34" s="98" t="s">
        <v>197</v>
      </c>
      <c r="DA34" s="99"/>
      <c r="DB34" s="67" t="str">
        <f>"="&amp;$BX$4</f>
        <v>=2010</v>
      </c>
      <c r="DC34" s="67" t="s">
        <v>93</v>
      </c>
      <c r="DE34" s="98" t="s">
        <v>197</v>
      </c>
      <c r="DF34" s="99"/>
      <c r="DG34" s="67" t="str">
        <f>"="&amp;$BX$4</f>
        <v>=2010</v>
      </c>
      <c r="DH34" s="67" t="s">
        <v>94</v>
      </c>
      <c r="DJ34" s="98" t="s">
        <v>197</v>
      </c>
      <c r="DK34" s="37"/>
      <c r="DL34" s="67" t="str">
        <f>"="&amp;$BX$4</f>
        <v>=2010</v>
      </c>
      <c r="DM34" s="67" t="s">
        <v>95</v>
      </c>
      <c r="DO34" s="98" t="s">
        <v>197</v>
      </c>
      <c r="DP34" s="37"/>
      <c r="DQ34" s="67" t="str">
        <f>"="&amp;$DQ$4</f>
        <v>=2011</v>
      </c>
      <c r="DR34" s="67" t="s">
        <v>96</v>
      </c>
      <c r="DT34" s="98" t="s">
        <v>197</v>
      </c>
      <c r="DU34" s="37"/>
      <c r="DV34" s="67" t="str">
        <f>"="&amp;$DV$4</f>
        <v>=2011</v>
      </c>
      <c r="DW34" s="67" t="s">
        <v>97</v>
      </c>
      <c r="DY34" s="98" t="s">
        <v>197</v>
      </c>
      <c r="DZ34" s="42"/>
      <c r="EA34" s="67" t="str">
        <f>"="&amp;$EA$4</f>
        <v>=2011</v>
      </c>
      <c r="EB34" s="67" t="s">
        <v>98</v>
      </c>
      <c r="ED34" s="98" t="s">
        <v>197</v>
      </c>
    </row>
    <row r="35" spans="1:134" ht="15.75" x14ac:dyDescent="0.3">
      <c r="A35" s="101">
        <f>IF(C35&lt;&gt;"",COUNTA($C$7:C35),"")</f>
        <v>29</v>
      </c>
      <c r="B35" s="102">
        <v>9127024</v>
      </c>
      <c r="C35" s="103" t="s">
        <v>200</v>
      </c>
      <c r="D35" s="219" t="s">
        <v>199</v>
      </c>
      <c r="E35" s="102">
        <v>272445</v>
      </c>
      <c r="F35" s="106" t="s">
        <v>101</v>
      </c>
      <c r="G35" s="110" t="s">
        <v>102</v>
      </c>
      <c r="H35" s="110" t="s">
        <v>103</v>
      </c>
      <c r="I35" s="109">
        <f t="shared" ca="1" si="21"/>
        <v>46</v>
      </c>
      <c r="J35" s="110" t="s">
        <v>104</v>
      </c>
      <c r="K35" s="110" t="s">
        <v>105</v>
      </c>
      <c r="L35" s="111" t="s">
        <v>106</v>
      </c>
      <c r="M35" s="112">
        <v>25411</v>
      </c>
      <c r="N35" s="113">
        <v>32110</v>
      </c>
      <c r="O35" s="158">
        <v>25536</v>
      </c>
      <c r="P35" s="133"/>
      <c r="Q35" s="134"/>
      <c r="R35" s="135"/>
      <c r="S35" s="136"/>
      <c r="T35" s="137"/>
      <c r="U35" s="138"/>
      <c r="V35" s="139"/>
      <c r="W35" s="139"/>
      <c r="X35" s="142"/>
      <c r="Y35" s="141">
        <f t="shared" si="1"/>
        <v>7</v>
      </c>
      <c r="AF35" s="142"/>
      <c r="AG35" s="142"/>
      <c r="AH35" s="143" t="str">
        <f t="shared" si="23"/>
        <v>W</v>
      </c>
      <c r="AI35" s="143" t="str">
        <f t="shared" si="23"/>
        <v>S</v>
      </c>
      <c r="AJ35" s="143">
        <f t="shared" ca="1" si="23"/>
        <v>46</v>
      </c>
      <c r="AK35" s="143" t="str">
        <f t="shared" si="23"/>
        <v>Kejuruan</v>
      </c>
      <c r="AL35" s="143" t="str">
        <f t="shared" si="23"/>
        <v>P.Negeri</v>
      </c>
      <c r="AM35" s="143" t="str">
        <f t="shared" si="23"/>
        <v>Jawa</v>
      </c>
      <c r="AN35" s="25"/>
      <c r="AO35" s="1" t="s">
        <v>37</v>
      </c>
      <c r="AP35" s="1" t="s">
        <v>38</v>
      </c>
      <c r="AQ35" s="1" t="s">
        <v>39</v>
      </c>
      <c r="AR35" s="1"/>
      <c r="AS35" s="1"/>
      <c r="AT35" s="1" t="s">
        <v>201</v>
      </c>
      <c r="AV35" s="1" t="s">
        <v>38</v>
      </c>
      <c r="AW35" s="12" t="s">
        <v>40</v>
      </c>
      <c r="AX35" s="1"/>
      <c r="AY35" s="1"/>
      <c r="AZ35" s="1"/>
      <c r="BA35" s="1"/>
      <c r="BB35" s="33"/>
      <c r="BC35">
        <f t="shared" si="2"/>
        <v>1987</v>
      </c>
      <c r="BD35">
        <f t="shared" si="3"/>
        <v>11</v>
      </c>
      <c r="BE35" s="1">
        <f t="shared" si="4"/>
        <v>1969</v>
      </c>
      <c r="BF35" s="1">
        <f t="shared" si="5"/>
        <v>11</v>
      </c>
      <c r="BG35" s="1" t="str">
        <f t="shared" si="6"/>
        <v>-</v>
      </c>
      <c r="BH35" s="1" t="str">
        <f t="shared" si="7"/>
        <v>-</v>
      </c>
      <c r="BI35" s="1" t="str">
        <f t="shared" si="8"/>
        <v>-</v>
      </c>
      <c r="BJ35" s="1" t="str">
        <f t="shared" si="9"/>
        <v>-</v>
      </c>
      <c r="BK35" s="1" t="str">
        <f t="shared" si="10"/>
        <v>-</v>
      </c>
      <c r="BL35" s="1" t="str">
        <f t="shared" si="11"/>
        <v>-</v>
      </c>
      <c r="BM35" s="1" t="str">
        <f t="shared" si="12"/>
        <v>-</v>
      </c>
      <c r="BN35" s="1" t="str">
        <f t="shared" si="13"/>
        <v>-</v>
      </c>
      <c r="BO35" s="1" t="str">
        <f t="shared" si="20"/>
        <v>-</v>
      </c>
      <c r="BP35" s="1" t="str">
        <f t="shared" si="14"/>
        <v>-</v>
      </c>
      <c r="BQ35" s="1" t="str">
        <f t="shared" si="15"/>
        <v>-</v>
      </c>
      <c r="BR35" s="1" t="str">
        <f t="shared" si="16"/>
        <v>-</v>
      </c>
      <c r="BS35" s="1">
        <f t="shared" si="17"/>
        <v>1969</v>
      </c>
      <c r="BT35" s="1">
        <f t="shared" si="18"/>
        <v>7</v>
      </c>
      <c r="BU35" s="127">
        <f t="shared" si="19"/>
        <v>0</v>
      </c>
      <c r="BV35" s="127">
        <f t="shared" si="19"/>
        <v>0</v>
      </c>
      <c r="BW35" s="128"/>
      <c r="BX35" s="37" t="s">
        <v>74</v>
      </c>
      <c r="BY35" s="37" t="s">
        <v>75</v>
      </c>
      <c r="BZ35" s="67" t="s">
        <v>44</v>
      </c>
      <c r="CA35" s="67" t="s">
        <v>45</v>
      </c>
      <c r="CB35" s="129"/>
      <c r="CC35" s="171" t="s">
        <v>74</v>
      </c>
      <c r="CD35" s="37" t="s">
        <v>75</v>
      </c>
      <c r="CE35" s="67" t="s">
        <v>44</v>
      </c>
      <c r="CF35" s="67" t="s">
        <v>45</v>
      </c>
      <c r="CG35" s="165"/>
      <c r="CH35" s="171" t="s">
        <v>74</v>
      </c>
      <c r="CI35" s="37" t="s">
        <v>75</v>
      </c>
      <c r="CJ35" s="67" t="s">
        <v>44</v>
      </c>
      <c r="CK35" s="67" t="s">
        <v>45</v>
      </c>
      <c r="CL35" s="129"/>
      <c r="CM35" s="171" t="s">
        <v>74</v>
      </c>
      <c r="CN35" s="37" t="s">
        <v>75</v>
      </c>
      <c r="CO35" s="67" t="s">
        <v>44</v>
      </c>
      <c r="CP35" s="67" t="s">
        <v>45</v>
      </c>
      <c r="CQ35" s="129"/>
      <c r="CR35" s="171" t="s">
        <v>74</v>
      </c>
      <c r="CS35" s="37" t="s">
        <v>75</v>
      </c>
      <c r="CT35" s="67" t="s">
        <v>44</v>
      </c>
      <c r="CU35" s="67" t="s">
        <v>45</v>
      </c>
      <c r="CV35" s="165"/>
      <c r="CW35" s="171" t="s">
        <v>74</v>
      </c>
      <c r="CX35" s="37" t="s">
        <v>75</v>
      </c>
      <c r="CY35" s="67" t="s">
        <v>44</v>
      </c>
      <c r="CZ35" s="67" t="s">
        <v>45</v>
      </c>
      <c r="DA35" s="129"/>
      <c r="DB35" s="171" t="s">
        <v>74</v>
      </c>
      <c r="DC35" s="37" t="s">
        <v>75</v>
      </c>
      <c r="DD35" s="67" t="s">
        <v>44</v>
      </c>
      <c r="DE35" s="67" t="s">
        <v>45</v>
      </c>
      <c r="DF35" s="129"/>
      <c r="DG35" s="171" t="s">
        <v>74</v>
      </c>
      <c r="DH35" s="37" t="s">
        <v>75</v>
      </c>
      <c r="DI35" s="67" t="s">
        <v>44</v>
      </c>
      <c r="DJ35" s="67" t="s">
        <v>45</v>
      </c>
      <c r="DK35" s="37"/>
      <c r="DL35" s="171" t="s">
        <v>74</v>
      </c>
      <c r="DM35" s="37" t="s">
        <v>75</v>
      </c>
      <c r="DN35" s="67" t="s">
        <v>44</v>
      </c>
      <c r="DO35" s="67" t="s">
        <v>45</v>
      </c>
      <c r="DP35" s="37"/>
      <c r="DQ35" s="171" t="s">
        <v>74</v>
      </c>
      <c r="DR35" s="37" t="s">
        <v>75</v>
      </c>
      <c r="DS35" s="67" t="s">
        <v>44</v>
      </c>
      <c r="DT35" s="67" t="s">
        <v>45</v>
      </c>
      <c r="DU35" s="37"/>
      <c r="DV35" s="171" t="s">
        <v>74</v>
      </c>
      <c r="DW35" s="37" t="s">
        <v>75</v>
      </c>
      <c r="DX35" s="67" t="s">
        <v>44</v>
      </c>
      <c r="DY35" s="67" t="s">
        <v>45</v>
      </c>
      <c r="DZ35" s="42"/>
      <c r="EA35" s="171" t="s">
        <v>74</v>
      </c>
      <c r="EB35" s="37" t="s">
        <v>75</v>
      </c>
      <c r="EC35" s="67" t="s">
        <v>44</v>
      </c>
      <c r="ED35" s="67" t="s">
        <v>45</v>
      </c>
    </row>
    <row r="36" spans="1:134" ht="15.75" x14ac:dyDescent="0.3">
      <c r="A36" s="101">
        <f>IF(C36&lt;&gt;"",COUNTA($C$7:C36),"")</f>
        <v>30</v>
      </c>
      <c r="B36" s="102">
        <v>9411035</v>
      </c>
      <c r="C36" s="103" t="s">
        <v>202</v>
      </c>
      <c r="D36" s="219" t="s">
        <v>199</v>
      </c>
      <c r="E36" s="102">
        <v>272445</v>
      </c>
      <c r="F36" s="106" t="s">
        <v>101</v>
      </c>
      <c r="G36" s="110" t="s">
        <v>66</v>
      </c>
      <c r="H36" s="146" t="s">
        <v>115</v>
      </c>
      <c r="I36" s="109">
        <f t="shared" ca="1" si="21"/>
        <v>21</v>
      </c>
      <c r="J36" s="110"/>
      <c r="K36" s="110" t="s">
        <v>122</v>
      </c>
      <c r="L36" s="111" t="s">
        <v>106</v>
      </c>
      <c r="M36" s="112">
        <v>34415</v>
      </c>
      <c r="N36" s="113">
        <v>34693</v>
      </c>
      <c r="O36" s="158"/>
      <c r="P36" s="133"/>
      <c r="Q36" s="134"/>
      <c r="R36" s="135"/>
      <c r="S36" s="136"/>
      <c r="T36" s="137"/>
      <c r="U36" s="138"/>
      <c r="V36" s="139"/>
      <c r="W36" s="139"/>
      <c r="X36" s="142"/>
      <c r="Y36" s="141">
        <f t="shared" si="1"/>
        <v>3</v>
      </c>
      <c r="AF36" s="142"/>
      <c r="AG36" s="142"/>
      <c r="AH36" s="143" t="str">
        <f t="shared" si="23"/>
        <v>P</v>
      </c>
      <c r="AI36" s="143" t="str">
        <f t="shared" si="23"/>
        <v>B</v>
      </c>
      <c r="AJ36" s="143">
        <f t="shared" ca="1" si="23"/>
        <v>21</v>
      </c>
      <c r="AK36" s="143">
        <f t="shared" si="23"/>
        <v>0</v>
      </c>
      <c r="AL36" s="143" t="str">
        <f t="shared" si="23"/>
        <v>Pel/Mhs</v>
      </c>
      <c r="AM36" s="143" t="str">
        <f t="shared" si="23"/>
        <v>Jawa</v>
      </c>
      <c r="AN36" s="25"/>
      <c r="AO36" s="1" t="s">
        <v>62</v>
      </c>
      <c r="AP36" s="34" t="s">
        <v>67</v>
      </c>
      <c r="AQ36" s="12" t="s">
        <v>203</v>
      </c>
      <c r="AR36" s="1"/>
      <c r="AS36" s="1"/>
      <c r="AT36" s="1" t="s">
        <v>204</v>
      </c>
      <c r="AV36" s="1" t="s">
        <v>67</v>
      </c>
      <c r="AW36" s="1" t="s">
        <v>168</v>
      </c>
      <c r="AX36" s="1"/>
      <c r="AY36" s="1"/>
      <c r="AZ36" s="1"/>
      <c r="BA36" s="1"/>
      <c r="BB36" s="33"/>
      <c r="BC36">
        <f t="shared" si="2"/>
        <v>1994</v>
      </c>
      <c r="BD36">
        <f t="shared" si="3"/>
        <v>12</v>
      </c>
      <c r="BE36" s="1" t="str">
        <f t="shared" si="4"/>
        <v>-</v>
      </c>
      <c r="BF36" s="1" t="str">
        <f t="shared" si="5"/>
        <v>-</v>
      </c>
      <c r="BG36" s="1" t="str">
        <f t="shared" si="6"/>
        <v>-</v>
      </c>
      <c r="BH36" s="1" t="str">
        <f t="shared" si="7"/>
        <v>-</v>
      </c>
      <c r="BI36" s="1" t="str">
        <f t="shared" si="8"/>
        <v>-</v>
      </c>
      <c r="BJ36" s="1" t="str">
        <f t="shared" si="9"/>
        <v>-</v>
      </c>
      <c r="BK36" s="1" t="str">
        <f t="shared" si="10"/>
        <v>-</v>
      </c>
      <c r="BL36" s="1" t="str">
        <f t="shared" si="11"/>
        <v>-</v>
      </c>
      <c r="BM36" s="1" t="str">
        <f t="shared" si="12"/>
        <v>-</v>
      </c>
      <c r="BN36" s="1" t="str">
        <f t="shared" si="13"/>
        <v>-</v>
      </c>
      <c r="BO36" s="1" t="str">
        <f t="shared" si="20"/>
        <v>-</v>
      </c>
      <c r="BP36" s="1" t="str">
        <f t="shared" si="14"/>
        <v>-</v>
      </c>
      <c r="BQ36" s="1" t="str">
        <f t="shared" si="15"/>
        <v>-</v>
      </c>
      <c r="BR36" s="1" t="str">
        <f t="shared" si="16"/>
        <v>-</v>
      </c>
      <c r="BS36" s="1">
        <f t="shared" si="17"/>
        <v>1994</v>
      </c>
      <c r="BT36" s="1">
        <f t="shared" si="18"/>
        <v>3</v>
      </c>
      <c r="BU36" s="127">
        <f t="shared" si="19"/>
        <v>0</v>
      </c>
      <c r="BV36" s="127">
        <f t="shared" si="19"/>
        <v>0</v>
      </c>
      <c r="BW36" s="93"/>
      <c r="BX36" s="67" t="str">
        <f>"="&amp;$BX$4</f>
        <v>=2010</v>
      </c>
      <c r="BY36" s="67" t="s">
        <v>86</v>
      </c>
      <c r="BZ36" s="98" t="s">
        <v>205</v>
      </c>
      <c r="CA36" s="37"/>
      <c r="CB36" s="99"/>
      <c r="CC36" s="67" t="str">
        <f>"="&amp;$BX$4</f>
        <v>=2010</v>
      </c>
      <c r="CD36" s="67" t="s">
        <v>88</v>
      </c>
      <c r="CE36" s="98" t="s">
        <v>205</v>
      </c>
      <c r="CF36" s="98"/>
      <c r="CG36" s="100"/>
      <c r="CH36" s="67" t="str">
        <f>"="&amp;$BX$4</f>
        <v>=2010</v>
      </c>
      <c r="CI36" s="67" t="s">
        <v>89</v>
      </c>
      <c r="CJ36" s="98" t="s">
        <v>205</v>
      </c>
      <c r="CK36" s="98"/>
      <c r="CL36" s="99"/>
      <c r="CM36" s="67" t="str">
        <f>"="&amp;$BX$4</f>
        <v>=2010</v>
      </c>
      <c r="CN36" s="67" t="s">
        <v>90</v>
      </c>
      <c r="CO36" s="98" t="s">
        <v>205</v>
      </c>
      <c r="CP36" s="98"/>
      <c r="CQ36" s="99"/>
      <c r="CR36" s="67" t="str">
        <f>"="&amp;$BX$4</f>
        <v>=2010</v>
      </c>
      <c r="CS36" s="67" t="s">
        <v>91</v>
      </c>
      <c r="CT36" s="98" t="s">
        <v>205</v>
      </c>
      <c r="CU36" s="98"/>
      <c r="CV36" s="100"/>
      <c r="CW36" s="67" t="str">
        <f>"="&amp;$BX$4</f>
        <v>=2010</v>
      </c>
      <c r="CX36" s="67" t="s">
        <v>92</v>
      </c>
      <c r="CY36" s="98" t="s">
        <v>205</v>
      </c>
      <c r="CZ36" s="98"/>
      <c r="DA36" s="99"/>
      <c r="DB36" s="67" t="str">
        <f>"="&amp;$BX$4</f>
        <v>=2010</v>
      </c>
      <c r="DC36" s="67" t="s">
        <v>93</v>
      </c>
      <c r="DD36" s="98" t="s">
        <v>205</v>
      </c>
      <c r="DE36" s="98"/>
      <c r="DF36" s="99"/>
      <c r="DG36" s="67" t="str">
        <f>"="&amp;$BX$4</f>
        <v>=2010</v>
      </c>
      <c r="DH36" s="67" t="s">
        <v>94</v>
      </c>
      <c r="DI36" s="98" t="s">
        <v>205</v>
      </c>
      <c r="DJ36" s="98"/>
      <c r="DK36" s="37"/>
      <c r="DL36" s="67" t="str">
        <f>"="&amp;$BX$4</f>
        <v>=2010</v>
      </c>
      <c r="DM36" s="67" t="s">
        <v>95</v>
      </c>
      <c r="DN36" s="98" t="s">
        <v>205</v>
      </c>
      <c r="DO36" s="98"/>
      <c r="DP36" s="37"/>
      <c r="DQ36" s="67" t="str">
        <f>"="&amp;$DQ$4</f>
        <v>=2011</v>
      </c>
      <c r="DR36" s="67" t="s">
        <v>96</v>
      </c>
      <c r="DS36" s="98" t="s">
        <v>205</v>
      </c>
      <c r="DT36" s="98"/>
      <c r="DU36" s="37"/>
      <c r="DV36" s="67" t="str">
        <f>"="&amp;$DV$4</f>
        <v>=2011</v>
      </c>
      <c r="DW36" s="67" t="s">
        <v>97</v>
      </c>
      <c r="DX36" s="98" t="s">
        <v>205</v>
      </c>
      <c r="DY36" s="98"/>
      <c r="DZ36" s="42"/>
      <c r="EA36" s="67" t="str">
        <f>"="&amp;$EA$4</f>
        <v>=2011</v>
      </c>
      <c r="EB36" s="67" t="s">
        <v>98</v>
      </c>
      <c r="EC36" s="98" t="s">
        <v>205</v>
      </c>
      <c r="ED36" s="42"/>
    </row>
    <row r="37" spans="1:134" ht="15.75" x14ac:dyDescent="0.3">
      <c r="A37" s="101">
        <f>IF(C37&lt;&gt;"",COUNTA($C$7:C37),"")</f>
        <v>31</v>
      </c>
      <c r="B37" s="102">
        <v>9921013</v>
      </c>
      <c r="C37" s="103" t="s">
        <v>206</v>
      </c>
      <c r="D37" s="219" t="s">
        <v>199</v>
      </c>
      <c r="E37" s="102">
        <v>272445</v>
      </c>
      <c r="F37" s="106" t="s">
        <v>101</v>
      </c>
      <c r="G37" s="110" t="s">
        <v>102</v>
      </c>
      <c r="H37" s="146" t="s">
        <v>115</v>
      </c>
      <c r="I37" s="109">
        <f t="shared" ca="1" si="21"/>
        <v>17</v>
      </c>
      <c r="J37" s="110"/>
      <c r="K37" s="110" t="s">
        <v>122</v>
      </c>
      <c r="L37" s="111" t="s">
        <v>106</v>
      </c>
      <c r="M37" s="112">
        <v>36068</v>
      </c>
      <c r="N37" s="113">
        <v>36254</v>
      </c>
      <c r="O37" s="158"/>
      <c r="P37" s="133"/>
      <c r="Q37" s="134"/>
      <c r="R37" s="135"/>
      <c r="S37" s="136"/>
      <c r="T37" s="137"/>
      <c r="U37" s="138"/>
      <c r="V37" s="139"/>
      <c r="W37" s="139"/>
      <c r="X37" s="142"/>
      <c r="Y37" s="141">
        <f t="shared" si="1"/>
        <v>9</v>
      </c>
      <c r="AF37" s="142"/>
      <c r="AG37" s="142"/>
      <c r="AH37" s="143" t="str">
        <f t="shared" si="23"/>
        <v>W</v>
      </c>
      <c r="AI37" s="143" t="str">
        <f t="shared" si="23"/>
        <v>B</v>
      </c>
      <c r="AJ37" s="143">
        <f t="shared" ca="1" si="23"/>
        <v>17</v>
      </c>
      <c r="AK37" s="143">
        <f t="shared" si="23"/>
        <v>0</v>
      </c>
      <c r="AL37" s="143" t="str">
        <f t="shared" si="23"/>
        <v>Pel/Mhs</v>
      </c>
      <c r="AM37" s="143" t="str">
        <f t="shared" si="23"/>
        <v>Jawa</v>
      </c>
      <c r="AN37" s="25"/>
      <c r="AO37" s="1"/>
      <c r="AP37" s="1"/>
      <c r="AQ37" s="1"/>
      <c r="AR37" s="1"/>
      <c r="AS37" s="1"/>
      <c r="AT37" s="1" t="s">
        <v>207</v>
      </c>
      <c r="AV37" s="1"/>
      <c r="AW37" s="1"/>
      <c r="AX37" s="1"/>
      <c r="AY37" s="1"/>
      <c r="AZ37" s="1"/>
      <c r="BA37" s="1"/>
      <c r="BB37" s="33"/>
      <c r="BC37">
        <f t="shared" si="2"/>
        <v>1999</v>
      </c>
      <c r="BD37">
        <f t="shared" si="3"/>
        <v>4</v>
      </c>
      <c r="BE37" s="1" t="str">
        <f t="shared" si="4"/>
        <v>-</v>
      </c>
      <c r="BF37" s="1" t="str">
        <f t="shared" si="5"/>
        <v>-</v>
      </c>
      <c r="BG37" s="1" t="str">
        <f t="shared" si="6"/>
        <v>-</v>
      </c>
      <c r="BH37" s="1" t="str">
        <f t="shared" si="7"/>
        <v>-</v>
      </c>
      <c r="BI37" s="1" t="str">
        <f t="shared" si="8"/>
        <v>-</v>
      </c>
      <c r="BJ37" s="1" t="str">
        <f t="shared" si="9"/>
        <v>-</v>
      </c>
      <c r="BK37" s="1" t="str">
        <f t="shared" si="10"/>
        <v>-</v>
      </c>
      <c r="BL37" s="1" t="str">
        <f t="shared" si="11"/>
        <v>-</v>
      </c>
      <c r="BM37" s="1" t="str">
        <f t="shared" si="12"/>
        <v>-</v>
      </c>
      <c r="BN37" s="1" t="str">
        <f t="shared" si="13"/>
        <v>-</v>
      </c>
      <c r="BO37" s="1" t="str">
        <f t="shared" si="20"/>
        <v>-</v>
      </c>
      <c r="BP37" s="1" t="str">
        <f t="shared" si="14"/>
        <v>-</v>
      </c>
      <c r="BQ37" s="1" t="str">
        <f t="shared" si="15"/>
        <v>-</v>
      </c>
      <c r="BR37" s="1" t="str">
        <f t="shared" si="16"/>
        <v>-</v>
      </c>
      <c r="BS37" s="1">
        <f t="shared" si="17"/>
        <v>1998</v>
      </c>
      <c r="BT37" s="1">
        <f t="shared" si="18"/>
        <v>9</v>
      </c>
      <c r="BU37" s="127">
        <f t="shared" si="19"/>
        <v>0</v>
      </c>
      <c r="BV37" s="127">
        <f t="shared" si="19"/>
        <v>0</v>
      </c>
      <c r="BW37" s="128"/>
      <c r="BX37" s="67" t="str">
        <f>"="&amp;$BX$4</f>
        <v>=2010</v>
      </c>
      <c r="BY37" s="67" t="s">
        <v>86</v>
      </c>
      <c r="BZ37" s="1"/>
      <c r="CA37" s="98" t="s">
        <v>205</v>
      </c>
      <c r="CB37" s="129"/>
      <c r="CC37" s="67" t="str">
        <f>"="&amp;$BX$4</f>
        <v>=2010</v>
      </c>
      <c r="CD37" s="67" t="s">
        <v>88</v>
      </c>
      <c r="CF37" s="98" t="s">
        <v>205</v>
      </c>
      <c r="CG37" s="100"/>
      <c r="CH37" s="67" t="str">
        <f>"="&amp;$BX$4</f>
        <v>=2010</v>
      </c>
      <c r="CI37" s="67" t="s">
        <v>89</v>
      </c>
      <c r="CK37" s="98" t="s">
        <v>205</v>
      </c>
      <c r="CL37" s="99"/>
      <c r="CM37" s="67" t="str">
        <f>"="&amp;$BX$4</f>
        <v>=2010</v>
      </c>
      <c r="CN37" s="67" t="s">
        <v>90</v>
      </c>
      <c r="CP37" s="98" t="s">
        <v>205</v>
      </c>
      <c r="CQ37" s="99"/>
      <c r="CR37" s="67" t="str">
        <f>"="&amp;$BX$4</f>
        <v>=2010</v>
      </c>
      <c r="CS37" s="67" t="s">
        <v>91</v>
      </c>
      <c r="CU37" s="98" t="s">
        <v>205</v>
      </c>
      <c r="CV37" s="100"/>
      <c r="CW37" s="67" t="str">
        <f>"="&amp;$BX$4</f>
        <v>=2010</v>
      </c>
      <c r="CX37" s="67" t="s">
        <v>92</v>
      </c>
      <c r="CZ37" s="98" t="s">
        <v>205</v>
      </c>
      <c r="DA37" s="99"/>
      <c r="DB37" s="67" t="str">
        <f>"="&amp;$BX$4</f>
        <v>=2010</v>
      </c>
      <c r="DC37" s="67" t="s">
        <v>93</v>
      </c>
      <c r="DE37" s="98" t="s">
        <v>205</v>
      </c>
      <c r="DF37" s="99"/>
      <c r="DG37" s="67" t="str">
        <f>"="&amp;$BX$4</f>
        <v>=2010</v>
      </c>
      <c r="DH37" s="67" t="s">
        <v>94</v>
      </c>
      <c r="DJ37" s="98" t="s">
        <v>205</v>
      </c>
      <c r="DK37" s="37"/>
      <c r="DL37" s="67" t="str">
        <f>"="&amp;$BX$4</f>
        <v>=2010</v>
      </c>
      <c r="DM37" s="67" t="s">
        <v>95</v>
      </c>
      <c r="DO37" s="98" t="s">
        <v>205</v>
      </c>
      <c r="DP37" s="37"/>
      <c r="DQ37" s="67" t="str">
        <f>"="&amp;$DQ$4</f>
        <v>=2011</v>
      </c>
      <c r="DR37" s="67" t="s">
        <v>96</v>
      </c>
      <c r="DT37" s="98" t="s">
        <v>205</v>
      </c>
      <c r="DU37" s="37"/>
      <c r="DV37" s="67" t="str">
        <f>"="&amp;$DV$4</f>
        <v>=2011</v>
      </c>
      <c r="DW37" s="67" t="s">
        <v>97</v>
      </c>
      <c r="DY37" s="98" t="s">
        <v>205</v>
      </c>
      <c r="DZ37" s="42"/>
      <c r="EA37" s="67" t="str">
        <f>"="&amp;$EA$4</f>
        <v>=2011</v>
      </c>
      <c r="EB37" s="67" t="s">
        <v>98</v>
      </c>
      <c r="ED37" s="98" t="s">
        <v>205</v>
      </c>
    </row>
    <row r="38" spans="1:134" ht="15.75" x14ac:dyDescent="0.3">
      <c r="A38" s="101">
        <f>IF(C38&lt;&gt;"",COUNTA($C$7:C38),"")</f>
        <v>32</v>
      </c>
      <c r="B38" s="144" t="s">
        <v>208</v>
      </c>
      <c r="C38" s="103" t="s">
        <v>209</v>
      </c>
      <c r="D38" s="219" t="s">
        <v>199</v>
      </c>
      <c r="E38" s="102">
        <v>272445</v>
      </c>
      <c r="F38" s="106" t="s">
        <v>101</v>
      </c>
      <c r="G38" s="110" t="s">
        <v>66</v>
      </c>
      <c r="H38" s="146" t="s">
        <v>115</v>
      </c>
      <c r="I38" s="109">
        <f t="shared" ca="1" si="21"/>
        <v>12</v>
      </c>
      <c r="J38" s="110"/>
      <c r="K38" s="110"/>
      <c r="L38" s="111" t="s">
        <v>106</v>
      </c>
      <c r="M38" s="112">
        <v>37812</v>
      </c>
      <c r="N38" s="167">
        <v>38137</v>
      </c>
      <c r="O38" s="158"/>
      <c r="P38" s="133"/>
      <c r="Q38" s="134"/>
      <c r="R38" s="135"/>
      <c r="S38" s="136"/>
      <c r="T38" s="137"/>
      <c r="U38" s="138"/>
      <c r="V38" s="139"/>
      <c r="W38" s="139"/>
      <c r="X38" s="142"/>
      <c r="Y38" s="141">
        <f t="shared" si="1"/>
        <v>7</v>
      </c>
      <c r="AF38" s="142"/>
      <c r="AG38" s="142"/>
      <c r="AH38" s="143" t="str">
        <f t="shared" si="23"/>
        <v>P</v>
      </c>
      <c r="AI38" s="143" t="str">
        <f t="shared" si="23"/>
        <v>B</v>
      </c>
      <c r="AJ38" s="143">
        <f t="shared" ca="1" si="23"/>
        <v>12</v>
      </c>
      <c r="AK38" s="143">
        <f t="shared" si="23"/>
        <v>0</v>
      </c>
      <c r="AL38" s="143">
        <f t="shared" si="23"/>
        <v>0</v>
      </c>
      <c r="AM38" s="143" t="str">
        <f t="shared" si="23"/>
        <v>Jawa</v>
      </c>
      <c r="AN38" s="25"/>
      <c r="AO38" s="1" t="s">
        <v>37</v>
      </c>
      <c r="AP38" s="1" t="s">
        <v>38</v>
      </c>
      <c r="AQ38" s="1" t="s">
        <v>39</v>
      </c>
      <c r="AR38" s="1" t="s">
        <v>47</v>
      </c>
      <c r="AS38" s="1"/>
      <c r="AT38" s="1" t="s">
        <v>210</v>
      </c>
      <c r="AV38" s="1" t="s">
        <v>38</v>
      </c>
      <c r="AW38" s="12" t="s">
        <v>40</v>
      </c>
      <c r="AX38" s="1"/>
      <c r="AY38" s="1"/>
      <c r="AZ38" s="1"/>
      <c r="BA38" s="1"/>
      <c r="BB38" s="33"/>
      <c r="BC38">
        <f t="shared" si="2"/>
        <v>2004</v>
      </c>
      <c r="BD38">
        <f t="shared" si="3"/>
        <v>5</v>
      </c>
      <c r="BE38" s="1" t="str">
        <f t="shared" si="4"/>
        <v>-</v>
      </c>
      <c r="BF38" s="1" t="str">
        <f t="shared" si="5"/>
        <v>-</v>
      </c>
      <c r="BG38" s="1" t="str">
        <f t="shared" si="6"/>
        <v>-</v>
      </c>
      <c r="BH38" s="1" t="str">
        <f t="shared" si="7"/>
        <v>-</v>
      </c>
      <c r="BI38" s="1" t="str">
        <f t="shared" si="8"/>
        <v>-</v>
      </c>
      <c r="BJ38" s="1" t="str">
        <f t="shared" si="9"/>
        <v>-</v>
      </c>
      <c r="BK38" s="1" t="str">
        <f t="shared" si="10"/>
        <v>-</v>
      </c>
      <c r="BL38" s="1" t="str">
        <f t="shared" si="11"/>
        <v>-</v>
      </c>
      <c r="BM38" s="1" t="str">
        <f t="shared" si="12"/>
        <v>-</v>
      </c>
      <c r="BN38" s="1" t="str">
        <f t="shared" si="13"/>
        <v>-</v>
      </c>
      <c r="BO38" s="1" t="str">
        <f t="shared" si="20"/>
        <v>-</v>
      </c>
      <c r="BP38" s="1" t="str">
        <f t="shared" si="14"/>
        <v>-</v>
      </c>
      <c r="BQ38" s="1" t="str">
        <f t="shared" si="15"/>
        <v>-</v>
      </c>
      <c r="BR38" s="1" t="str">
        <f t="shared" si="16"/>
        <v>-</v>
      </c>
      <c r="BS38" s="1">
        <f t="shared" si="17"/>
        <v>2003</v>
      </c>
      <c r="BT38" s="1">
        <f t="shared" si="18"/>
        <v>7</v>
      </c>
      <c r="BU38" s="127">
        <f t="shared" si="19"/>
        <v>0</v>
      </c>
      <c r="BV38" s="127">
        <f t="shared" si="19"/>
        <v>0</v>
      </c>
      <c r="BW38" s="93"/>
      <c r="BX38" s="37" t="s">
        <v>74</v>
      </c>
      <c r="BY38" s="37" t="s">
        <v>75</v>
      </c>
      <c r="BZ38" s="67" t="s">
        <v>44</v>
      </c>
      <c r="CA38" s="67" t="s">
        <v>45</v>
      </c>
      <c r="CB38" s="99"/>
      <c r="CC38" s="171" t="s">
        <v>74</v>
      </c>
      <c r="CD38" s="37" t="s">
        <v>75</v>
      </c>
      <c r="CE38" s="67" t="s">
        <v>44</v>
      </c>
      <c r="CF38" s="67" t="s">
        <v>45</v>
      </c>
      <c r="CG38" s="165"/>
      <c r="CH38" s="171" t="s">
        <v>74</v>
      </c>
      <c r="CI38" s="37" t="s">
        <v>75</v>
      </c>
      <c r="CJ38" s="67" t="s">
        <v>44</v>
      </c>
      <c r="CK38" s="67" t="s">
        <v>45</v>
      </c>
      <c r="CL38" s="129"/>
      <c r="CM38" s="171" t="s">
        <v>74</v>
      </c>
      <c r="CN38" s="37" t="s">
        <v>75</v>
      </c>
      <c r="CO38" s="67" t="s">
        <v>44</v>
      </c>
      <c r="CP38" s="67" t="s">
        <v>45</v>
      </c>
      <c r="CQ38" s="129"/>
      <c r="CR38" s="171" t="s">
        <v>74</v>
      </c>
      <c r="CS38" s="37" t="s">
        <v>75</v>
      </c>
      <c r="CT38" s="67" t="s">
        <v>44</v>
      </c>
      <c r="CU38" s="67" t="s">
        <v>45</v>
      </c>
      <c r="CV38" s="165"/>
      <c r="CW38" s="171" t="s">
        <v>74</v>
      </c>
      <c r="CX38" s="37" t="s">
        <v>75</v>
      </c>
      <c r="CY38" s="67" t="s">
        <v>44</v>
      </c>
      <c r="CZ38" s="67" t="s">
        <v>45</v>
      </c>
      <c r="DA38" s="129"/>
      <c r="DB38" s="171" t="s">
        <v>74</v>
      </c>
      <c r="DC38" s="37" t="s">
        <v>75</v>
      </c>
      <c r="DD38" s="67" t="s">
        <v>44</v>
      </c>
      <c r="DE38" s="67" t="s">
        <v>45</v>
      </c>
      <c r="DF38" s="129"/>
      <c r="DG38" s="171" t="s">
        <v>74</v>
      </c>
      <c r="DH38" s="37" t="s">
        <v>75</v>
      </c>
      <c r="DI38" s="67" t="s">
        <v>44</v>
      </c>
      <c r="DJ38" s="67" t="s">
        <v>45</v>
      </c>
      <c r="DK38" s="37"/>
      <c r="DL38" s="171" t="s">
        <v>74</v>
      </c>
      <c r="DM38" s="37" t="s">
        <v>75</v>
      </c>
      <c r="DN38" s="67" t="s">
        <v>44</v>
      </c>
      <c r="DO38" s="67" t="s">
        <v>45</v>
      </c>
      <c r="DP38" s="37"/>
      <c r="DQ38" s="171" t="s">
        <v>74</v>
      </c>
      <c r="DR38" s="37" t="s">
        <v>75</v>
      </c>
      <c r="DS38" s="67" t="s">
        <v>44</v>
      </c>
      <c r="DT38" s="67" t="s">
        <v>45</v>
      </c>
      <c r="DU38" s="37"/>
      <c r="DV38" s="171" t="s">
        <v>74</v>
      </c>
      <c r="DW38" s="37" t="s">
        <v>75</v>
      </c>
      <c r="DX38" s="67" t="s">
        <v>44</v>
      </c>
      <c r="DY38" s="67" t="s">
        <v>45</v>
      </c>
      <c r="DZ38" s="42"/>
      <c r="EA38" s="171" t="s">
        <v>74</v>
      </c>
      <c r="EB38" s="37" t="s">
        <v>75</v>
      </c>
      <c r="EC38" s="67" t="s">
        <v>44</v>
      </c>
      <c r="ED38" s="67" t="s">
        <v>45</v>
      </c>
    </row>
    <row r="39" spans="1:134" ht="15.75" x14ac:dyDescent="0.3">
      <c r="A39" s="101">
        <f>IF(C39&lt;&gt;"",COUNTA($C$7:C39),"")</f>
        <v>33</v>
      </c>
      <c r="B39" s="102">
        <v>9718033</v>
      </c>
      <c r="C39" s="103" t="s">
        <v>211</v>
      </c>
      <c r="D39" s="219" t="s">
        <v>212</v>
      </c>
      <c r="E39" s="131"/>
      <c r="F39" s="106" t="s">
        <v>101</v>
      </c>
      <c r="G39" s="110" t="s">
        <v>66</v>
      </c>
      <c r="H39" s="110" t="s">
        <v>103</v>
      </c>
      <c r="I39" s="109">
        <f t="shared" ca="1" si="21"/>
        <v>43</v>
      </c>
      <c r="J39" s="110" t="s">
        <v>110</v>
      </c>
      <c r="K39" s="110" t="s">
        <v>111</v>
      </c>
      <c r="L39" s="111" t="s">
        <v>146</v>
      </c>
      <c r="M39" s="112">
        <v>26655</v>
      </c>
      <c r="N39" s="113">
        <v>26762</v>
      </c>
      <c r="O39" s="132">
        <v>35771</v>
      </c>
      <c r="P39" s="133"/>
      <c r="Q39" s="134"/>
      <c r="R39" s="135"/>
      <c r="S39" s="136"/>
      <c r="T39" s="137"/>
      <c r="U39" s="138"/>
      <c r="V39" s="139"/>
      <c r="W39" s="139"/>
      <c r="X39" s="142"/>
      <c r="Y39" s="141">
        <f t="shared" si="1"/>
        <v>12</v>
      </c>
      <c r="AF39" s="142"/>
      <c r="AG39" s="142"/>
      <c r="AH39" s="143" t="str">
        <f t="shared" si="23"/>
        <v>P</v>
      </c>
      <c r="AI39" s="143" t="str">
        <f t="shared" si="23"/>
        <v>S</v>
      </c>
      <c r="AJ39" s="143">
        <f t="shared" ca="1" si="23"/>
        <v>43</v>
      </c>
      <c r="AK39" s="143" t="str">
        <f t="shared" si="23"/>
        <v>SMU</v>
      </c>
      <c r="AL39" s="143" t="str">
        <f t="shared" si="23"/>
        <v>Wirausaha</v>
      </c>
      <c r="AM39" s="143" t="str">
        <f t="shared" si="23"/>
        <v>Batak</v>
      </c>
      <c r="AN39" s="25"/>
      <c r="AO39" s="1" t="s">
        <v>117</v>
      </c>
      <c r="AP39" s="34" t="s">
        <v>67</v>
      </c>
      <c r="AQ39" s="12" t="s">
        <v>203</v>
      </c>
      <c r="AR39" s="1"/>
      <c r="AS39" s="1"/>
      <c r="AT39" s="1" t="s">
        <v>213</v>
      </c>
      <c r="AV39" s="1" t="s">
        <v>67</v>
      </c>
      <c r="AW39" s="1" t="s">
        <v>214</v>
      </c>
      <c r="AX39" s="1"/>
      <c r="AY39" s="1"/>
      <c r="AZ39" s="1"/>
      <c r="BA39" s="1"/>
      <c r="BB39" s="33"/>
      <c r="BC39">
        <f t="shared" si="2"/>
        <v>1973</v>
      </c>
      <c r="BD39">
        <f t="shared" si="3"/>
        <v>4</v>
      </c>
      <c r="BE39" s="1">
        <f t="shared" si="4"/>
        <v>1997</v>
      </c>
      <c r="BF39" s="1">
        <f t="shared" si="5"/>
        <v>12</v>
      </c>
      <c r="BG39" s="1" t="str">
        <f t="shared" si="6"/>
        <v>-</v>
      </c>
      <c r="BH39" s="1" t="str">
        <f t="shared" si="7"/>
        <v>-</v>
      </c>
      <c r="BI39" s="1" t="str">
        <f t="shared" si="8"/>
        <v>-</v>
      </c>
      <c r="BJ39" s="1" t="str">
        <f t="shared" si="9"/>
        <v>-</v>
      </c>
      <c r="BK39" s="1" t="str">
        <f t="shared" si="10"/>
        <v>-</v>
      </c>
      <c r="BL39" s="1" t="str">
        <f t="shared" si="11"/>
        <v>-</v>
      </c>
      <c r="BM39" s="1" t="str">
        <f t="shared" si="12"/>
        <v>-</v>
      </c>
      <c r="BN39" s="1" t="str">
        <f t="shared" si="13"/>
        <v>-</v>
      </c>
      <c r="BO39" s="1" t="str">
        <f t="shared" si="20"/>
        <v>-</v>
      </c>
      <c r="BP39" s="1" t="str">
        <f t="shared" si="14"/>
        <v>-</v>
      </c>
      <c r="BQ39" s="1" t="str">
        <f t="shared" si="15"/>
        <v>-</v>
      </c>
      <c r="BR39" s="1" t="str">
        <f t="shared" si="16"/>
        <v>-</v>
      </c>
      <c r="BS39" s="1">
        <f t="shared" si="17"/>
        <v>1972</v>
      </c>
      <c r="BT39" s="1">
        <f t="shared" si="18"/>
        <v>12</v>
      </c>
      <c r="BU39" s="127">
        <f t="shared" si="19"/>
        <v>0</v>
      </c>
      <c r="BV39" s="127">
        <f t="shared" si="19"/>
        <v>0</v>
      </c>
      <c r="BW39" s="128"/>
      <c r="BX39" s="67" t="str">
        <f>"="&amp;$BX$4</f>
        <v>=2010</v>
      </c>
      <c r="BY39" s="67" t="s">
        <v>86</v>
      </c>
      <c r="BZ39" s="98" t="s">
        <v>215</v>
      </c>
      <c r="CA39" s="98"/>
      <c r="CB39" s="129"/>
      <c r="CC39" s="67" t="str">
        <f>"="&amp;$BX$4</f>
        <v>=2010</v>
      </c>
      <c r="CD39" s="67" t="s">
        <v>88</v>
      </c>
      <c r="CE39" s="98" t="s">
        <v>215</v>
      </c>
      <c r="CF39" s="98"/>
      <c r="CG39" s="100"/>
      <c r="CH39" s="67" t="str">
        <f>"="&amp;$BX$4</f>
        <v>=2010</v>
      </c>
      <c r="CI39" s="67" t="s">
        <v>89</v>
      </c>
      <c r="CJ39" s="98" t="s">
        <v>215</v>
      </c>
      <c r="CK39" s="98"/>
      <c r="CL39" s="99"/>
      <c r="CM39" s="67" t="str">
        <f>"="&amp;$BX$4</f>
        <v>=2010</v>
      </c>
      <c r="CN39" s="67" t="s">
        <v>90</v>
      </c>
      <c r="CO39" s="98" t="s">
        <v>215</v>
      </c>
      <c r="CP39" s="98"/>
      <c r="CQ39" s="99"/>
      <c r="CR39" s="67" t="str">
        <f>"="&amp;$BX$4</f>
        <v>=2010</v>
      </c>
      <c r="CS39" s="67" t="s">
        <v>91</v>
      </c>
      <c r="CT39" s="98" t="s">
        <v>215</v>
      </c>
      <c r="CU39" s="98"/>
      <c r="CV39" s="100"/>
      <c r="CW39" s="67" t="str">
        <f>"="&amp;$BX$4</f>
        <v>=2010</v>
      </c>
      <c r="CX39" s="67" t="s">
        <v>92</v>
      </c>
      <c r="CY39" s="98" t="s">
        <v>215</v>
      </c>
      <c r="CZ39" s="98"/>
      <c r="DA39" s="99"/>
      <c r="DB39" s="67" t="str">
        <f>"="&amp;$BX$4</f>
        <v>=2010</v>
      </c>
      <c r="DC39" s="67" t="s">
        <v>93</v>
      </c>
      <c r="DD39" s="98" t="s">
        <v>215</v>
      </c>
      <c r="DE39" s="98"/>
      <c r="DF39" s="99"/>
      <c r="DG39" s="67" t="str">
        <f>"="&amp;$BX$4</f>
        <v>=2010</v>
      </c>
      <c r="DH39" s="67" t="s">
        <v>94</v>
      </c>
      <c r="DI39" s="98" t="s">
        <v>215</v>
      </c>
      <c r="DJ39" s="98"/>
      <c r="DK39" s="37"/>
      <c r="DL39" s="67" t="str">
        <f>"="&amp;$BX$4</f>
        <v>=2010</v>
      </c>
      <c r="DM39" s="67" t="s">
        <v>95</v>
      </c>
      <c r="DN39" s="98" t="s">
        <v>215</v>
      </c>
      <c r="DO39" s="98"/>
      <c r="DP39" s="37"/>
      <c r="DQ39" s="67" t="str">
        <f>"="&amp;$DQ$4</f>
        <v>=2011</v>
      </c>
      <c r="DR39" s="67" t="s">
        <v>96</v>
      </c>
      <c r="DS39" s="98" t="s">
        <v>215</v>
      </c>
      <c r="DT39" s="98"/>
      <c r="DU39" s="37"/>
      <c r="DV39" s="67" t="str">
        <f>"="&amp;$DV$4</f>
        <v>=2011</v>
      </c>
      <c r="DW39" s="67" t="s">
        <v>97</v>
      </c>
      <c r="DX39" s="98" t="s">
        <v>215</v>
      </c>
      <c r="DY39" s="98"/>
      <c r="DZ39" s="42"/>
      <c r="EA39" s="67" t="str">
        <f>"="&amp;$EA$4</f>
        <v>=2011</v>
      </c>
      <c r="EB39" s="67" t="s">
        <v>98</v>
      </c>
      <c r="EC39" s="98" t="s">
        <v>215</v>
      </c>
      <c r="ED39" s="42"/>
    </row>
    <row r="40" spans="1:134" ht="15.75" x14ac:dyDescent="0.3">
      <c r="A40" s="101">
        <f>IF(C40&lt;&gt;"",COUNTA($C$7:C40),"")</f>
        <v>34</v>
      </c>
      <c r="B40" s="102">
        <v>9725029</v>
      </c>
      <c r="C40" s="103" t="s">
        <v>216</v>
      </c>
      <c r="D40" s="219" t="s">
        <v>212</v>
      </c>
      <c r="E40" s="131"/>
      <c r="F40" s="106" t="s">
        <v>101</v>
      </c>
      <c r="G40" s="110" t="s">
        <v>102</v>
      </c>
      <c r="H40" s="110" t="s">
        <v>103</v>
      </c>
      <c r="I40" s="109">
        <f t="shared" ca="1" si="21"/>
        <v>50</v>
      </c>
      <c r="J40" s="110" t="s">
        <v>110</v>
      </c>
      <c r="K40" s="110" t="s">
        <v>119</v>
      </c>
      <c r="L40" s="111" t="s">
        <v>128</v>
      </c>
      <c r="M40" s="166">
        <v>23979</v>
      </c>
      <c r="N40" s="113">
        <v>35771</v>
      </c>
      <c r="O40" s="158">
        <v>35771</v>
      </c>
      <c r="P40" s="133"/>
      <c r="Q40" s="134"/>
      <c r="R40" s="135"/>
      <c r="S40" s="136"/>
      <c r="T40" s="137"/>
      <c r="U40" s="138"/>
      <c r="V40" s="139"/>
      <c r="W40" s="139"/>
      <c r="X40" s="142"/>
      <c r="Y40" s="141">
        <f t="shared" si="1"/>
        <v>8</v>
      </c>
      <c r="AF40" s="142"/>
      <c r="AG40" s="142"/>
      <c r="AH40" s="143" t="str">
        <f t="shared" si="23"/>
        <v>W</v>
      </c>
      <c r="AI40" s="143" t="str">
        <f t="shared" si="23"/>
        <v>S</v>
      </c>
      <c r="AJ40" s="143">
        <f t="shared" ca="1" si="23"/>
        <v>50</v>
      </c>
      <c r="AK40" s="143" t="str">
        <f t="shared" si="23"/>
        <v>SMU</v>
      </c>
      <c r="AL40" s="143" t="str">
        <f t="shared" si="23"/>
        <v>P.Swasta</v>
      </c>
      <c r="AM40" s="143" t="str">
        <f t="shared" si="23"/>
        <v>T.Hoa</v>
      </c>
      <c r="AN40" s="25"/>
      <c r="AO40" s="1"/>
      <c r="AP40" s="1"/>
      <c r="AQ40" s="1"/>
      <c r="AR40" s="1"/>
      <c r="AS40" s="1"/>
      <c r="AT40" s="1" t="s">
        <v>171</v>
      </c>
      <c r="AV40" s="1"/>
      <c r="AW40" s="1"/>
      <c r="AX40" s="1"/>
      <c r="AY40" s="1"/>
      <c r="AZ40" s="1"/>
      <c r="BA40" s="1"/>
      <c r="BB40" s="33"/>
      <c r="BC40">
        <f t="shared" si="2"/>
        <v>1997</v>
      </c>
      <c r="BD40">
        <f t="shared" si="3"/>
        <v>12</v>
      </c>
      <c r="BE40" s="1">
        <f t="shared" si="4"/>
        <v>1997</v>
      </c>
      <c r="BF40" s="1">
        <f t="shared" si="5"/>
        <v>12</v>
      </c>
      <c r="BG40" s="1" t="str">
        <f t="shared" si="6"/>
        <v>-</v>
      </c>
      <c r="BH40" s="1" t="str">
        <f t="shared" si="7"/>
        <v>-</v>
      </c>
      <c r="BI40" s="1" t="str">
        <f t="shared" si="8"/>
        <v>-</v>
      </c>
      <c r="BJ40" s="1" t="str">
        <f t="shared" si="9"/>
        <v>-</v>
      </c>
      <c r="BK40" s="1" t="str">
        <f t="shared" si="10"/>
        <v>-</v>
      </c>
      <c r="BL40" s="1" t="str">
        <f t="shared" si="11"/>
        <v>-</v>
      </c>
      <c r="BM40" s="1" t="str">
        <f t="shared" si="12"/>
        <v>-</v>
      </c>
      <c r="BN40" s="1" t="str">
        <f t="shared" si="13"/>
        <v>-</v>
      </c>
      <c r="BO40" s="1" t="str">
        <f t="shared" si="20"/>
        <v>-</v>
      </c>
      <c r="BP40" s="1" t="str">
        <f t="shared" si="14"/>
        <v>-</v>
      </c>
      <c r="BQ40" s="1" t="str">
        <f t="shared" si="15"/>
        <v>-</v>
      </c>
      <c r="BR40" s="1" t="str">
        <f t="shared" si="16"/>
        <v>-</v>
      </c>
      <c r="BS40" s="1">
        <f t="shared" si="17"/>
        <v>1965</v>
      </c>
      <c r="BT40" s="1">
        <f t="shared" si="18"/>
        <v>8</v>
      </c>
      <c r="BU40" s="127">
        <f t="shared" si="19"/>
        <v>0</v>
      </c>
      <c r="BV40" s="127">
        <f t="shared" si="19"/>
        <v>0</v>
      </c>
      <c r="BW40" s="66"/>
      <c r="BX40" s="67" t="str">
        <f>"="&amp;$BX$4</f>
        <v>=2010</v>
      </c>
      <c r="BY40" s="67" t="s">
        <v>86</v>
      </c>
      <c r="BZ40" s="1"/>
      <c r="CA40" s="98" t="s">
        <v>215</v>
      </c>
      <c r="CB40" s="99"/>
      <c r="CC40" s="67" t="str">
        <f>"="&amp;$BX$4</f>
        <v>=2010</v>
      </c>
      <c r="CD40" s="67" t="s">
        <v>88</v>
      </c>
      <c r="CF40" s="98" t="s">
        <v>215</v>
      </c>
      <c r="CG40" s="100"/>
      <c r="CH40" s="67" t="str">
        <f>"="&amp;$BX$4</f>
        <v>=2010</v>
      </c>
      <c r="CI40" s="67" t="s">
        <v>89</v>
      </c>
      <c r="CK40" s="98" t="s">
        <v>215</v>
      </c>
      <c r="CL40" s="99"/>
      <c r="CM40" s="67" t="str">
        <f>"="&amp;$BX$4</f>
        <v>=2010</v>
      </c>
      <c r="CN40" s="67" t="s">
        <v>90</v>
      </c>
      <c r="CP40" s="98" t="s">
        <v>215</v>
      </c>
      <c r="CQ40" s="99"/>
      <c r="CR40" s="67" t="str">
        <f>"="&amp;$BX$4</f>
        <v>=2010</v>
      </c>
      <c r="CS40" s="67" t="s">
        <v>91</v>
      </c>
      <c r="CU40" s="98" t="s">
        <v>215</v>
      </c>
      <c r="CV40" s="100"/>
      <c r="CW40" s="67" t="str">
        <f>"="&amp;$BX$4</f>
        <v>=2010</v>
      </c>
      <c r="CX40" s="67" t="s">
        <v>92</v>
      </c>
      <c r="CZ40" s="98" t="s">
        <v>215</v>
      </c>
      <c r="DA40" s="99"/>
      <c r="DB40" s="67" t="str">
        <f>"="&amp;$BX$4</f>
        <v>=2010</v>
      </c>
      <c r="DC40" s="67" t="s">
        <v>93</v>
      </c>
      <c r="DE40" s="98" t="s">
        <v>215</v>
      </c>
      <c r="DF40" s="99"/>
      <c r="DG40" s="67" t="str">
        <f>"="&amp;$BX$4</f>
        <v>=2010</v>
      </c>
      <c r="DH40" s="67" t="s">
        <v>94</v>
      </c>
      <c r="DJ40" s="98" t="s">
        <v>215</v>
      </c>
      <c r="DK40" s="37"/>
      <c r="DL40" s="67" t="str">
        <f>"="&amp;$BX$4</f>
        <v>=2010</v>
      </c>
      <c r="DM40" s="67" t="s">
        <v>95</v>
      </c>
      <c r="DO40" s="98" t="s">
        <v>215</v>
      </c>
      <c r="DP40" s="37"/>
      <c r="DQ40" s="67" t="str">
        <f>"="&amp;$DQ$4</f>
        <v>=2011</v>
      </c>
      <c r="DR40" s="67" t="s">
        <v>96</v>
      </c>
      <c r="DT40" s="98" t="s">
        <v>215</v>
      </c>
      <c r="DU40" s="37"/>
      <c r="DV40" s="67" t="str">
        <f>"="&amp;$DV$4</f>
        <v>=2011</v>
      </c>
      <c r="DW40" s="67" t="s">
        <v>97</v>
      </c>
      <c r="DY40" s="98" t="s">
        <v>215</v>
      </c>
      <c r="DZ40" s="42"/>
      <c r="EA40" s="67" t="str">
        <f>"="&amp;$EA$4</f>
        <v>=2011</v>
      </c>
      <c r="EB40" s="67" t="s">
        <v>98</v>
      </c>
      <c r="ED40" s="98" t="s">
        <v>215</v>
      </c>
    </row>
    <row r="41" spans="1:134" ht="15.75" x14ac:dyDescent="0.3">
      <c r="A41" s="101">
        <f>IF(C41&lt;&gt;"",COUNTA($C$7:C41),"")</f>
        <v>35</v>
      </c>
      <c r="B41" s="144">
        <v>9821016</v>
      </c>
      <c r="C41" s="103" t="s">
        <v>217</v>
      </c>
      <c r="D41" s="219" t="s">
        <v>212</v>
      </c>
      <c r="E41" s="131"/>
      <c r="F41" s="106" t="s">
        <v>101</v>
      </c>
      <c r="G41" s="110" t="s">
        <v>102</v>
      </c>
      <c r="H41" s="146" t="s">
        <v>115</v>
      </c>
      <c r="I41" s="109">
        <f t="shared" ca="1" si="21"/>
        <v>17</v>
      </c>
      <c r="J41" s="110"/>
      <c r="K41" s="110" t="s">
        <v>122</v>
      </c>
      <c r="L41" s="111" t="s">
        <v>146</v>
      </c>
      <c r="M41" s="112">
        <v>36040</v>
      </c>
      <c r="N41" s="112">
        <v>36154</v>
      </c>
      <c r="O41" s="158"/>
      <c r="P41" s="133"/>
      <c r="Q41" s="134"/>
      <c r="R41" s="135"/>
      <c r="S41" s="136"/>
      <c r="T41" s="137"/>
      <c r="U41" s="138"/>
      <c r="V41" s="139"/>
      <c r="W41" s="139"/>
      <c r="X41" s="142"/>
      <c r="Y41" s="141">
        <f t="shared" si="1"/>
        <v>9</v>
      </c>
      <c r="AF41" s="142"/>
      <c r="AG41" s="142"/>
      <c r="AH41" s="143" t="str">
        <f t="shared" si="23"/>
        <v>W</v>
      </c>
      <c r="AI41" s="143" t="str">
        <f t="shared" si="23"/>
        <v>B</v>
      </c>
      <c r="AJ41" s="143">
        <f t="shared" ca="1" si="23"/>
        <v>17</v>
      </c>
      <c r="AK41" s="143">
        <f t="shared" si="23"/>
        <v>0</v>
      </c>
      <c r="AL41" s="143" t="str">
        <f t="shared" si="23"/>
        <v>Pel/Mhs</v>
      </c>
      <c r="AM41" s="143" t="str">
        <f t="shared" si="23"/>
        <v>Batak</v>
      </c>
      <c r="AN41" s="25"/>
      <c r="AO41" s="1" t="s">
        <v>37</v>
      </c>
      <c r="AP41" s="1" t="s">
        <v>38</v>
      </c>
      <c r="AQ41" s="1" t="s">
        <v>39</v>
      </c>
      <c r="AR41" s="1" t="s">
        <v>39</v>
      </c>
      <c r="AS41" s="1"/>
      <c r="AT41" s="1"/>
      <c r="AV41" s="1"/>
      <c r="AW41" s="1"/>
      <c r="AX41" s="1"/>
      <c r="AY41" s="1"/>
      <c r="AZ41" s="1"/>
      <c r="BA41" s="1"/>
      <c r="BB41" s="33"/>
      <c r="BC41">
        <f t="shared" si="2"/>
        <v>1998</v>
      </c>
      <c r="BD41">
        <f t="shared" si="3"/>
        <v>12</v>
      </c>
      <c r="BE41" s="1" t="str">
        <f t="shared" si="4"/>
        <v>-</v>
      </c>
      <c r="BF41" s="1" t="str">
        <f t="shared" si="5"/>
        <v>-</v>
      </c>
      <c r="BG41" s="1" t="str">
        <f t="shared" si="6"/>
        <v>-</v>
      </c>
      <c r="BH41" s="1" t="str">
        <f t="shared" si="7"/>
        <v>-</v>
      </c>
      <c r="BI41" s="1" t="str">
        <f t="shared" si="8"/>
        <v>-</v>
      </c>
      <c r="BJ41" s="1" t="str">
        <f t="shared" si="9"/>
        <v>-</v>
      </c>
      <c r="BK41" s="1" t="str">
        <f t="shared" si="10"/>
        <v>-</v>
      </c>
      <c r="BL41" s="1" t="str">
        <f t="shared" si="11"/>
        <v>-</v>
      </c>
      <c r="BM41" s="1" t="str">
        <f t="shared" si="12"/>
        <v>-</v>
      </c>
      <c r="BN41" s="1" t="str">
        <f t="shared" si="13"/>
        <v>-</v>
      </c>
      <c r="BO41" s="1" t="str">
        <f t="shared" si="20"/>
        <v>-</v>
      </c>
      <c r="BP41" s="1" t="str">
        <f t="shared" si="14"/>
        <v>-</v>
      </c>
      <c r="BQ41" s="1" t="str">
        <f t="shared" si="15"/>
        <v>-</v>
      </c>
      <c r="BR41" s="1" t="str">
        <f t="shared" si="16"/>
        <v>-</v>
      </c>
      <c r="BS41" s="1">
        <f t="shared" si="17"/>
        <v>1998</v>
      </c>
      <c r="BT41" s="1">
        <f t="shared" si="18"/>
        <v>9</v>
      </c>
      <c r="BU41" s="127">
        <f t="shared" si="19"/>
        <v>0</v>
      </c>
      <c r="BV41" s="127">
        <f t="shared" si="19"/>
        <v>0</v>
      </c>
      <c r="BW41" s="66"/>
      <c r="BX41" s="37" t="s">
        <v>74</v>
      </c>
      <c r="BY41" s="37" t="s">
        <v>75</v>
      </c>
      <c r="BZ41" s="67" t="s">
        <v>44</v>
      </c>
      <c r="CA41" s="67" t="s">
        <v>45</v>
      </c>
      <c r="CB41" s="129"/>
      <c r="CC41" s="171" t="s">
        <v>74</v>
      </c>
      <c r="CD41" s="37" t="s">
        <v>75</v>
      </c>
      <c r="CE41" s="67" t="s">
        <v>44</v>
      </c>
      <c r="CF41" s="67" t="s">
        <v>45</v>
      </c>
      <c r="CG41" s="165"/>
      <c r="CH41" s="171" t="s">
        <v>74</v>
      </c>
      <c r="CI41" s="37" t="s">
        <v>75</v>
      </c>
      <c r="CJ41" s="67" t="s">
        <v>44</v>
      </c>
      <c r="CK41" s="67" t="s">
        <v>45</v>
      </c>
      <c r="CL41" s="129"/>
      <c r="CM41" s="171" t="s">
        <v>74</v>
      </c>
      <c r="CN41" s="37" t="s">
        <v>75</v>
      </c>
      <c r="CO41" s="67" t="s">
        <v>44</v>
      </c>
      <c r="CP41" s="67" t="s">
        <v>45</v>
      </c>
      <c r="CQ41" s="129"/>
      <c r="CR41" s="171" t="s">
        <v>74</v>
      </c>
      <c r="CS41" s="37" t="s">
        <v>75</v>
      </c>
      <c r="CT41" s="67" t="s">
        <v>44</v>
      </c>
      <c r="CU41" s="67" t="s">
        <v>45</v>
      </c>
      <c r="CV41" s="165"/>
      <c r="CW41" s="171" t="s">
        <v>74</v>
      </c>
      <c r="CX41" s="37" t="s">
        <v>75</v>
      </c>
      <c r="CY41" s="67" t="s">
        <v>44</v>
      </c>
      <c r="CZ41" s="67" t="s">
        <v>45</v>
      </c>
      <c r="DA41" s="129"/>
      <c r="DB41" s="171" t="s">
        <v>74</v>
      </c>
      <c r="DC41" s="37" t="s">
        <v>75</v>
      </c>
      <c r="DD41" s="67" t="s">
        <v>44</v>
      </c>
      <c r="DE41" s="67" t="s">
        <v>45</v>
      </c>
      <c r="DF41" s="129"/>
      <c r="DG41" s="171" t="s">
        <v>74</v>
      </c>
      <c r="DH41" s="37" t="s">
        <v>75</v>
      </c>
      <c r="DI41" s="67" t="s">
        <v>44</v>
      </c>
      <c r="DJ41" s="67" t="s">
        <v>45</v>
      </c>
      <c r="DK41" s="37"/>
      <c r="DL41" s="171" t="s">
        <v>74</v>
      </c>
      <c r="DM41" s="37" t="s">
        <v>75</v>
      </c>
      <c r="DN41" s="67" t="s">
        <v>44</v>
      </c>
      <c r="DO41" s="67" t="s">
        <v>45</v>
      </c>
      <c r="DP41" s="37"/>
      <c r="DQ41" s="171" t="s">
        <v>74</v>
      </c>
      <c r="DR41" s="37" t="s">
        <v>75</v>
      </c>
      <c r="DS41" s="67" t="s">
        <v>44</v>
      </c>
      <c r="DT41" s="67" t="s">
        <v>45</v>
      </c>
      <c r="DU41" s="37"/>
      <c r="DV41" s="171" t="s">
        <v>74</v>
      </c>
      <c r="DW41" s="37" t="s">
        <v>75</v>
      </c>
      <c r="DX41" s="67" t="s">
        <v>44</v>
      </c>
      <c r="DY41" s="67" t="s">
        <v>45</v>
      </c>
      <c r="DZ41" s="42"/>
      <c r="EA41" s="171" t="s">
        <v>74</v>
      </c>
      <c r="EB41" s="37" t="s">
        <v>75</v>
      </c>
      <c r="EC41" s="67" t="s">
        <v>44</v>
      </c>
      <c r="ED41" s="67" t="s">
        <v>45</v>
      </c>
    </row>
    <row r="42" spans="1:134" ht="15.75" x14ac:dyDescent="0.3">
      <c r="A42" s="101">
        <f>IF(C42&lt;&gt;"",COUNTA($C$7:C42),"")</f>
        <v>36</v>
      </c>
      <c r="B42" s="144" t="s">
        <v>218</v>
      </c>
      <c r="C42" s="103" t="s">
        <v>219</v>
      </c>
      <c r="D42" s="219" t="s">
        <v>220</v>
      </c>
      <c r="E42" s="131">
        <v>282878</v>
      </c>
      <c r="F42" s="106" t="s">
        <v>101</v>
      </c>
      <c r="G42" s="110" t="s">
        <v>102</v>
      </c>
      <c r="H42" s="110" t="s">
        <v>103</v>
      </c>
      <c r="I42" s="109">
        <f t="shared" ca="1" si="21"/>
        <v>55</v>
      </c>
      <c r="J42" s="110" t="s">
        <v>110</v>
      </c>
      <c r="K42" s="110" t="s">
        <v>111</v>
      </c>
      <c r="L42" s="111" t="s">
        <v>128</v>
      </c>
      <c r="M42" s="112">
        <v>22107</v>
      </c>
      <c r="N42" s="112">
        <v>28344</v>
      </c>
      <c r="O42" s="158">
        <v>28344</v>
      </c>
      <c r="P42" s="221">
        <v>39999</v>
      </c>
      <c r="Q42" s="170"/>
      <c r="R42" s="135"/>
      <c r="S42" s="136"/>
      <c r="T42" s="137"/>
      <c r="U42" s="138"/>
      <c r="V42" s="139" t="s">
        <v>154</v>
      </c>
      <c r="W42" s="139"/>
      <c r="X42" s="142"/>
      <c r="Y42" s="141">
        <f t="shared" si="1"/>
        <v>7</v>
      </c>
      <c r="AF42" s="142"/>
      <c r="AG42" s="142"/>
      <c r="AH42" s="143" t="str">
        <f t="shared" si="23"/>
        <v>W</v>
      </c>
      <c r="AI42" s="143" t="str">
        <f t="shared" si="23"/>
        <v>S</v>
      </c>
      <c r="AJ42" s="143">
        <f t="shared" ca="1" si="23"/>
        <v>55</v>
      </c>
      <c r="AK42" s="143" t="str">
        <f t="shared" si="23"/>
        <v>SMU</v>
      </c>
      <c r="AL42" s="143" t="str">
        <f t="shared" si="23"/>
        <v>Wirausaha</v>
      </c>
      <c r="AM42" s="143" t="str">
        <f t="shared" si="23"/>
        <v>T.Hoa</v>
      </c>
      <c r="AN42" s="25"/>
      <c r="AO42" s="1" t="s">
        <v>62</v>
      </c>
      <c r="AP42" s="34" t="s">
        <v>67</v>
      </c>
      <c r="AQ42" s="12" t="s">
        <v>221</v>
      </c>
      <c r="AR42" s="12" t="s">
        <v>222</v>
      </c>
      <c r="AS42" s="1"/>
      <c r="AT42" s="34" t="s">
        <v>7</v>
      </c>
      <c r="AU42" s="1"/>
      <c r="AV42" s="1"/>
      <c r="AW42" s="1"/>
      <c r="AX42" s="1"/>
      <c r="AY42" s="1"/>
      <c r="AZ42" s="1"/>
      <c r="BA42" s="1"/>
      <c r="BB42" s="33"/>
      <c r="BC42">
        <f t="shared" si="2"/>
        <v>1977</v>
      </c>
      <c r="BD42">
        <f t="shared" si="3"/>
        <v>8</v>
      </c>
      <c r="BE42" s="1">
        <f t="shared" si="4"/>
        <v>1977</v>
      </c>
      <c r="BF42" s="1">
        <f t="shared" si="5"/>
        <v>8</v>
      </c>
      <c r="BG42" s="1">
        <f t="shared" si="6"/>
        <v>2009</v>
      </c>
      <c r="BH42" s="1">
        <f t="shared" si="7"/>
        <v>7</v>
      </c>
      <c r="BI42" s="1" t="str">
        <f t="shared" si="8"/>
        <v>-</v>
      </c>
      <c r="BJ42" s="1" t="str">
        <f t="shared" si="9"/>
        <v>-</v>
      </c>
      <c r="BK42" s="1" t="str">
        <f t="shared" si="10"/>
        <v>-</v>
      </c>
      <c r="BL42" s="1" t="str">
        <f t="shared" si="11"/>
        <v>-</v>
      </c>
      <c r="BM42" s="1" t="str">
        <f t="shared" si="12"/>
        <v>-</v>
      </c>
      <c r="BN42" s="1" t="str">
        <f t="shared" si="13"/>
        <v>-</v>
      </c>
      <c r="BO42" s="1" t="str">
        <f t="shared" si="20"/>
        <v>-</v>
      </c>
      <c r="BP42" s="1" t="str">
        <f t="shared" si="14"/>
        <v>-</v>
      </c>
      <c r="BQ42" s="1" t="str">
        <f t="shared" si="15"/>
        <v>-</v>
      </c>
      <c r="BR42" s="1" t="str">
        <f t="shared" si="16"/>
        <v>-</v>
      </c>
      <c r="BS42" s="1">
        <f t="shared" si="17"/>
        <v>1960</v>
      </c>
      <c r="BT42" s="1">
        <f t="shared" si="18"/>
        <v>7</v>
      </c>
      <c r="BU42" s="127" t="str">
        <f t="shared" si="19"/>
        <v>ATP-1</v>
      </c>
      <c r="BV42" s="127">
        <f t="shared" si="19"/>
        <v>0</v>
      </c>
      <c r="BW42" s="9"/>
      <c r="BX42" s="67" t="str">
        <f>"="&amp;$BX$4</f>
        <v>=2010</v>
      </c>
      <c r="BY42" s="67" t="s">
        <v>86</v>
      </c>
      <c r="BZ42" s="98" t="s">
        <v>223</v>
      </c>
      <c r="CA42" s="37"/>
      <c r="CB42" s="99"/>
      <c r="CC42" s="67" t="str">
        <f>"="&amp;$BX$4</f>
        <v>=2010</v>
      </c>
      <c r="CD42" s="67" t="s">
        <v>88</v>
      </c>
      <c r="CE42" s="98" t="s">
        <v>223</v>
      </c>
      <c r="CF42" s="98"/>
      <c r="CG42" s="100"/>
      <c r="CH42" s="67" t="str">
        <f>"="&amp;$BX$4</f>
        <v>=2010</v>
      </c>
      <c r="CI42" s="67" t="s">
        <v>89</v>
      </c>
      <c r="CJ42" s="98" t="s">
        <v>223</v>
      </c>
      <c r="CK42" s="98"/>
      <c r="CL42" s="99"/>
      <c r="CM42" s="67" t="str">
        <f>"="&amp;$BX$4</f>
        <v>=2010</v>
      </c>
      <c r="CN42" s="67" t="s">
        <v>90</v>
      </c>
      <c r="CO42" s="98" t="s">
        <v>223</v>
      </c>
      <c r="CP42" s="98"/>
      <c r="CQ42" s="99"/>
      <c r="CR42" s="67" t="str">
        <f>"="&amp;$BX$4</f>
        <v>=2010</v>
      </c>
      <c r="CS42" s="67" t="s">
        <v>91</v>
      </c>
      <c r="CT42" s="98" t="s">
        <v>223</v>
      </c>
      <c r="CU42" s="98"/>
      <c r="CV42" s="100"/>
      <c r="CW42" s="67" t="str">
        <f>"="&amp;$BX$4</f>
        <v>=2010</v>
      </c>
      <c r="CX42" s="67" t="s">
        <v>92</v>
      </c>
      <c r="CY42" s="98" t="s">
        <v>223</v>
      </c>
      <c r="CZ42" s="98"/>
      <c r="DA42" s="99"/>
      <c r="DB42" s="67" t="str">
        <f>"="&amp;$BX$4</f>
        <v>=2010</v>
      </c>
      <c r="DC42" s="67" t="s">
        <v>93</v>
      </c>
      <c r="DD42" s="98" t="s">
        <v>223</v>
      </c>
      <c r="DE42" s="98"/>
      <c r="DF42" s="99"/>
      <c r="DG42" s="67" t="str">
        <f>"="&amp;$BX$4</f>
        <v>=2010</v>
      </c>
      <c r="DH42" s="67" t="s">
        <v>94</v>
      </c>
      <c r="DI42" s="98" t="s">
        <v>223</v>
      </c>
      <c r="DJ42" s="98"/>
      <c r="DK42" s="37"/>
      <c r="DL42" s="67" t="str">
        <f>"="&amp;$BX$4</f>
        <v>=2010</v>
      </c>
      <c r="DM42" s="67" t="s">
        <v>95</v>
      </c>
      <c r="DN42" s="98" t="s">
        <v>223</v>
      </c>
      <c r="DO42" s="98"/>
      <c r="DP42" s="37"/>
      <c r="DQ42" s="67" t="str">
        <f>"="&amp;$DQ$4</f>
        <v>=2011</v>
      </c>
      <c r="DR42" s="67" t="s">
        <v>96</v>
      </c>
      <c r="DS42" s="98" t="s">
        <v>223</v>
      </c>
      <c r="DT42" s="98"/>
      <c r="DU42" s="37"/>
      <c r="DV42" s="67" t="str">
        <f>"="&amp;$DV$4</f>
        <v>=2011</v>
      </c>
      <c r="DW42" s="67" t="s">
        <v>97</v>
      </c>
      <c r="DX42" s="98" t="s">
        <v>223</v>
      </c>
      <c r="DY42" s="98"/>
      <c r="DZ42" s="42"/>
      <c r="EA42" s="67" t="str">
        <f>"="&amp;$EA$4</f>
        <v>=2011</v>
      </c>
      <c r="EB42" s="67" t="s">
        <v>98</v>
      </c>
      <c r="EC42" s="98" t="s">
        <v>223</v>
      </c>
    </row>
    <row r="43" spans="1:134" ht="15.75" x14ac:dyDescent="0.3">
      <c r="A43" s="101">
        <f>IF(C43&lt;&gt;"",COUNTA($C$7:C43),"")</f>
        <v>37</v>
      </c>
      <c r="B43" s="144" t="s">
        <v>224</v>
      </c>
      <c r="C43" s="103" t="s">
        <v>225</v>
      </c>
      <c r="D43" s="219" t="s">
        <v>226</v>
      </c>
      <c r="E43" s="131">
        <v>265900</v>
      </c>
      <c r="F43" s="106" t="s">
        <v>101</v>
      </c>
      <c r="G43" s="110" t="s">
        <v>102</v>
      </c>
      <c r="H43" s="110" t="s">
        <v>103</v>
      </c>
      <c r="I43" s="109">
        <f t="shared" ca="1" si="21"/>
        <v>56</v>
      </c>
      <c r="J43" s="110" t="s">
        <v>110</v>
      </c>
      <c r="K43" s="110" t="s">
        <v>105</v>
      </c>
      <c r="L43" s="111" t="s">
        <v>146</v>
      </c>
      <c r="M43" s="112">
        <v>21859</v>
      </c>
      <c r="N43" s="112"/>
      <c r="O43" s="158">
        <v>28099</v>
      </c>
      <c r="P43" s="221">
        <v>38821</v>
      </c>
      <c r="Q43" s="170"/>
      <c r="R43" s="135"/>
      <c r="S43" s="136"/>
      <c r="T43" s="137"/>
      <c r="U43" s="138"/>
      <c r="V43" s="139"/>
      <c r="W43" s="139"/>
      <c r="X43" s="142"/>
      <c r="Y43" s="141">
        <f t="shared" si="1"/>
        <v>11</v>
      </c>
      <c r="AF43" s="142"/>
      <c r="AG43" s="142"/>
      <c r="AH43" s="143" t="str">
        <f t="shared" si="23"/>
        <v>W</v>
      </c>
      <c r="AI43" s="143" t="str">
        <f t="shared" si="23"/>
        <v>S</v>
      </c>
      <c r="AJ43" s="143">
        <f t="shared" ca="1" si="23"/>
        <v>56</v>
      </c>
      <c r="AK43" s="143" t="str">
        <f t="shared" si="23"/>
        <v>SMU</v>
      </c>
      <c r="AL43" s="143" t="str">
        <f t="shared" si="23"/>
        <v>P.Negeri</v>
      </c>
      <c r="AM43" s="143" t="str">
        <f t="shared" si="23"/>
        <v>Batak</v>
      </c>
      <c r="AN43" s="25"/>
      <c r="AO43" s="1"/>
      <c r="AP43" s="1"/>
      <c r="AQ43" s="1"/>
      <c r="AR43" s="1"/>
      <c r="AS43" s="1"/>
      <c r="AT43" s="1" t="s">
        <v>111</v>
      </c>
      <c r="AU43" s="1"/>
      <c r="AV43" s="1"/>
      <c r="AW43" s="1"/>
      <c r="AX43" s="1"/>
      <c r="AY43" s="1"/>
      <c r="AZ43" s="1"/>
      <c r="BA43" s="1"/>
      <c r="BB43" s="33"/>
      <c r="BC43" t="str">
        <f t="shared" si="2"/>
        <v>-</v>
      </c>
      <c r="BD43" t="str">
        <f t="shared" si="3"/>
        <v>-</v>
      </c>
      <c r="BE43" s="1">
        <f t="shared" si="4"/>
        <v>1976</v>
      </c>
      <c r="BF43" s="1">
        <f t="shared" si="5"/>
        <v>12</v>
      </c>
      <c r="BG43" s="1">
        <f t="shared" si="6"/>
        <v>2006</v>
      </c>
      <c r="BH43" s="1">
        <f t="shared" si="7"/>
        <v>4</v>
      </c>
      <c r="BI43" s="1" t="str">
        <f t="shared" si="8"/>
        <v>-</v>
      </c>
      <c r="BJ43" s="1" t="str">
        <f t="shared" si="9"/>
        <v>-</v>
      </c>
      <c r="BK43" s="1" t="str">
        <f t="shared" si="10"/>
        <v>-</v>
      </c>
      <c r="BL43" s="1" t="str">
        <f t="shared" si="11"/>
        <v>-</v>
      </c>
      <c r="BM43" s="1" t="str">
        <f t="shared" si="12"/>
        <v>-</v>
      </c>
      <c r="BN43" s="1" t="str">
        <f t="shared" si="13"/>
        <v>-</v>
      </c>
      <c r="BO43" s="1" t="str">
        <f t="shared" si="20"/>
        <v>-</v>
      </c>
      <c r="BP43" s="1" t="str">
        <f t="shared" si="14"/>
        <v>-</v>
      </c>
      <c r="BQ43" s="1" t="str">
        <f t="shared" si="15"/>
        <v>-</v>
      </c>
      <c r="BR43" s="1" t="str">
        <f t="shared" si="16"/>
        <v>-</v>
      </c>
      <c r="BS43" s="1">
        <f t="shared" si="17"/>
        <v>1959</v>
      </c>
      <c r="BT43" s="1">
        <f t="shared" si="18"/>
        <v>11</v>
      </c>
      <c r="BU43" s="127">
        <f t="shared" si="19"/>
        <v>0</v>
      </c>
      <c r="BV43" s="127">
        <f t="shared" si="19"/>
        <v>0</v>
      </c>
      <c r="BW43" s="9"/>
      <c r="BX43" s="67" t="str">
        <f>"="&amp;$BX$4</f>
        <v>=2010</v>
      </c>
      <c r="BY43" s="67" t="s">
        <v>86</v>
      </c>
      <c r="BZ43" s="1"/>
      <c r="CA43" s="98" t="s">
        <v>223</v>
      </c>
      <c r="CB43" s="129"/>
      <c r="CC43" s="67" t="str">
        <f>"="&amp;$BX$4</f>
        <v>=2010</v>
      </c>
      <c r="CD43" s="67" t="s">
        <v>88</v>
      </c>
      <c r="CF43" s="98" t="s">
        <v>223</v>
      </c>
      <c r="CG43" s="100"/>
      <c r="CH43" s="67" t="str">
        <f>"="&amp;$BX$4</f>
        <v>=2010</v>
      </c>
      <c r="CI43" s="67" t="s">
        <v>89</v>
      </c>
      <c r="CK43" s="98" t="s">
        <v>223</v>
      </c>
      <c r="CL43" s="99"/>
      <c r="CM43" s="67" t="str">
        <f>"="&amp;$BX$4</f>
        <v>=2010</v>
      </c>
      <c r="CN43" s="67" t="s">
        <v>90</v>
      </c>
      <c r="CP43" s="98" t="s">
        <v>223</v>
      </c>
      <c r="CQ43" s="99"/>
      <c r="CR43" s="67" t="str">
        <f>"="&amp;$BX$4</f>
        <v>=2010</v>
      </c>
      <c r="CS43" s="67" t="s">
        <v>91</v>
      </c>
      <c r="CU43" s="98" t="s">
        <v>223</v>
      </c>
      <c r="CV43" s="100"/>
      <c r="CW43" s="67" t="str">
        <f>"="&amp;$BX$4</f>
        <v>=2010</v>
      </c>
      <c r="CX43" s="67" t="s">
        <v>92</v>
      </c>
      <c r="CZ43" s="98" t="s">
        <v>223</v>
      </c>
      <c r="DA43" s="99"/>
      <c r="DB43" s="67" t="str">
        <f>"="&amp;$BX$4</f>
        <v>=2010</v>
      </c>
      <c r="DC43" s="67" t="s">
        <v>93</v>
      </c>
      <c r="DE43" s="98" t="s">
        <v>223</v>
      </c>
      <c r="DF43" s="99"/>
      <c r="DG43" s="67" t="str">
        <f>"="&amp;$BX$4</f>
        <v>=2010</v>
      </c>
      <c r="DH43" s="67" t="s">
        <v>94</v>
      </c>
      <c r="DJ43" s="98" t="s">
        <v>223</v>
      </c>
      <c r="DK43" s="37"/>
      <c r="DL43" s="67" t="str">
        <f>"="&amp;$BX$4</f>
        <v>=2010</v>
      </c>
      <c r="DM43" s="67" t="s">
        <v>95</v>
      </c>
      <c r="DO43" s="98" t="s">
        <v>223</v>
      </c>
      <c r="DP43" s="37"/>
      <c r="DQ43" s="67" t="str">
        <f>"="&amp;$DQ$4</f>
        <v>=2011</v>
      </c>
      <c r="DR43" s="67" t="s">
        <v>96</v>
      </c>
      <c r="DT43" s="98" t="s">
        <v>223</v>
      </c>
      <c r="DU43" s="37"/>
      <c r="DV43" s="67" t="str">
        <f>"="&amp;$DV$4</f>
        <v>=2011</v>
      </c>
      <c r="DW43" s="67" t="s">
        <v>97</v>
      </c>
      <c r="DY43" s="98" t="s">
        <v>223</v>
      </c>
      <c r="DZ43" s="42"/>
      <c r="EA43" s="67" t="str">
        <f>"="&amp;$EA$4</f>
        <v>=2011</v>
      </c>
      <c r="EB43" s="67" t="s">
        <v>98</v>
      </c>
      <c r="ED43" s="98" t="s">
        <v>223</v>
      </c>
    </row>
    <row r="44" spans="1:134" ht="15.75" x14ac:dyDescent="0.3">
      <c r="A44" s="101">
        <f>IF(C44&lt;&gt;"",COUNTA($C$7:C44),"")</f>
        <v>38</v>
      </c>
      <c r="B44" s="144">
        <v>9427024</v>
      </c>
      <c r="C44" s="103" t="s">
        <v>227</v>
      </c>
      <c r="D44" s="219" t="s">
        <v>228</v>
      </c>
      <c r="E44" s="131"/>
      <c r="F44" s="106" t="s">
        <v>101</v>
      </c>
      <c r="G44" s="110" t="s">
        <v>66</v>
      </c>
      <c r="H44" s="110" t="s">
        <v>103</v>
      </c>
      <c r="I44" s="109">
        <f t="shared" ca="1" si="21"/>
        <v>57</v>
      </c>
      <c r="J44" s="110" t="s">
        <v>110</v>
      </c>
      <c r="K44" s="110" t="s">
        <v>111</v>
      </c>
      <c r="L44" s="111" t="s">
        <v>146</v>
      </c>
      <c r="M44" s="112">
        <v>21236</v>
      </c>
      <c r="N44" s="112"/>
      <c r="O44" s="158"/>
      <c r="P44" s="133"/>
      <c r="Q44" s="134"/>
      <c r="R44" s="135"/>
      <c r="S44" s="136"/>
      <c r="T44" s="137"/>
      <c r="U44" s="138"/>
      <c r="V44" s="139"/>
      <c r="W44" s="139"/>
      <c r="X44" s="142"/>
      <c r="Y44" s="141">
        <f t="shared" si="1"/>
        <v>2</v>
      </c>
      <c r="AF44" s="142"/>
      <c r="AG44" s="142"/>
      <c r="AH44" s="143" t="str">
        <f t="shared" si="23"/>
        <v>P</v>
      </c>
      <c r="AI44" s="143" t="str">
        <f t="shared" si="23"/>
        <v>S</v>
      </c>
      <c r="AJ44" s="143">
        <f t="shared" ca="1" si="23"/>
        <v>57</v>
      </c>
      <c r="AK44" s="143" t="str">
        <f t="shared" si="23"/>
        <v>SMU</v>
      </c>
      <c r="AL44" s="143" t="str">
        <f t="shared" si="23"/>
        <v>Wirausaha</v>
      </c>
      <c r="AM44" s="143" t="str">
        <f t="shared" si="23"/>
        <v>Batak</v>
      </c>
      <c r="AN44" s="25"/>
      <c r="AO44" s="1" t="s">
        <v>37</v>
      </c>
      <c r="AP44" s="1" t="s">
        <v>38</v>
      </c>
      <c r="AQ44" s="1" t="s">
        <v>39</v>
      </c>
      <c r="AR44" s="1" t="s">
        <v>39</v>
      </c>
      <c r="AS44" s="1"/>
      <c r="AT44" s="1" t="s">
        <v>105</v>
      </c>
      <c r="AU44" s="1"/>
      <c r="AW44" s="1"/>
      <c r="AX44" s="1"/>
      <c r="AY44" s="1"/>
      <c r="AZ44" s="1"/>
      <c r="BA44" s="1"/>
      <c r="BB44" s="33"/>
      <c r="BC44" t="str">
        <f t="shared" si="2"/>
        <v>-</v>
      </c>
      <c r="BD44" t="str">
        <f t="shared" si="3"/>
        <v>-</v>
      </c>
      <c r="BE44" s="1" t="str">
        <f t="shared" si="4"/>
        <v>-</v>
      </c>
      <c r="BF44" s="1" t="str">
        <f t="shared" si="5"/>
        <v>-</v>
      </c>
      <c r="BG44" s="1" t="str">
        <f t="shared" si="6"/>
        <v>-</v>
      </c>
      <c r="BH44" s="1" t="str">
        <f t="shared" si="7"/>
        <v>-</v>
      </c>
      <c r="BI44" s="1" t="str">
        <f t="shared" si="8"/>
        <v>-</v>
      </c>
      <c r="BJ44" s="1" t="str">
        <f t="shared" si="9"/>
        <v>-</v>
      </c>
      <c r="BK44" s="1" t="str">
        <f t="shared" si="10"/>
        <v>-</v>
      </c>
      <c r="BL44" s="1" t="str">
        <f t="shared" si="11"/>
        <v>-</v>
      </c>
      <c r="BM44" s="1" t="str">
        <f t="shared" si="12"/>
        <v>-</v>
      </c>
      <c r="BN44" s="1" t="str">
        <f t="shared" si="13"/>
        <v>-</v>
      </c>
      <c r="BO44" s="1" t="str">
        <f t="shared" si="20"/>
        <v>-</v>
      </c>
      <c r="BP44" s="1" t="str">
        <f t="shared" si="14"/>
        <v>-</v>
      </c>
      <c r="BQ44" s="1" t="str">
        <f t="shared" si="15"/>
        <v>-</v>
      </c>
      <c r="BR44" s="1" t="str">
        <f t="shared" si="16"/>
        <v>-</v>
      </c>
      <c r="BS44" s="1">
        <f t="shared" si="17"/>
        <v>1958</v>
      </c>
      <c r="BT44" s="1">
        <f t="shared" si="18"/>
        <v>2</v>
      </c>
      <c r="BU44" s="127">
        <f t="shared" si="19"/>
        <v>0</v>
      </c>
      <c r="BV44" s="127">
        <f t="shared" si="19"/>
        <v>0</v>
      </c>
      <c r="BW44" s="9"/>
      <c r="BX44" s="37" t="s">
        <v>78</v>
      </c>
      <c r="BY44" s="37" t="s">
        <v>79</v>
      </c>
      <c r="BZ44" s="67" t="s">
        <v>44</v>
      </c>
      <c r="CA44" s="67" t="s">
        <v>45</v>
      </c>
      <c r="CB44" s="99"/>
      <c r="CC44" s="171" t="s">
        <v>78</v>
      </c>
      <c r="CD44" s="37" t="s">
        <v>79</v>
      </c>
      <c r="CE44" s="67" t="s">
        <v>44</v>
      </c>
      <c r="CF44" s="67" t="s">
        <v>45</v>
      </c>
      <c r="CG44" s="165"/>
      <c r="CH44" s="171" t="s">
        <v>78</v>
      </c>
      <c r="CI44" s="37" t="s">
        <v>79</v>
      </c>
      <c r="CJ44" s="67" t="s">
        <v>44</v>
      </c>
      <c r="CK44" s="67" t="s">
        <v>45</v>
      </c>
      <c r="CL44" s="129"/>
      <c r="CM44" s="171" t="s">
        <v>78</v>
      </c>
      <c r="CN44" s="37" t="s">
        <v>79</v>
      </c>
      <c r="CO44" s="67" t="s">
        <v>44</v>
      </c>
      <c r="CP44" s="67" t="s">
        <v>45</v>
      </c>
      <c r="CQ44" s="129"/>
      <c r="CR44" s="171" t="s">
        <v>78</v>
      </c>
      <c r="CS44" s="37" t="s">
        <v>79</v>
      </c>
      <c r="CT44" s="67" t="s">
        <v>44</v>
      </c>
      <c r="CU44" s="67" t="s">
        <v>45</v>
      </c>
      <c r="CV44" s="165"/>
      <c r="CW44" s="171" t="s">
        <v>78</v>
      </c>
      <c r="CX44" s="37" t="s">
        <v>79</v>
      </c>
      <c r="CY44" s="67" t="s">
        <v>44</v>
      </c>
      <c r="CZ44" s="67" t="s">
        <v>45</v>
      </c>
      <c r="DA44" s="129"/>
      <c r="DB44" s="171" t="s">
        <v>78</v>
      </c>
      <c r="DC44" s="37" t="s">
        <v>79</v>
      </c>
      <c r="DD44" s="67" t="s">
        <v>44</v>
      </c>
      <c r="DE44" s="67" t="s">
        <v>45</v>
      </c>
      <c r="DF44" s="129"/>
      <c r="DG44" s="171" t="s">
        <v>78</v>
      </c>
      <c r="DH44" s="37" t="s">
        <v>79</v>
      </c>
      <c r="DI44" s="67" t="s">
        <v>44</v>
      </c>
      <c r="DJ44" s="67" t="s">
        <v>45</v>
      </c>
      <c r="DK44" s="37"/>
      <c r="DL44" s="171" t="s">
        <v>78</v>
      </c>
      <c r="DM44" s="37" t="s">
        <v>79</v>
      </c>
      <c r="DN44" s="67" t="s">
        <v>44</v>
      </c>
      <c r="DO44" s="67" t="s">
        <v>45</v>
      </c>
      <c r="DP44" s="37"/>
      <c r="DQ44" s="171" t="s">
        <v>78</v>
      </c>
      <c r="DR44" s="37" t="s">
        <v>79</v>
      </c>
      <c r="DS44" s="67" t="s">
        <v>44</v>
      </c>
      <c r="DT44" s="67" t="s">
        <v>45</v>
      </c>
      <c r="DU44" s="37"/>
      <c r="DV44" s="171" t="s">
        <v>78</v>
      </c>
      <c r="DW44" s="37" t="s">
        <v>79</v>
      </c>
      <c r="DX44" s="67" t="s">
        <v>44</v>
      </c>
      <c r="DY44" s="67" t="s">
        <v>45</v>
      </c>
      <c r="DZ44" s="42"/>
      <c r="EA44" s="171" t="s">
        <v>78</v>
      </c>
      <c r="EB44" s="37" t="s">
        <v>79</v>
      </c>
      <c r="EC44" s="67" t="s">
        <v>44</v>
      </c>
      <c r="ED44" s="67" t="s">
        <v>45</v>
      </c>
    </row>
    <row r="45" spans="1:134" ht="15.75" x14ac:dyDescent="0.3">
      <c r="A45" s="101">
        <f>IF(C45&lt;&gt;"",COUNTA($C$7:C45),"")</f>
        <v>39</v>
      </c>
      <c r="B45" s="102">
        <v>9427025</v>
      </c>
      <c r="C45" s="103" t="s">
        <v>229</v>
      </c>
      <c r="D45" s="219" t="s">
        <v>228</v>
      </c>
      <c r="E45" s="222"/>
      <c r="F45" s="106" t="s">
        <v>101</v>
      </c>
      <c r="G45" s="110" t="s">
        <v>102</v>
      </c>
      <c r="H45" s="110" t="s">
        <v>103</v>
      </c>
      <c r="I45" s="109">
        <f t="shared" ca="1" si="21"/>
        <v>52</v>
      </c>
      <c r="J45" s="110" t="s">
        <v>118</v>
      </c>
      <c r="K45" s="110" t="s">
        <v>127</v>
      </c>
      <c r="L45" s="111" t="s">
        <v>146</v>
      </c>
      <c r="M45" s="112">
        <v>23251</v>
      </c>
      <c r="N45" s="112"/>
      <c r="O45" s="158"/>
      <c r="P45" s="169"/>
      <c r="Q45" s="170"/>
      <c r="R45" s="135"/>
      <c r="S45" s="136"/>
      <c r="T45" s="137"/>
      <c r="U45" s="138"/>
      <c r="V45" s="139"/>
      <c r="W45" s="139"/>
      <c r="X45" s="142"/>
      <c r="Y45" s="141">
        <f t="shared" si="1"/>
        <v>8</v>
      </c>
      <c r="AF45" s="142"/>
      <c r="AG45" s="142"/>
      <c r="AH45" s="143" t="str">
        <f t="shared" si="23"/>
        <v>W</v>
      </c>
      <c r="AI45" s="143" t="str">
        <f t="shared" si="23"/>
        <v>S</v>
      </c>
      <c r="AJ45" s="143">
        <f t="shared" ca="1" si="23"/>
        <v>52</v>
      </c>
      <c r="AK45" s="143" t="str">
        <f t="shared" si="23"/>
        <v>SD</v>
      </c>
      <c r="AL45" s="143" t="str">
        <f t="shared" si="23"/>
        <v>Ibu RT</v>
      </c>
      <c r="AM45" s="143" t="str">
        <f t="shared" si="23"/>
        <v>Batak</v>
      </c>
      <c r="AN45" s="25"/>
      <c r="AO45" s="1" t="s">
        <v>117</v>
      </c>
      <c r="AP45" s="34" t="s">
        <v>67</v>
      </c>
      <c r="AQ45" s="12" t="s">
        <v>221</v>
      </c>
      <c r="AR45" s="12" t="s">
        <v>222</v>
      </c>
      <c r="AS45" s="1"/>
      <c r="AT45" s="1" t="s">
        <v>119</v>
      </c>
      <c r="AU45" s="1"/>
      <c r="AW45" s="1"/>
      <c r="AX45" s="1"/>
      <c r="AY45" s="1"/>
      <c r="AZ45" s="1"/>
      <c r="BA45" s="1"/>
      <c r="BB45" s="33"/>
      <c r="BC45" t="str">
        <f t="shared" si="2"/>
        <v>-</v>
      </c>
      <c r="BD45" t="str">
        <f t="shared" si="3"/>
        <v>-</v>
      </c>
      <c r="BE45" s="1" t="str">
        <f t="shared" si="4"/>
        <v>-</v>
      </c>
      <c r="BF45" s="1" t="str">
        <f t="shared" si="5"/>
        <v>-</v>
      </c>
      <c r="BG45" s="1" t="str">
        <f t="shared" si="6"/>
        <v>-</v>
      </c>
      <c r="BH45" s="1" t="str">
        <f t="shared" si="7"/>
        <v>-</v>
      </c>
      <c r="BI45" s="1" t="str">
        <f t="shared" si="8"/>
        <v>-</v>
      </c>
      <c r="BJ45" s="1" t="str">
        <f t="shared" si="9"/>
        <v>-</v>
      </c>
      <c r="BK45" s="1" t="str">
        <f t="shared" si="10"/>
        <v>-</v>
      </c>
      <c r="BL45" s="1" t="str">
        <f t="shared" si="11"/>
        <v>-</v>
      </c>
      <c r="BM45" s="1" t="str">
        <f t="shared" si="12"/>
        <v>-</v>
      </c>
      <c r="BN45" s="1" t="str">
        <f t="shared" si="13"/>
        <v>-</v>
      </c>
      <c r="BO45" s="1" t="str">
        <f t="shared" si="20"/>
        <v>-</v>
      </c>
      <c r="BP45" s="1" t="str">
        <f t="shared" si="14"/>
        <v>-</v>
      </c>
      <c r="BQ45" s="1" t="str">
        <f t="shared" si="15"/>
        <v>-</v>
      </c>
      <c r="BR45" s="1" t="str">
        <f t="shared" si="16"/>
        <v>-</v>
      </c>
      <c r="BS45" s="1">
        <f t="shared" si="17"/>
        <v>1963</v>
      </c>
      <c r="BT45" s="1">
        <f t="shared" si="18"/>
        <v>8</v>
      </c>
      <c r="BU45" s="127">
        <f t="shared" si="19"/>
        <v>0</v>
      </c>
      <c r="BV45" s="127">
        <f t="shared" si="19"/>
        <v>0</v>
      </c>
      <c r="BW45" s="9"/>
      <c r="BX45" s="67" t="str">
        <f>"="&amp;$BX$4</f>
        <v>=2010</v>
      </c>
      <c r="BY45" s="67" t="s">
        <v>86</v>
      </c>
      <c r="BZ45" s="98" t="s">
        <v>196</v>
      </c>
      <c r="CA45" s="98"/>
      <c r="CB45" s="223"/>
      <c r="CC45" s="67" t="str">
        <f>"="&amp;$BX$4</f>
        <v>=2010</v>
      </c>
      <c r="CD45" s="67" t="s">
        <v>88</v>
      </c>
      <c r="CE45" s="98" t="s">
        <v>196</v>
      </c>
      <c r="CF45" s="98"/>
      <c r="CG45" s="100"/>
      <c r="CH45" s="67" t="str">
        <f>"="&amp;$BX$4</f>
        <v>=2010</v>
      </c>
      <c r="CI45" s="67" t="s">
        <v>89</v>
      </c>
      <c r="CJ45" s="98" t="s">
        <v>196</v>
      </c>
      <c r="CK45" s="98"/>
      <c r="CL45" s="99"/>
      <c r="CM45" s="67" t="str">
        <f>"="&amp;$BX$4</f>
        <v>=2010</v>
      </c>
      <c r="CN45" s="67" t="s">
        <v>90</v>
      </c>
      <c r="CO45" s="98" t="s">
        <v>196</v>
      </c>
      <c r="CP45" s="98"/>
      <c r="CQ45" s="99"/>
      <c r="CR45" s="67" t="str">
        <f>"="&amp;$BX$4</f>
        <v>=2010</v>
      </c>
      <c r="CS45" s="67" t="s">
        <v>91</v>
      </c>
      <c r="CT45" s="98" t="s">
        <v>196</v>
      </c>
      <c r="CU45" s="98"/>
      <c r="CV45" s="100"/>
      <c r="CW45" s="67" t="str">
        <f>"="&amp;$BX$4</f>
        <v>=2010</v>
      </c>
      <c r="CX45" s="67" t="s">
        <v>92</v>
      </c>
      <c r="CY45" s="98" t="s">
        <v>196</v>
      </c>
      <c r="CZ45" s="98"/>
      <c r="DA45" s="99"/>
      <c r="DB45" s="67" t="str">
        <f>"="&amp;$BX$4</f>
        <v>=2010</v>
      </c>
      <c r="DC45" s="67" t="s">
        <v>93</v>
      </c>
      <c r="DD45" s="98" t="s">
        <v>196</v>
      </c>
      <c r="DE45" s="98"/>
      <c r="DF45" s="99"/>
      <c r="DG45" s="67" t="str">
        <f>"="&amp;$BX$4</f>
        <v>=2010</v>
      </c>
      <c r="DH45" s="67" t="s">
        <v>94</v>
      </c>
      <c r="DI45" s="98" t="s">
        <v>196</v>
      </c>
      <c r="DJ45" s="98"/>
      <c r="DK45" s="37"/>
      <c r="DL45" s="67" t="str">
        <f>"="&amp;$BX$4</f>
        <v>=2010</v>
      </c>
      <c r="DM45" s="67" t="s">
        <v>95</v>
      </c>
      <c r="DN45" s="98" t="s">
        <v>196</v>
      </c>
      <c r="DO45" s="98"/>
      <c r="DP45" s="37"/>
      <c r="DQ45" s="67" t="str">
        <f>"="&amp;$DQ$4</f>
        <v>=2011</v>
      </c>
      <c r="DR45" s="67" t="s">
        <v>96</v>
      </c>
      <c r="DS45" s="98" t="s">
        <v>196</v>
      </c>
      <c r="DT45" s="98"/>
      <c r="DU45" s="37"/>
      <c r="DV45" s="67" t="str">
        <f>"="&amp;$DV$4</f>
        <v>=2011</v>
      </c>
      <c r="DW45" s="67" t="s">
        <v>97</v>
      </c>
      <c r="DX45" s="98" t="s">
        <v>196</v>
      </c>
      <c r="DY45" s="98"/>
      <c r="DZ45" s="42"/>
      <c r="EA45" s="67" t="str">
        <f>"="&amp;$EA$4</f>
        <v>=2011</v>
      </c>
      <c r="EB45" s="67" t="s">
        <v>98</v>
      </c>
      <c r="EC45" s="98" t="s">
        <v>196</v>
      </c>
      <c r="ED45" s="1"/>
    </row>
    <row r="46" spans="1:134" ht="15.75" x14ac:dyDescent="0.3">
      <c r="A46" s="101">
        <f>IF(C46&lt;&gt;"",COUNTA($C$7:C46),"")</f>
        <v>40</v>
      </c>
      <c r="B46" s="144">
        <v>9423026</v>
      </c>
      <c r="C46" s="103" t="s">
        <v>230</v>
      </c>
      <c r="D46" s="219" t="s">
        <v>228</v>
      </c>
      <c r="E46" s="131"/>
      <c r="F46" s="106" t="s">
        <v>101</v>
      </c>
      <c r="G46" s="110" t="s">
        <v>102</v>
      </c>
      <c r="H46" s="146" t="s">
        <v>115</v>
      </c>
      <c r="I46" s="109">
        <f t="shared" ca="1" si="21"/>
        <v>31</v>
      </c>
      <c r="J46" s="110"/>
      <c r="K46" s="110" t="s">
        <v>122</v>
      </c>
      <c r="L46" s="111" t="s">
        <v>146</v>
      </c>
      <c r="M46" s="112">
        <v>30927</v>
      </c>
      <c r="N46" s="112"/>
      <c r="O46" s="158"/>
      <c r="P46" s="169"/>
      <c r="Q46" s="170"/>
      <c r="R46" s="135"/>
      <c r="S46" s="136"/>
      <c r="T46" s="137"/>
      <c r="U46" s="138"/>
      <c r="V46" s="139"/>
      <c r="W46" s="139"/>
      <c r="X46" s="142"/>
      <c r="Y46" s="141">
        <f t="shared" si="1"/>
        <v>9</v>
      </c>
      <c r="AF46" s="142"/>
      <c r="AG46" s="142"/>
      <c r="AH46" s="143" t="str">
        <f t="shared" si="23"/>
        <v>W</v>
      </c>
      <c r="AI46" s="143" t="str">
        <f t="shared" si="23"/>
        <v>B</v>
      </c>
      <c r="AJ46" s="143">
        <f t="shared" ca="1" si="23"/>
        <v>31</v>
      </c>
      <c r="AK46" s="143">
        <f t="shared" si="23"/>
        <v>0</v>
      </c>
      <c r="AL46" s="143" t="str">
        <f t="shared" si="23"/>
        <v>Pel/Mhs</v>
      </c>
      <c r="AM46" s="143" t="str">
        <f t="shared" si="23"/>
        <v>Batak</v>
      </c>
      <c r="AN46" s="25"/>
      <c r="AO46" s="1"/>
      <c r="AP46" s="1"/>
      <c r="AQ46" s="1"/>
      <c r="AR46" s="1"/>
      <c r="AS46" s="1"/>
      <c r="AT46" s="1" t="s">
        <v>231</v>
      </c>
      <c r="AU46" s="1"/>
      <c r="AW46" s="1"/>
      <c r="AX46" s="1"/>
      <c r="AY46" s="1"/>
      <c r="AZ46" s="1"/>
      <c r="BA46" s="1"/>
      <c r="BB46" s="33"/>
      <c r="BC46" t="str">
        <f t="shared" si="2"/>
        <v>-</v>
      </c>
      <c r="BD46" t="str">
        <f t="shared" si="3"/>
        <v>-</v>
      </c>
      <c r="BE46" s="1" t="str">
        <f t="shared" si="4"/>
        <v>-</v>
      </c>
      <c r="BF46" s="1" t="str">
        <f t="shared" si="5"/>
        <v>-</v>
      </c>
      <c r="BG46" s="1" t="str">
        <f t="shared" si="6"/>
        <v>-</v>
      </c>
      <c r="BH46" s="1" t="str">
        <f t="shared" si="7"/>
        <v>-</v>
      </c>
      <c r="BI46" s="1" t="str">
        <f t="shared" si="8"/>
        <v>-</v>
      </c>
      <c r="BJ46" s="1" t="str">
        <f t="shared" si="9"/>
        <v>-</v>
      </c>
      <c r="BK46" s="1" t="str">
        <f t="shared" si="10"/>
        <v>-</v>
      </c>
      <c r="BL46" s="1" t="str">
        <f t="shared" si="11"/>
        <v>-</v>
      </c>
      <c r="BM46" s="1" t="str">
        <f t="shared" si="12"/>
        <v>-</v>
      </c>
      <c r="BN46" s="1" t="str">
        <f t="shared" si="13"/>
        <v>-</v>
      </c>
      <c r="BO46" s="1" t="str">
        <f t="shared" si="20"/>
        <v>-</v>
      </c>
      <c r="BP46" s="1" t="str">
        <f t="shared" si="14"/>
        <v>-</v>
      </c>
      <c r="BQ46" s="1" t="str">
        <f t="shared" si="15"/>
        <v>-</v>
      </c>
      <c r="BR46" s="1" t="str">
        <f t="shared" si="16"/>
        <v>-</v>
      </c>
      <c r="BS46" s="1">
        <f t="shared" si="17"/>
        <v>1984</v>
      </c>
      <c r="BT46" s="1">
        <f t="shared" si="18"/>
        <v>9</v>
      </c>
      <c r="BU46" s="127">
        <f t="shared" si="19"/>
        <v>0</v>
      </c>
      <c r="BV46" s="127">
        <f t="shared" si="19"/>
        <v>0</v>
      </c>
      <c r="BW46" s="9"/>
      <c r="BX46" s="67" t="str">
        <f>"="&amp;$BX$4</f>
        <v>=2010</v>
      </c>
      <c r="BY46" s="67" t="s">
        <v>86</v>
      </c>
      <c r="BZ46" s="1"/>
      <c r="CA46" s="98" t="s">
        <v>196</v>
      </c>
      <c r="CB46" s="224"/>
      <c r="CC46" s="67" t="str">
        <f>"="&amp;$BX$4</f>
        <v>=2010</v>
      </c>
      <c r="CD46" s="67" t="s">
        <v>88</v>
      </c>
      <c r="CF46" s="98" t="s">
        <v>196</v>
      </c>
      <c r="CG46" s="100"/>
      <c r="CH46" s="67" t="str">
        <f>"="&amp;$BX$4</f>
        <v>=2010</v>
      </c>
      <c r="CI46" s="67" t="s">
        <v>89</v>
      </c>
      <c r="CK46" s="98" t="s">
        <v>196</v>
      </c>
      <c r="CL46" s="99"/>
      <c r="CM46" s="67" t="str">
        <f>"="&amp;$BX$4</f>
        <v>=2010</v>
      </c>
      <c r="CN46" s="67" t="s">
        <v>90</v>
      </c>
      <c r="CP46" s="98" t="s">
        <v>196</v>
      </c>
      <c r="CQ46" s="99"/>
      <c r="CR46" s="67" t="str">
        <f>"="&amp;$BX$4</f>
        <v>=2010</v>
      </c>
      <c r="CS46" s="67" t="s">
        <v>91</v>
      </c>
      <c r="CU46" s="98" t="s">
        <v>196</v>
      </c>
      <c r="CV46" s="100"/>
      <c r="CW46" s="67" t="str">
        <f>"="&amp;$BX$4</f>
        <v>=2010</v>
      </c>
      <c r="CX46" s="67" t="s">
        <v>92</v>
      </c>
      <c r="CZ46" s="98" t="s">
        <v>196</v>
      </c>
      <c r="DA46" s="99"/>
      <c r="DB46" s="67" t="str">
        <f>"="&amp;$BX$4</f>
        <v>=2010</v>
      </c>
      <c r="DC46" s="67" t="s">
        <v>93</v>
      </c>
      <c r="DE46" s="98" t="s">
        <v>196</v>
      </c>
      <c r="DF46" s="99"/>
      <c r="DG46" s="67" t="str">
        <f>"="&amp;$BX$4</f>
        <v>=2010</v>
      </c>
      <c r="DH46" s="67" t="s">
        <v>94</v>
      </c>
      <c r="DJ46" s="98" t="s">
        <v>196</v>
      </c>
      <c r="DK46" s="37"/>
      <c r="DL46" s="67" t="str">
        <f>"="&amp;$BX$4</f>
        <v>=2010</v>
      </c>
      <c r="DM46" s="67" t="s">
        <v>95</v>
      </c>
      <c r="DO46" s="98" t="s">
        <v>196</v>
      </c>
      <c r="DP46" s="37"/>
      <c r="DQ46" s="67" t="str">
        <f>"="&amp;$DQ$4</f>
        <v>=2011</v>
      </c>
      <c r="DR46" s="67" t="s">
        <v>96</v>
      </c>
      <c r="DT46" s="98" t="s">
        <v>196</v>
      </c>
      <c r="DU46" s="37"/>
      <c r="DV46" s="67" t="str">
        <f>"="&amp;$DV$4</f>
        <v>=2011</v>
      </c>
      <c r="DW46" s="67" t="s">
        <v>97</v>
      </c>
      <c r="DY46" s="98" t="s">
        <v>196</v>
      </c>
      <c r="DZ46" s="42"/>
      <c r="EA46" s="67" t="str">
        <f>"="&amp;$EA$4</f>
        <v>=2011</v>
      </c>
      <c r="EB46" s="67" t="s">
        <v>98</v>
      </c>
      <c r="ED46" s="98" t="s">
        <v>196</v>
      </c>
    </row>
    <row r="47" spans="1:134" ht="15.75" x14ac:dyDescent="0.3">
      <c r="A47" s="101">
        <f>IF(C47&lt;&gt;"",COUNTA($C$7:C47),"")</f>
        <v>41</v>
      </c>
      <c r="B47" s="144">
        <v>9413027</v>
      </c>
      <c r="C47" s="103" t="s">
        <v>232</v>
      </c>
      <c r="D47" s="219" t="s">
        <v>228</v>
      </c>
      <c r="E47" s="131"/>
      <c r="F47" s="106" t="s">
        <v>101</v>
      </c>
      <c r="G47" s="110" t="s">
        <v>66</v>
      </c>
      <c r="H47" s="146" t="s">
        <v>115</v>
      </c>
      <c r="I47" s="109">
        <f t="shared" ca="1" si="21"/>
        <v>30</v>
      </c>
      <c r="J47" s="110"/>
      <c r="K47" s="110" t="s">
        <v>122</v>
      </c>
      <c r="L47" s="111" t="s">
        <v>146</v>
      </c>
      <c r="M47" s="112">
        <v>31083</v>
      </c>
      <c r="N47" s="112"/>
      <c r="O47" s="158"/>
      <c r="P47" s="133"/>
      <c r="Q47" s="134"/>
      <c r="R47" s="135"/>
      <c r="S47" s="136"/>
      <c r="T47" s="137"/>
      <c r="U47" s="138"/>
      <c r="V47" s="139"/>
      <c r="W47" s="139"/>
      <c r="X47" s="142"/>
      <c r="Y47" s="141">
        <f t="shared" si="1"/>
        <v>2</v>
      </c>
      <c r="AF47" s="142"/>
      <c r="AG47" s="142"/>
      <c r="AH47" s="143" t="str">
        <f t="shared" si="23"/>
        <v>P</v>
      </c>
      <c r="AI47" s="143" t="str">
        <f t="shared" si="23"/>
        <v>B</v>
      </c>
      <c r="AJ47" s="143">
        <f t="shared" ca="1" si="23"/>
        <v>30</v>
      </c>
      <c r="AK47" s="143">
        <f t="shared" si="23"/>
        <v>0</v>
      </c>
      <c r="AL47" s="143" t="str">
        <f t="shared" si="23"/>
        <v>Pel/Mhs</v>
      </c>
      <c r="AM47" s="143" t="str">
        <f t="shared" si="23"/>
        <v>Batak</v>
      </c>
      <c r="AN47" s="25"/>
      <c r="AO47" s="1" t="s">
        <v>37</v>
      </c>
      <c r="AP47" s="1" t="s">
        <v>38</v>
      </c>
      <c r="AQ47" s="1" t="s">
        <v>39</v>
      </c>
      <c r="AR47" s="1" t="s">
        <v>39</v>
      </c>
      <c r="AS47" s="1"/>
      <c r="AT47" s="1" t="s">
        <v>233</v>
      </c>
      <c r="AU47" s="1"/>
      <c r="AW47" s="1"/>
      <c r="AX47" s="1"/>
      <c r="AY47" s="1"/>
      <c r="AZ47" s="1"/>
      <c r="BA47" s="1"/>
      <c r="BB47" s="33"/>
      <c r="BC47" t="str">
        <f t="shared" si="2"/>
        <v>-</v>
      </c>
      <c r="BD47" t="str">
        <f t="shared" si="3"/>
        <v>-</v>
      </c>
      <c r="BE47" s="1" t="str">
        <f t="shared" si="4"/>
        <v>-</v>
      </c>
      <c r="BF47" s="1" t="str">
        <f t="shared" si="5"/>
        <v>-</v>
      </c>
      <c r="BG47" s="1" t="str">
        <f t="shared" si="6"/>
        <v>-</v>
      </c>
      <c r="BH47" s="1" t="str">
        <f t="shared" si="7"/>
        <v>-</v>
      </c>
      <c r="BI47" s="1" t="str">
        <f t="shared" si="8"/>
        <v>-</v>
      </c>
      <c r="BJ47" s="1" t="str">
        <f t="shared" si="9"/>
        <v>-</v>
      </c>
      <c r="BK47" s="1" t="str">
        <f t="shared" si="10"/>
        <v>-</v>
      </c>
      <c r="BL47" s="1" t="str">
        <f t="shared" si="11"/>
        <v>-</v>
      </c>
      <c r="BM47" s="1" t="str">
        <f t="shared" si="12"/>
        <v>-</v>
      </c>
      <c r="BN47" s="1" t="str">
        <f t="shared" si="13"/>
        <v>-</v>
      </c>
      <c r="BO47" s="1" t="str">
        <f t="shared" si="20"/>
        <v>-</v>
      </c>
      <c r="BP47" s="1" t="str">
        <f t="shared" si="14"/>
        <v>-</v>
      </c>
      <c r="BQ47" s="1" t="str">
        <f t="shared" si="15"/>
        <v>-</v>
      </c>
      <c r="BR47" s="1" t="str">
        <f t="shared" si="16"/>
        <v>-</v>
      </c>
      <c r="BS47" s="1">
        <f t="shared" si="17"/>
        <v>1985</v>
      </c>
      <c r="BT47" s="1">
        <f t="shared" si="18"/>
        <v>2</v>
      </c>
      <c r="BU47" s="127">
        <f t="shared" si="19"/>
        <v>0</v>
      </c>
      <c r="BV47" s="127">
        <f t="shared" si="19"/>
        <v>0</v>
      </c>
      <c r="BW47" s="9"/>
      <c r="BX47" s="37" t="s">
        <v>78</v>
      </c>
      <c r="BY47" s="37" t="s">
        <v>79</v>
      </c>
      <c r="BZ47" s="67" t="s">
        <v>44</v>
      </c>
      <c r="CA47" s="67" t="s">
        <v>45</v>
      </c>
      <c r="CB47" s="224"/>
      <c r="CC47" s="171" t="s">
        <v>78</v>
      </c>
      <c r="CD47" s="37" t="s">
        <v>79</v>
      </c>
      <c r="CE47" s="67" t="s">
        <v>44</v>
      </c>
      <c r="CF47" s="67" t="s">
        <v>45</v>
      </c>
      <c r="CG47" s="165"/>
      <c r="CH47" s="171" t="s">
        <v>78</v>
      </c>
      <c r="CI47" s="37" t="s">
        <v>79</v>
      </c>
      <c r="CJ47" s="67" t="s">
        <v>44</v>
      </c>
      <c r="CK47" s="67" t="s">
        <v>45</v>
      </c>
      <c r="CL47" s="129"/>
      <c r="CM47" s="171" t="s">
        <v>78</v>
      </c>
      <c r="CN47" s="37" t="s">
        <v>79</v>
      </c>
      <c r="CO47" s="67" t="s">
        <v>44</v>
      </c>
      <c r="CP47" s="67" t="s">
        <v>45</v>
      </c>
      <c r="CQ47" s="129"/>
      <c r="CR47" s="171" t="s">
        <v>78</v>
      </c>
      <c r="CS47" s="37" t="s">
        <v>79</v>
      </c>
      <c r="CT47" s="67" t="s">
        <v>44</v>
      </c>
      <c r="CU47" s="67" t="s">
        <v>45</v>
      </c>
      <c r="CV47" s="165"/>
      <c r="CW47" s="171" t="s">
        <v>78</v>
      </c>
      <c r="CX47" s="37" t="s">
        <v>79</v>
      </c>
      <c r="CY47" s="67" t="s">
        <v>44</v>
      </c>
      <c r="CZ47" s="67" t="s">
        <v>45</v>
      </c>
      <c r="DA47" s="129"/>
      <c r="DB47" s="171" t="s">
        <v>78</v>
      </c>
      <c r="DC47" s="37" t="s">
        <v>79</v>
      </c>
      <c r="DD47" s="67" t="s">
        <v>44</v>
      </c>
      <c r="DE47" s="67" t="s">
        <v>45</v>
      </c>
      <c r="DF47" s="129"/>
      <c r="DG47" s="171" t="s">
        <v>78</v>
      </c>
      <c r="DH47" s="37" t="s">
        <v>79</v>
      </c>
      <c r="DI47" s="67" t="s">
        <v>44</v>
      </c>
      <c r="DJ47" s="67" t="s">
        <v>45</v>
      </c>
      <c r="DK47" s="37"/>
      <c r="DL47" s="171" t="s">
        <v>78</v>
      </c>
      <c r="DM47" s="37" t="s">
        <v>79</v>
      </c>
      <c r="DN47" s="67" t="s">
        <v>44</v>
      </c>
      <c r="DO47" s="67" t="s">
        <v>45</v>
      </c>
      <c r="DP47" s="37"/>
      <c r="DQ47" s="171" t="s">
        <v>78</v>
      </c>
      <c r="DR47" s="37" t="s">
        <v>79</v>
      </c>
      <c r="DS47" s="67" t="s">
        <v>44</v>
      </c>
      <c r="DT47" s="67" t="s">
        <v>45</v>
      </c>
      <c r="DU47" s="37"/>
      <c r="DV47" s="171" t="s">
        <v>78</v>
      </c>
      <c r="DW47" s="37" t="s">
        <v>79</v>
      </c>
      <c r="DX47" s="67" t="s">
        <v>44</v>
      </c>
      <c r="DY47" s="67" t="s">
        <v>45</v>
      </c>
      <c r="DZ47" s="42"/>
      <c r="EA47" s="171" t="s">
        <v>78</v>
      </c>
      <c r="EB47" s="37" t="s">
        <v>79</v>
      </c>
      <c r="EC47" s="67" t="s">
        <v>44</v>
      </c>
      <c r="ED47" s="67" t="s">
        <v>45</v>
      </c>
    </row>
    <row r="48" spans="1:134" ht="15.75" x14ac:dyDescent="0.3">
      <c r="A48" s="101">
        <f>IF(C48&lt;&gt;"",COUNTA($C$7:C48),"")</f>
        <v>42</v>
      </c>
      <c r="B48" s="102">
        <v>9423028</v>
      </c>
      <c r="C48" s="103" t="s">
        <v>234</v>
      </c>
      <c r="D48" s="219" t="s">
        <v>228</v>
      </c>
      <c r="E48" s="131"/>
      <c r="F48" s="106" t="s">
        <v>101</v>
      </c>
      <c r="G48" s="110" t="s">
        <v>102</v>
      </c>
      <c r="H48" s="146" t="s">
        <v>115</v>
      </c>
      <c r="I48" s="109">
        <f t="shared" ca="1" si="21"/>
        <v>29</v>
      </c>
      <c r="J48" s="110"/>
      <c r="K48" s="110" t="s">
        <v>122</v>
      </c>
      <c r="L48" s="111" t="s">
        <v>146</v>
      </c>
      <c r="M48" s="113">
        <v>31478</v>
      </c>
      <c r="N48" s="112"/>
      <c r="O48" s="132"/>
      <c r="P48" s="133"/>
      <c r="Q48" s="134"/>
      <c r="R48" s="135"/>
      <c r="S48" s="136"/>
      <c r="T48" s="137"/>
      <c r="U48" s="138"/>
      <c r="V48" s="139"/>
      <c r="W48" s="139"/>
      <c r="X48" s="142"/>
      <c r="Y48" s="141">
        <f t="shared" si="1"/>
        <v>3</v>
      </c>
      <c r="AF48" s="142"/>
      <c r="AG48" s="142"/>
      <c r="AH48" s="143" t="str">
        <f t="shared" si="23"/>
        <v>W</v>
      </c>
      <c r="AI48" s="143" t="str">
        <f t="shared" si="23"/>
        <v>B</v>
      </c>
      <c r="AJ48" s="143">
        <f t="shared" ca="1" si="23"/>
        <v>29</v>
      </c>
      <c r="AK48" s="143">
        <f t="shared" si="23"/>
        <v>0</v>
      </c>
      <c r="AL48" s="143" t="str">
        <f t="shared" si="23"/>
        <v>Pel/Mhs</v>
      </c>
      <c r="AM48" s="143" t="str">
        <f t="shared" si="23"/>
        <v>Batak</v>
      </c>
      <c r="AN48" s="25"/>
      <c r="AO48" s="1" t="s">
        <v>62</v>
      </c>
      <c r="AP48" s="34" t="s">
        <v>67</v>
      </c>
      <c r="AQ48" s="12" t="s">
        <v>235</v>
      </c>
      <c r="AR48" s="12" t="s">
        <v>236</v>
      </c>
      <c r="AS48" s="1"/>
      <c r="AT48" s="1" t="s">
        <v>127</v>
      </c>
      <c r="AU48" s="1"/>
      <c r="AW48" s="1"/>
      <c r="AX48" s="1"/>
      <c r="AY48" s="1"/>
      <c r="AZ48" s="1"/>
      <c r="BA48" s="1"/>
      <c r="BB48" s="33"/>
      <c r="BC48" t="str">
        <f t="shared" si="2"/>
        <v>-</v>
      </c>
      <c r="BD48" t="str">
        <f t="shared" si="3"/>
        <v>-</v>
      </c>
      <c r="BE48" s="1" t="str">
        <f t="shared" si="4"/>
        <v>-</v>
      </c>
      <c r="BF48" s="1" t="str">
        <f t="shared" si="5"/>
        <v>-</v>
      </c>
      <c r="BG48" s="1" t="str">
        <f t="shared" si="6"/>
        <v>-</v>
      </c>
      <c r="BH48" s="1" t="str">
        <f t="shared" si="7"/>
        <v>-</v>
      </c>
      <c r="BI48" s="1" t="str">
        <f t="shared" si="8"/>
        <v>-</v>
      </c>
      <c r="BJ48" s="1" t="str">
        <f t="shared" si="9"/>
        <v>-</v>
      </c>
      <c r="BK48" s="1" t="str">
        <f t="shared" si="10"/>
        <v>-</v>
      </c>
      <c r="BL48" s="1" t="str">
        <f t="shared" si="11"/>
        <v>-</v>
      </c>
      <c r="BM48" s="1" t="str">
        <f t="shared" si="12"/>
        <v>-</v>
      </c>
      <c r="BN48" s="1" t="str">
        <f t="shared" si="13"/>
        <v>-</v>
      </c>
      <c r="BO48" s="1" t="str">
        <f t="shared" si="20"/>
        <v>-</v>
      </c>
      <c r="BP48" s="1" t="str">
        <f t="shared" si="14"/>
        <v>-</v>
      </c>
      <c r="BQ48" s="1" t="str">
        <f t="shared" si="15"/>
        <v>-</v>
      </c>
      <c r="BR48" s="1" t="str">
        <f t="shared" si="16"/>
        <v>-</v>
      </c>
      <c r="BS48" s="1">
        <f t="shared" si="17"/>
        <v>1986</v>
      </c>
      <c r="BT48" s="1">
        <f t="shared" si="18"/>
        <v>3</v>
      </c>
      <c r="BU48" s="127">
        <f t="shared" si="19"/>
        <v>0</v>
      </c>
      <c r="BV48" s="127">
        <f t="shared" si="19"/>
        <v>0</v>
      </c>
      <c r="BW48" s="9"/>
      <c r="BX48" s="67" t="str">
        <f>"="&amp;$BX$4</f>
        <v>=2010</v>
      </c>
      <c r="BY48" s="67" t="s">
        <v>86</v>
      </c>
      <c r="BZ48" s="98" t="s">
        <v>237</v>
      </c>
      <c r="CA48" s="37"/>
      <c r="CB48" s="224"/>
      <c r="CC48" s="67" t="str">
        <f>"="&amp;$BX$4</f>
        <v>=2010</v>
      </c>
      <c r="CD48" s="67" t="s">
        <v>88</v>
      </c>
      <c r="CE48" s="98" t="s">
        <v>237</v>
      </c>
      <c r="CF48" s="98"/>
      <c r="CG48" s="100"/>
      <c r="CH48" s="67" t="str">
        <f>"="&amp;$BX$4</f>
        <v>=2010</v>
      </c>
      <c r="CI48" s="67" t="s">
        <v>89</v>
      </c>
      <c r="CJ48" s="98" t="s">
        <v>237</v>
      </c>
      <c r="CK48" s="98"/>
      <c r="CL48" s="99"/>
      <c r="CM48" s="67" t="str">
        <f>"="&amp;$BX$4</f>
        <v>=2010</v>
      </c>
      <c r="CN48" s="67" t="s">
        <v>90</v>
      </c>
      <c r="CO48" s="98" t="s">
        <v>237</v>
      </c>
      <c r="CP48" s="98"/>
      <c r="CQ48" s="99"/>
      <c r="CR48" s="67" t="str">
        <f>"="&amp;$BX$4</f>
        <v>=2010</v>
      </c>
      <c r="CS48" s="67" t="s">
        <v>91</v>
      </c>
      <c r="CT48" s="98" t="s">
        <v>237</v>
      </c>
      <c r="CU48" s="98"/>
      <c r="CV48" s="100"/>
      <c r="CW48" s="67" t="str">
        <f>"="&amp;$BX$4</f>
        <v>=2010</v>
      </c>
      <c r="CX48" s="67" t="s">
        <v>92</v>
      </c>
      <c r="CY48" s="98" t="s">
        <v>237</v>
      </c>
      <c r="CZ48" s="98"/>
      <c r="DA48" s="99"/>
      <c r="DB48" s="67" t="str">
        <f>"="&amp;$BX$4</f>
        <v>=2010</v>
      </c>
      <c r="DC48" s="67" t="s">
        <v>93</v>
      </c>
      <c r="DD48" s="98" t="s">
        <v>237</v>
      </c>
      <c r="DE48" s="98"/>
      <c r="DF48" s="99"/>
      <c r="DG48" s="67" t="str">
        <f>"="&amp;$BX$4</f>
        <v>=2010</v>
      </c>
      <c r="DH48" s="67" t="s">
        <v>94</v>
      </c>
      <c r="DI48" s="98" t="s">
        <v>237</v>
      </c>
      <c r="DJ48" s="98"/>
      <c r="DK48" s="37"/>
      <c r="DL48" s="67" t="str">
        <f>"="&amp;$BX$4</f>
        <v>=2010</v>
      </c>
      <c r="DM48" s="67" t="s">
        <v>95</v>
      </c>
      <c r="DN48" s="98" t="s">
        <v>237</v>
      </c>
      <c r="DO48" s="98"/>
      <c r="DP48" s="37"/>
      <c r="DQ48" s="67" t="str">
        <f>"="&amp;$DQ$4</f>
        <v>=2011</v>
      </c>
      <c r="DR48" s="67" t="s">
        <v>96</v>
      </c>
      <c r="DS48" s="98" t="s">
        <v>237</v>
      </c>
      <c r="DT48" s="98"/>
      <c r="DU48" s="37"/>
      <c r="DV48" s="67" t="str">
        <f>"="&amp;$DV$4</f>
        <v>=2011</v>
      </c>
      <c r="DW48" s="67" t="s">
        <v>97</v>
      </c>
      <c r="DX48" s="98" t="s">
        <v>237</v>
      </c>
      <c r="DY48" s="98"/>
      <c r="DZ48" s="42"/>
      <c r="EA48" s="67" t="str">
        <f>"="&amp;$EA$4</f>
        <v>=2011</v>
      </c>
      <c r="EB48" s="67" t="s">
        <v>98</v>
      </c>
      <c r="EC48" s="98" t="s">
        <v>237</v>
      </c>
      <c r="ED48" s="1"/>
    </row>
    <row r="49" spans="1:134" ht="15.75" x14ac:dyDescent="0.3">
      <c r="A49" s="101">
        <f>IF(C49&lt;&gt;"",COUNTA($C$7:C49),"")</f>
        <v>43</v>
      </c>
      <c r="B49" s="102">
        <v>9413029</v>
      </c>
      <c r="C49" s="103" t="s">
        <v>238</v>
      </c>
      <c r="D49" s="219" t="s">
        <v>228</v>
      </c>
      <c r="E49" s="131"/>
      <c r="F49" s="106" t="s">
        <v>101</v>
      </c>
      <c r="G49" s="110" t="s">
        <v>66</v>
      </c>
      <c r="H49" s="146" t="s">
        <v>115</v>
      </c>
      <c r="I49" s="109">
        <f t="shared" ca="1" si="21"/>
        <v>27</v>
      </c>
      <c r="J49" s="110"/>
      <c r="K49" s="110" t="s">
        <v>122</v>
      </c>
      <c r="L49" s="111" t="s">
        <v>146</v>
      </c>
      <c r="M49" s="112">
        <v>32197</v>
      </c>
      <c r="N49" s="112"/>
      <c r="O49" s="132"/>
      <c r="P49" s="133"/>
      <c r="Q49" s="134"/>
      <c r="R49" s="135"/>
      <c r="S49" s="136"/>
      <c r="T49" s="137"/>
      <c r="U49" s="138"/>
      <c r="V49" s="139"/>
      <c r="W49" s="139"/>
      <c r="X49" s="142"/>
      <c r="Y49" s="141">
        <f t="shared" si="1"/>
        <v>2</v>
      </c>
      <c r="AF49" s="142"/>
      <c r="AG49" s="142"/>
      <c r="AH49" s="143" t="str">
        <f t="shared" si="23"/>
        <v>P</v>
      </c>
      <c r="AI49" s="143" t="str">
        <f t="shared" si="23"/>
        <v>B</v>
      </c>
      <c r="AJ49" s="143">
        <f t="shared" ca="1" si="23"/>
        <v>27</v>
      </c>
      <c r="AK49" s="143">
        <f t="shared" si="23"/>
        <v>0</v>
      </c>
      <c r="AL49" s="143" t="str">
        <f t="shared" si="23"/>
        <v>Pel/Mhs</v>
      </c>
      <c r="AM49" s="143" t="str">
        <f t="shared" si="23"/>
        <v>Batak</v>
      </c>
      <c r="AN49" s="25"/>
      <c r="AO49" s="1"/>
      <c r="AP49" s="1"/>
      <c r="AQ49" s="1"/>
      <c r="AR49" s="1"/>
      <c r="AS49" s="1"/>
      <c r="AT49" s="1" t="s">
        <v>239</v>
      </c>
      <c r="AU49" s="1"/>
      <c r="AW49" s="1"/>
      <c r="AX49" s="1"/>
      <c r="AY49" s="1"/>
      <c r="AZ49" s="1"/>
      <c r="BA49" s="1"/>
      <c r="BB49" s="33"/>
      <c r="BC49" t="str">
        <f t="shared" si="2"/>
        <v>-</v>
      </c>
      <c r="BD49" t="str">
        <f t="shared" si="3"/>
        <v>-</v>
      </c>
      <c r="BE49" s="1" t="str">
        <f t="shared" si="4"/>
        <v>-</v>
      </c>
      <c r="BF49" s="1" t="str">
        <f t="shared" si="5"/>
        <v>-</v>
      </c>
      <c r="BG49" s="1" t="str">
        <f t="shared" si="6"/>
        <v>-</v>
      </c>
      <c r="BH49" s="1" t="str">
        <f t="shared" si="7"/>
        <v>-</v>
      </c>
      <c r="BI49" s="1" t="str">
        <f t="shared" si="8"/>
        <v>-</v>
      </c>
      <c r="BJ49" s="1" t="str">
        <f t="shared" si="9"/>
        <v>-</v>
      </c>
      <c r="BK49" s="1" t="str">
        <f t="shared" si="10"/>
        <v>-</v>
      </c>
      <c r="BL49" s="1" t="str">
        <f t="shared" si="11"/>
        <v>-</v>
      </c>
      <c r="BM49" s="1" t="str">
        <f t="shared" si="12"/>
        <v>-</v>
      </c>
      <c r="BN49" s="1" t="str">
        <f t="shared" si="13"/>
        <v>-</v>
      </c>
      <c r="BO49" s="1" t="str">
        <f t="shared" si="20"/>
        <v>-</v>
      </c>
      <c r="BP49" s="1" t="str">
        <f t="shared" si="14"/>
        <v>-</v>
      </c>
      <c r="BQ49" s="1" t="str">
        <f t="shared" si="15"/>
        <v>-</v>
      </c>
      <c r="BR49" s="1" t="str">
        <f t="shared" si="16"/>
        <v>-</v>
      </c>
      <c r="BS49" s="1">
        <f t="shared" si="17"/>
        <v>1988</v>
      </c>
      <c r="BT49" s="1">
        <f t="shared" si="18"/>
        <v>2</v>
      </c>
      <c r="BU49" s="127">
        <f t="shared" si="19"/>
        <v>0</v>
      </c>
      <c r="BV49" s="127">
        <f t="shared" si="19"/>
        <v>0</v>
      </c>
      <c r="BW49" s="9"/>
      <c r="BX49" s="67" t="str">
        <f>"="&amp;$BX$4</f>
        <v>=2010</v>
      </c>
      <c r="BY49" s="67" t="s">
        <v>86</v>
      </c>
      <c r="BZ49" s="1"/>
      <c r="CA49" s="98" t="s">
        <v>237</v>
      </c>
      <c r="CB49" s="224"/>
      <c r="CC49" s="67" t="str">
        <f>"="&amp;$BX$4</f>
        <v>=2010</v>
      </c>
      <c r="CD49" s="67" t="s">
        <v>88</v>
      </c>
      <c r="CF49" s="98" t="s">
        <v>237</v>
      </c>
      <c r="CG49" s="100"/>
      <c r="CH49" s="67" t="str">
        <f>"="&amp;$BX$4</f>
        <v>=2010</v>
      </c>
      <c r="CI49" s="67" t="s">
        <v>89</v>
      </c>
      <c r="CK49" s="98" t="s">
        <v>237</v>
      </c>
      <c r="CL49" s="99"/>
      <c r="CM49" s="67" t="str">
        <f>"="&amp;$BX$4</f>
        <v>=2010</v>
      </c>
      <c r="CN49" s="67" t="s">
        <v>90</v>
      </c>
      <c r="CP49" s="98" t="s">
        <v>237</v>
      </c>
      <c r="CQ49" s="99"/>
      <c r="CR49" s="67" t="str">
        <f>"="&amp;$BX$4</f>
        <v>=2010</v>
      </c>
      <c r="CS49" s="67" t="s">
        <v>91</v>
      </c>
      <c r="CU49" s="98" t="s">
        <v>237</v>
      </c>
      <c r="CV49" s="100"/>
      <c r="CW49" s="67" t="str">
        <f>"="&amp;$BX$4</f>
        <v>=2010</v>
      </c>
      <c r="CX49" s="67" t="s">
        <v>92</v>
      </c>
      <c r="CZ49" s="98" t="s">
        <v>237</v>
      </c>
      <c r="DA49" s="99"/>
      <c r="DB49" s="67" t="str">
        <f>"="&amp;$BX$4</f>
        <v>=2010</v>
      </c>
      <c r="DC49" s="67" t="s">
        <v>93</v>
      </c>
      <c r="DE49" s="98" t="s">
        <v>237</v>
      </c>
      <c r="DF49" s="99"/>
      <c r="DG49" s="67" t="str">
        <f>"="&amp;$BX$4</f>
        <v>=2010</v>
      </c>
      <c r="DH49" s="67" t="s">
        <v>94</v>
      </c>
      <c r="DJ49" s="98" t="s">
        <v>237</v>
      </c>
      <c r="DK49" s="37"/>
      <c r="DL49" s="67" t="str">
        <f>"="&amp;$BX$4</f>
        <v>=2010</v>
      </c>
      <c r="DM49" s="67" t="s">
        <v>95</v>
      </c>
      <c r="DO49" s="98" t="s">
        <v>237</v>
      </c>
      <c r="DP49" s="37"/>
      <c r="DQ49" s="67" t="str">
        <f>"="&amp;$DQ$4</f>
        <v>=2011</v>
      </c>
      <c r="DR49" s="67" t="s">
        <v>96</v>
      </c>
      <c r="DT49" s="98" t="s">
        <v>237</v>
      </c>
      <c r="DU49" s="37"/>
      <c r="DV49" s="67" t="str">
        <f>"="&amp;$DV$4</f>
        <v>=2011</v>
      </c>
      <c r="DW49" s="67" t="s">
        <v>97</v>
      </c>
      <c r="DY49" s="98" t="s">
        <v>237</v>
      </c>
      <c r="DZ49" s="42"/>
      <c r="EA49" s="67" t="str">
        <f>"="&amp;$EA$4</f>
        <v>=2011</v>
      </c>
      <c r="EB49" s="67" t="s">
        <v>98</v>
      </c>
      <c r="ED49" s="98" t="s">
        <v>237</v>
      </c>
    </row>
    <row r="50" spans="1:134" ht="15.75" x14ac:dyDescent="0.3">
      <c r="A50" s="101">
        <f>IF(C50&lt;&gt;"",COUNTA($C$7:C50),"")</f>
        <v>44</v>
      </c>
      <c r="B50" s="102">
        <v>9721025</v>
      </c>
      <c r="C50" s="103" t="s">
        <v>240</v>
      </c>
      <c r="D50" s="219" t="s">
        <v>228</v>
      </c>
      <c r="E50" s="131"/>
      <c r="F50" s="106" t="s">
        <v>101</v>
      </c>
      <c r="G50" s="110" t="s">
        <v>102</v>
      </c>
      <c r="H50" s="146" t="s">
        <v>115</v>
      </c>
      <c r="I50" s="109">
        <f t="shared" ca="1" si="21"/>
        <v>25</v>
      </c>
      <c r="J50" s="110"/>
      <c r="K50" s="110" t="s">
        <v>122</v>
      </c>
      <c r="L50" s="111" t="s">
        <v>146</v>
      </c>
      <c r="M50" s="112">
        <v>33217</v>
      </c>
      <c r="N50" s="112">
        <v>35771</v>
      </c>
      <c r="O50" s="132"/>
      <c r="P50" s="225"/>
      <c r="Q50" s="170"/>
      <c r="R50" s="135"/>
      <c r="S50" s="136"/>
      <c r="T50" s="137"/>
      <c r="U50" s="138"/>
      <c r="V50" s="139"/>
      <c r="W50" s="139"/>
      <c r="X50" s="142"/>
      <c r="Y50" s="141">
        <f t="shared" si="1"/>
        <v>12</v>
      </c>
      <c r="AF50" s="142"/>
      <c r="AG50" s="142"/>
      <c r="AH50" s="143" t="str">
        <f t="shared" si="23"/>
        <v>W</v>
      </c>
      <c r="AI50" s="143" t="str">
        <f t="shared" si="23"/>
        <v>B</v>
      </c>
      <c r="AJ50" s="143">
        <f t="shared" ca="1" si="23"/>
        <v>25</v>
      </c>
      <c r="AK50" s="143">
        <f t="shared" si="23"/>
        <v>0</v>
      </c>
      <c r="AL50" s="143" t="str">
        <f t="shared" si="23"/>
        <v>Pel/Mhs</v>
      </c>
      <c r="AM50" s="143" t="str">
        <f t="shared" si="23"/>
        <v>Batak</v>
      </c>
      <c r="AN50" s="25"/>
      <c r="AO50" s="1" t="s">
        <v>37</v>
      </c>
      <c r="AP50" s="1" t="s">
        <v>38</v>
      </c>
      <c r="AQ50" s="1" t="s">
        <v>39</v>
      </c>
      <c r="AR50" s="1" t="s">
        <v>39</v>
      </c>
      <c r="AS50" s="1"/>
      <c r="AT50" s="12" t="s">
        <v>122</v>
      </c>
      <c r="AU50" s="1"/>
      <c r="AW50" s="1"/>
      <c r="AX50" s="1"/>
      <c r="AY50" s="1"/>
      <c r="AZ50" s="1"/>
      <c r="BA50" s="1"/>
      <c r="BB50" s="33"/>
      <c r="BC50">
        <f t="shared" si="2"/>
        <v>1997</v>
      </c>
      <c r="BD50">
        <f t="shared" si="3"/>
        <v>12</v>
      </c>
      <c r="BE50" s="1" t="str">
        <f t="shared" si="4"/>
        <v>-</v>
      </c>
      <c r="BF50" s="1" t="str">
        <f t="shared" si="5"/>
        <v>-</v>
      </c>
      <c r="BG50" s="1" t="str">
        <f t="shared" si="6"/>
        <v>-</v>
      </c>
      <c r="BH50" s="1" t="str">
        <f t="shared" si="7"/>
        <v>-</v>
      </c>
      <c r="BI50" s="1" t="str">
        <f t="shared" si="8"/>
        <v>-</v>
      </c>
      <c r="BJ50" s="1" t="str">
        <f t="shared" si="9"/>
        <v>-</v>
      </c>
      <c r="BK50" s="1" t="str">
        <f t="shared" si="10"/>
        <v>-</v>
      </c>
      <c r="BL50" s="1" t="str">
        <f t="shared" si="11"/>
        <v>-</v>
      </c>
      <c r="BM50" s="1" t="str">
        <f t="shared" si="12"/>
        <v>-</v>
      </c>
      <c r="BN50" s="1" t="str">
        <f t="shared" si="13"/>
        <v>-</v>
      </c>
      <c r="BO50" s="1" t="str">
        <f t="shared" si="20"/>
        <v>-</v>
      </c>
      <c r="BP50" s="1" t="str">
        <f t="shared" si="14"/>
        <v>-</v>
      </c>
      <c r="BQ50" s="1" t="str">
        <f t="shared" si="15"/>
        <v>-</v>
      </c>
      <c r="BR50" s="1" t="str">
        <f t="shared" si="16"/>
        <v>-</v>
      </c>
      <c r="BS50" s="1">
        <f t="shared" si="17"/>
        <v>1990</v>
      </c>
      <c r="BT50" s="1">
        <f t="shared" si="18"/>
        <v>12</v>
      </c>
      <c r="BU50" s="127">
        <f t="shared" si="19"/>
        <v>0</v>
      </c>
      <c r="BV50" s="127">
        <f t="shared" si="19"/>
        <v>0</v>
      </c>
      <c r="BW50" s="9"/>
      <c r="BX50" s="37" t="s">
        <v>78</v>
      </c>
      <c r="BY50" s="37" t="s">
        <v>79</v>
      </c>
      <c r="BZ50" s="67" t="s">
        <v>44</v>
      </c>
      <c r="CA50" s="67" t="s">
        <v>45</v>
      </c>
      <c r="CB50" s="224"/>
      <c r="CC50" s="171" t="s">
        <v>78</v>
      </c>
      <c r="CD50" s="37" t="s">
        <v>79</v>
      </c>
      <c r="CE50" s="67" t="s">
        <v>44</v>
      </c>
      <c r="CF50" s="67" t="s">
        <v>45</v>
      </c>
      <c r="CG50" s="165"/>
      <c r="CH50" s="171" t="s">
        <v>78</v>
      </c>
      <c r="CI50" s="37" t="s">
        <v>79</v>
      </c>
      <c r="CJ50" s="67" t="s">
        <v>44</v>
      </c>
      <c r="CK50" s="67" t="s">
        <v>45</v>
      </c>
      <c r="CL50" s="129"/>
      <c r="CM50" s="171" t="s">
        <v>78</v>
      </c>
      <c r="CN50" s="37" t="s">
        <v>79</v>
      </c>
      <c r="CO50" s="67" t="s">
        <v>44</v>
      </c>
      <c r="CP50" s="67" t="s">
        <v>45</v>
      </c>
      <c r="CQ50" s="129"/>
      <c r="CR50" s="171" t="s">
        <v>78</v>
      </c>
      <c r="CS50" s="37" t="s">
        <v>79</v>
      </c>
      <c r="CT50" s="67" t="s">
        <v>44</v>
      </c>
      <c r="CU50" s="67" t="s">
        <v>45</v>
      </c>
      <c r="CV50" s="165"/>
      <c r="CW50" s="171" t="s">
        <v>78</v>
      </c>
      <c r="CX50" s="37" t="s">
        <v>79</v>
      </c>
      <c r="CY50" s="67" t="s">
        <v>44</v>
      </c>
      <c r="CZ50" s="67" t="s">
        <v>45</v>
      </c>
      <c r="DA50" s="129"/>
      <c r="DB50" s="171" t="s">
        <v>78</v>
      </c>
      <c r="DC50" s="37" t="s">
        <v>79</v>
      </c>
      <c r="DD50" s="67" t="s">
        <v>44</v>
      </c>
      <c r="DE50" s="67" t="s">
        <v>45</v>
      </c>
      <c r="DF50" s="129"/>
      <c r="DG50" s="171" t="s">
        <v>78</v>
      </c>
      <c r="DH50" s="37" t="s">
        <v>79</v>
      </c>
      <c r="DI50" s="67" t="s">
        <v>44</v>
      </c>
      <c r="DJ50" s="67" t="s">
        <v>45</v>
      </c>
      <c r="DK50" s="37"/>
      <c r="DL50" s="171" t="s">
        <v>78</v>
      </c>
      <c r="DM50" s="37" t="s">
        <v>79</v>
      </c>
      <c r="DN50" s="67" t="s">
        <v>44</v>
      </c>
      <c r="DO50" s="67" t="s">
        <v>45</v>
      </c>
      <c r="DP50" s="37"/>
      <c r="DQ50" s="171" t="s">
        <v>78</v>
      </c>
      <c r="DR50" s="37" t="s">
        <v>79</v>
      </c>
      <c r="DS50" s="67" t="s">
        <v>44</v>
      </c>
      <c r="DT50" s="67" t="s">
        <v>45</v>
      </c>
      <c r="DU50" s="37"/>
      <c r="DV50" s="171" t="s">
        <v>78</v>
      </c>
      <c r="DW50" s="37" t="s">
        <v>79</v>
      </c>
      <c r="DX50" s="67" t="s">
        <v>44</v>
      </c>
      <c r="DY50" s="67" t="s">
        <v>45</v>
      </c>
      <c r="DZ50" s="42"/>
      <c r="EA50" s="171" t="s">
        <v>78</v>
      </c>
      <c r="EB50" s="37" t="s">
        <v>79</v>
      </c>
      <c r="EC50" s="67" t="s">
        <v>44</v>
      </c>
      <c r="ED50" s="67" t="s">
        <v>45</v>
      </c>
    </row>
    <row r="51" spans="1:134" ht="15.75" x14ac:dyDescent="0.3">
      <c r="A51" s="101">
        <f>IF(C51&lt;&gt;"",COUNTA($C$7:C51),"")</f>
        <v>45</v>
      </c>
      <c r="B51" s="144" t="s">
        <v>241</v>
      </c>
      <c r="C51" s="103" t="s">
        <v>242</v>
      </c>
      <c r="D51" s="219" t="s">
        <v>228</v>
      </c>
      <c r="E51" s="131"/>
      <c r="F51" s="106" t="s">
        <v>101</v>
      </c>
      <c r="G51" s="110" t="s">
        <v>66</v>
      </c>
      <c r="H51" s="146" t="s">
        <v>115</v>
      </c>
      <c r="I51" s="109">
        <f t="shared" ca="1" si="21"/>
        <v>15</v>
      </c>
      <c r="J51" s="110"/>
      <c r="K51" s="110" t="s">
        <v>122</v>
      </c>
      <c r="L51" s="111" t="s">
        <v>146</v>
      </c>
      <c r="M51" s="112">
        <v>36801</v>
      </c>
      <c r="N51" s="113">
        <v>36884</v>
      </c>
      <c r="O51" s="226"/>
      <c r="P51" s="169"/>
      <c r="Q51" s="170"/>
      <c r="R51" s="135"/>
      <c r="S51" s="136"/>
      <c r="T51" s="137"/>
      <c r="U51" s="138"/>
      <c r="V51" s="139"/>
      <c r="W51" s="139"/>
      <c r="X51" s="142"/>
      <c r="Y51" s="141">
        <f t="shared" si="1"/>
        <v>10</v>
      </c>
      <c r="AF51" s="142"/>
      <c r="AG51" s="142"/>
      <c r="AH51" s="143" t="str">
        <f t="shared" si="23"/>
        <v>P</v>
      </c>
      <c r="AI51" s="143" t="str">
        <f t="shared" si="23"/>
        <v>B</v>
      </c>
      <c r="AJ51" s="143">
        <f t="shared" ca="1" si="23"/>
        <v>15</v>
      </c>
      <c r="AK51" s="143">
        <f t="shared" si="23"/>
        <v>0</v>
      </c>
      <c r="AL51" s="143" t="str">
        <f t="shared" si="23"/>
        <v>Pel/Mhs</v>
      </c>
      <c r="AM51" s="143" t="str">
        <f t="shared" si="23"/>
        <v>Batak</v>
      </c>
      <c r="AN51" s="25"/>
      <c r="AO51" s="1" t="s">
        <v>117</v>
      </c>
      <c r="AP51" s="34" t="s">
        <v>67</v>
      </c>
      <c r="AQ51" s="12" t="s">
        <v>235</v>
      </c>
      <c r="AR51" s="12" t="s">
        <v>236</v>
      </c>
      <c r="AS51" s="1"/>
      <c r="AT51" s="1" t="s">
        <v>171</v>
      </c>
      <c r="AU51" s="1"/>
      <c r="AW51" s="1"/>
      <c r="AX51" s="1"/>
      <c r="AY51" s="1"/>
      <c r="AZ51" s="1"/>
      <c r="BA51" s="1"/>
      <c r="BB51" s="33"/>
      <c r="BC51">
        <f t="shared" si="2"/>
        <v>2000</v>
      </c>
      <c r="BD51">
        <f t="shared" si="3"/>
        <v>12</v>
      </c>
      <c r="BE51" s="1" t="str">
        <f t="shared" si="4"/>
        <v>-</v>
      </c>
      <c r="BF51" s="1" t="str">
        <f t="shared" si="5"/>
        <v>-</v>
      </c>
      <c r="BG51" s="1" t="str">
        <f t="shared" si="6"/>
        <v>-</v>
      </c>
      <c r="BH51" s="1" t="str">
        <f t="shared" si="7"/>
        <v>-</v>
      </c>
      <c r="BI51" s="1" t="str">
        <f t="shared" si="8"/>
        <v>-</v>
      </c>
      <c r="BJ51" s="1" t="str">
        <f t="shared" si="9"/>
        <v>-</v>
      </c>
      <c r="BK51" s="1" t="str">
        <f t="shared" si="10"/>
        <v>-</v>
      </c>
      <c r="BL51" s="1" t="str">
        <f t="shared" si="11"/>
        <v>-</v>
      </c>
      <c r="BM51" s="1" t="str">
        <f t="shared" si="12"/>
        <v>-</v>
      </c>
      <c r="BN51" s="1" t="str">
        <f t="shared" si="13"/>
        <v>-</v>
      </c>
      <c r="BO51" s="1" t="str">
        <f t="shared" si="20"/>
        <v>-</v>
      </c>
      <c r="BP51" s="1" t="str">
        <f t="shared" si="14"/>
        <v>-</v>
      </c>
      <c r="BQ51" s="1" t="str">
        <f t="shared" si="15"/>
        <v>-</v>
      </c>
      <c r="BR51" s="1" t="str">
        <f t="shared" si="16"/>
        <v>-</v>
      </c>
      <c r="BS51" s="1">
        <f t="shared" si="17"/>
        <v>2000</v>
      </c>
      <c r="BT51" s="1">
        <f t="shared" si="18"/>
        <v>10</v>
      </c>
      <c r="BU51" s="127">
        <f t="shared" si="19"/>
        <v>0</v>
      </c>
      <c r="BV51" s="127">
        <f t="shared" si="19"/>
        <v>0</v>
      </c>
      <c r="BW51" s="9"/>
      <c r="BX51" s="67" t="str">
        <f>"="&amp;$BX$4</f>
        <v>=2010</v>
      </c>
      <c r="BY51" s="67" t="s">
        <v>86</v>
      </c>
      <c r="BZ51" s="98" t="s">
        <v>243</v>
      </c>
      <c r="CA51" s="98"/>
      <c r="CB51" s="224"/>
      <c r="CC51" s="67" t="str">
        <f>"="&amp;$BX$4</f>
        <v>=2010</v>
      </c>
      <c r="CD51" s="67" t="s">
        <v>88</v>
      </c>
      <c r="CE51" s="98" t="s">
        <v>243</v>
      </c>
      <c r="CF51" s="98"/>
      <c r="CG51" s="100"/>
      <c r="CH51" s="67" t="str">
        <f>"="&amp;$BX$4</f>
        <v>=2010</v>
      </c>
      <c r="CI51" s="67" t="s">
        <v>89</v>
      </c>
      <c r="CJ51" s="98" t="s">
        <v>243</v>
      </c>
      <c r="CK51" s="98"/>
      <c r="CL51" s="99"/>
      <c r="CM51" s="67" t="str">
        <f>"="&amp;$BX$4</f>
        <v>=2010</v>
      </c>
      <c r="CN51" s="67" t="s">
        <v>90</v>
      </c>
      <c r="CO51" s="98" t="s">
        <v>243</v>
      </c>
      <c r="CP51" s="98"/>
      <c r="CQ51" s="99"/>
      <c r="CR51" s="67" t="str">
        <f>"="&amp;$BX$4</f>
        <v>=2010</v>
      </c>
      <c r="CS51" s="67" t="s">
        <v>91</v>
      </c>
      <c r="CT51" s="98" t="s">
        <v>243</v>
      </c>
      <c r="CU51" s="98"/>
      <c r="CV51" s="100"/>
      <c r="CW51" s="67" t="str">
        <f>"="&amp;$BX$4</f>
        <v>=2010</v>
      </c>
      <c r="CX51" s="67" t="s">
        <v>92</v>
      </c>
      <c r="CY51" s="98" t="s">
        <v>243</v>
      </c>
      <c r="CZ51" s="98"/>
      <c r="DA51" s="99"/>
      <c r="DB51" s="67" t="str">
        <f>"="&amp;$BX$4</f>
        <v>=2010</v>
      </c>
      <c r="DC51" s="67" t="s">
        <v>93</v>
      </c>
      <c r="DD51" s="98" t="s">
        <v>243</v>
      </c>
      <c r="DE51" s="98"/>
      <c r="DF51" s="99"/>
      <c r="DG51" s="67" t="str">
        <f>"="&amp;$BX$4</f>
        <v>=2010</v>
      </c>
      <c r="DH51" s="67" t="s">
        <v>94</v>
      </c>
      <c r="DI51" s="98" t="s">
        <v>243</v>
      </c>
      <c r="DJ51" s="98"/>
      <c r="DK51" s="37"/>
      <c r="DL51" s="67" t="str">
        <f>"="&amp;$BX$4</f>
        <v>=2010</v>
      </c>
      <c r="DM51" s="67" t="s">
        <v>95</v>
      </c>
      <c r="DN51" s="98" t="s">
        <v>243</v>
      </c>
      <c r="DO51" s="98"/>
      <c r="DP51" s="37"/>
      <c r="DQ51" s="67" t="str">
        <f>"="&amp;$DQ$4</f>
        <v>=2011</v>
      </c>
      <c r="DR51" s="67" t="s">
        <v>96</v>
      </c>
      <c r="DS51" s="98" t="s">
        <v>243</v>
      </c>
      <c r="DT51" s="98"/>
      <c r="DU51" s="37"/>
      <c r="DV51" s="67" t="str">
        <f>"="&amp;$DV$4</f>
        <v>=2011</v>
      </c>
      <c r="DW51" s="67" t="s">
        <v>97</v>
      </c>
      <c r="DX51" s="98" t="s">
        <v>243</v>
      </c>
      <c r="DY51" s="98"/>
      <c r="DZ51" s="42"/>
      <c r="EA51" s="67" t="str">
        <f>"="&amp;$EA$4</f>
        <v>=2011</v>
      </c>
      <c r="EB51" s="67" t="s">
        <v>98</v>
      </c>
      <c r="EC51" s="98" t="s">
        <v>243</v>
      </c>
      <c r="ED51" s="1"/>
    </row>
    <row r="52" spans="1:134" ht="15.75" x14ac:dyDescent="0.3">
      <c r="A52" s="101">
        <f>IF(C52&lt;&gt;"",COUNTA($C$7:C52),"")</f>
        <v>46</v>
      </c>
      <c r="B52" s="144" t="s">
        <v>244</v>
      </c>
      <c r="C52" s="103" t="s">
        <v>245</v>
      </c>
      <c r="D52" s="145" t="s">
        <v>246</v>
      </c>
      <c r="E52" s="222">
        <v>2337137</v>
      </c>
      <c r="F52" s="106" t="s">
        <v>101</v>
      </c>
      <c r="G52" s="110" t="s">
        <v>66</v>
      </c>
      <c r="H52" s="110" t="s">
        <v>103</v>
      </c>
      <c r="I52" s="109">
        <f t="shared" ca="1" si="21"/>
        <v>47</v>
      </c>
      <c r="J52" s="110" t="s">
        <v>110</v>
      </c>
      <c r="K52" s="110" t="s">
        <v>171</v>
      </c>
      <c r="L52" s="111" t="s">
        <v>112</v>
      </c>
      <c r="M52" s="113">
        <v>25130</v>
      </c>
      <c r="N52" s="112"/>
      <c r="O52" s="132">
        <v>32054</v>
      </c>
      <c r="P52" s="133">
        <v>39691</v>
      </c>
      <c r="Q52" s="134"/>
      <c r="R52" s="135"/>
      <c r="S52" s="136"/>
      <c r="T52" s="137"/>
      <c r="U52" s="138"/>
      <c r="V52" s="139"/>
      <c r="W52" s="139"/>
      <c r="X52" s="142"/>
      <c r="Y52" s="141">
        <f t="shared" si="1"/>
        <v>10</v>
      </c>
      <c r="AF52" s="142"/>
      <c r="AG52" s="142"/>
      <c r="AH52" s="143" t="str">
        <f t="shared" si="23"/>
        <v>P</v>
      </c>
      <c r="AI52" s="143" t="str">
        <f t="shared" si="23"/>
        <v>S</v>
      </c>
      <c r="AJ52" s="143">
        <f t="shared" ca="1" si="23"/>
        <v>47</v>
      </c>
      <c r="AK52" s="143" t="str">
        <f t="shared" si="23"/>
        <v>SMU</v>
      </c>
      <c r="AL52" s="143" t="str">
        <f t="shared" si="23"/>
        <v>Lain-Lain</v>
      </c>
      <c r="AM52" s="143" t="str">
        <f t="shared" si="23"/>
        <v>Ambon</v>
      </c>
      <c r="AN52" s="25"/>
      <c r="AO52" s="1"/>
      <c r="AP52" s="1"/>
      <c r="AQ52" s="1"/>
      <c r="AR52" s="1"/>
      <c r="AS52" s="1"/>
      <c r="AT52" s="1"/>
      <c r="AW52" s="1"/>
      <c r="AX52" s="1"/>
      <c r="AY52" s="1"/>
      <c r="AZ52" s="1"/>
      <c r="BA52" s="1"/>
      <c r="BB52" s="33"/>
      <c r="BC52" t="str">
        <f t="shared" si="2"/>
        <v>-</v>
      </c>
      <c r="BD52" t="str">
        <f t="shared" si="3"/>
        <v>-</v>
      </c>
      <c r="BE52" s="1">
        <f t="shared" si="4"/>
        <v>1987</v>
      </c>
      <c r="BF52" s="1">
        <f t="shared" si="5"/>
        <v>10</v>
      </c>
      <c r="BG52" s="1">
        <f t="shared" si="6"/>
        <v>2008</v>
      </c>
      <c r="BH52" s="1">
        <f t="shared" si="7"/>
        <v>8</v>
      </c>
      <c r="BI52" s="1" t="str">
        <f t="shared" si="8"/>
        <v>-</v>
      </c>
      <c r="BJ52" s="1" t="str">
        <f t="shared" si="9"/>
        <v>-</v>
      </c>
      <c r="BK52" s="1" t="str">
        <f t="shared" si="10"/>
        <v>-</v>
      </c>
      <c r="BL52" s="1" t="str">
        <f t="shared" si="11"/>
        <v>-</v>
      </c>
      <c r="BM52" s="1" t="str">
        <f t="shared" si="12"/>
        <v>-</v>
      </c>
      <c r="BN52" s="1" t="str">
        <f t="shared" si="13"/>
        <v>-</v>
      </c>
      <c r="BO52" s="1" t="str">
        <f t="shared" si="20"/>
        <v>-</v>
      </c>
      <c r="BP52" s="1" t="str">
        <f t="shared" si="14"/>
        <v>-</v>
      </c>
      <c r="BQ52" s="1" t="str">
        <f t="shared" si="15"/>
        <v>-</v>
      </c>
      <c r="BR52" s="1" t="str">
        <f t="shared" si="16"/>
        <v>-</v>
      </c>
      <c r="BS52" s="1">
        <f t="shared" si="17"/>
        <v>1968</v>
      </c>
      <c r="BT52" s="1">
        <f t="shared" si="18"/>
        <v>10</v>
      </c>
      <c r="BU52" s="127">
        <f t="shared" si="19"/>
        <v>0</v>
      </c>
      <c r="BV52" s="127">
        <f t="shared" si="19"/>
        <v>0</v>
      </c>
      <c r="BW52" s="9"/>
      <c r="BX52" s="67" t="str">
        <f>"="&amp;$BX$4</f>
        <v>=2010</v>
      </c>
      <c r="BY52" s="67" t="s">
        <v>86</v>
      </c>
      <c r="BZ52" s="1"/>
      <c r="CA52" s="98" t="s">
        <v>243</v>
      </c>
      <c r="CB52" s="224"/>
      <c r="CC52" s="67" t="str">
        <f>"="&amp;$BX$4</f>
        <v>=2010</v>
      </c>
      <c r="CD52" s="67" t="s">
        <v>88</v>
      </c>
      <c r="CF52" s="98" t="s">
        <v>243</v>
      </c>
      <c r="CG52" s="100"/>
      <c r="CH52" s="67" t="str">
        <f>"="&amp;$BX$4</f>
        <v>=2010</v>
      </c>
      <c r="CI52" s="67" t="s">
        <v>89</v>
      </c>
      <c r="CK52" s="98" t="s">
        <v>243</v>
      </c>
      <c r="CL52" s="99"/>
      <c r="CM52" s="67" t="str">
        <f>"="&amp;$BX$4</f>
        <v>=2010</v>
      </c>
      <c r="CN52" s="67" t="s">
        <v>90</v>
      </c>
      <c r="CP52" s="98" t="s">
        <v>243</v>
      </c>
      <c r="CQ52" s="99"/>
      <c r="CR52" s="67" t="str">
        <f>"="&amp;$BX$4</f>
        <v>=2010</v>
      </c>
      <c r="CS52" s="67" t="s">
        <v>91</v>
      </c>
      <c r="CU52" s="98" t="s">
        <v>243</v>
      </c>
      <c r="CV52" s="100"/>
      <c r="CW52" s="67" t="str">
        <f>"="&amp;$BX$4</f>
        <v>=2010</v>
      </c>
      <c r="CX52" s="67" t="s">
        <v>92</v>
      </c>
      <c r="CZ52" s="98" t="s">
        <v>243</v>
      </c>
      <c r="DA52" s="99"/>
      <c r="DB52" s="67" t="str">
        <f>"="&amp;$BX$4</f>
        <v>=2010</v>
      </c>
      <c r="DC52" s="67" t="s">
        <v>93</v>
      </c>
      <c r="DE52" s="98" t="s">
        <v>243</v>
      </c>
      <c r="DF52" s="99"/>
      <c r="DG52" s="67" t="str">
        <f>"="&amp;$BX$4</f>
        <v>=2010</v>
      </c>
      <c r="DH52" s="67" t="s">
        <v>94</v>
      </c>
      <c r="DJ52" s="98" t="s">
        <v>243</v>
      </c>
      <c r="DK52" s="37"/>
      <c r="DL52" s="67" t="str">
        <f>"="&amp;$BX$4</f>
        <v>=2010</v>
      </c>
      <c r="DM52" s="67" t="s">
        <v>95</v>
      </c>
      <c r="DO52" s="98" t="s">
        <v>243</v>
      </c>
      <c r="DP52" s="37"/>
      <c r="DQ52" s="67" t="str">
        <f>"="&amp;$DQ$4</f>
        <v>=2011</v>
      </c>
      <c r="DR52" s="67" t="s">
        <v>96</v>
      </c>
      <c r="DT52" s="98" t="s">
        <v>243</v>
      </c>
      <c r="DU52" s="37"/>
      <c r="DV52" s="67" t="str">
        <f>"="&amp;$DV$4</f>
        <v>=2011</v>
      </c>
      <c r="DW52" s="67" t="s">
        <v>97</v>
      </c>
      <c r="DY52" s="98" t="s">
        <v>243</v>
      </c>
      <c r="DZ52" s="42"/>
      <c r="EA52" s="67" t="str">
        <f>"="&amp;$EA$4</f>
        <v>=2011</v>
      </c>
      <c r="EB52" s="67" t="s">
        <v>98</v>
      </c>
      <c r="ED52" s="98" t="s">
        <v>243</v>
      </c>
    </row>
    <row r="53" spans="1:134" ht="15.75" x14ac:dyDescent="0.3">
      <c r="A53" s="101">
        <f>IF(C53&lt;&gt;"",COUNTA($C$7:C53),"")</f>
        <v>47</v>
      </c>
      <c r="B53" s="144" t="s">
        <v>247</v>
      </c>
      <c r="C53" s="103" t="s">
        <v>248</v>
      </c>
      <c r="D53" s="145" t="s">
        <v>246</v>
      </c>
      <c r="E53" s="222">
        <v>2337137</v>
      </c>
      <c r="F53" s="106" t="s">
        <v>101</v>
      </c>
      <c r="G53" s="110" t="s">
        <v>102</v>
      </c>
      <c r="H53" s="110" t="s">
        <v>103</v>
      </c>
      <c r="I53" s="109">
        <f t="shared" ca="1" si="21"/>
        <v>35</v>
      </c>
      <c r="J53" s="110" t="s">
        <v>110</v>
      </c>
      <c r="K53" s="110" t="s">
        <v>171</v>
      </c>
      <c r="L53" s="111" t="s">
        <v>174</v>
      </c>
      <c r="M53" s="113">
        <v>29518</v>
      </c>
      <c r="N53" s="112">
        <v>39908</v>
      </c>
      <c r="O53" s="132">
        <v>39908</v>
      </c>
      <c r="P53" s="133"/>
      <c r="Q53" s="134"/>
      <c r="R53" s="135"/>
      <c r="S53" s="136"/>
      <c r="T53" s="137"/>
      <c r="U53" s="138"/>
      <c r="V53" s="139" t="s">
        <v>169</v>
      </c>
      <c r="W53" s="139"/>
      <c r="X53" s="142"/>
      <c r="Y53" s="141">
        <f t="shared" si="1"/>
        <v>10</v>
      </c>
      <c r="AF53" s="142"/>
      <c r="AG53" s="142"/>
      <c r="AH53" s="143" t="str">
        <f t="shared" si="23"/>
        <v>W</v>
      </c>
      <c r="AI53" s="143" t="str">
        <f t="shared" si="23"/>
        <v>S</v>
      </c>
      <c r="AJ53" s="143">
        <f t="shared" ca="1" si="23"/>
        <v>35</v>
      </c>
      <c r="AK53" s="143" t="str">
        <f t="shared" si="23"/>
        <v>SMU</v>
      </c>
      <c r="AL53" s="143" t="str">
        <f t="shared" si="23"/>
        <v>Lain-Lain</v>
      </c>
      <c r="AM53" s="143" t="str">
        <f t="shared" si="23"/>
        <v>Sunda</v>
      </c>
      <c r="AN53" s="25"/>
      <c r="AO53" s="1" t="s">
        <v>37</v>
      </c>
      <c r="AP53" s="1" t="s">
        <v>38</v>
      </c>
      <c r="AQ53" s="1" t="s">
        <v>39</v>
      </c>
      <c r="AR53" s="1" t="s">
        <v>39</v>
      </c>
      <c r="AS53" s="1"/>
      <c r="AT53" s="34" t="s">
        <v>25</v>
      </c>
      <c r="AU53" s="1"/>
      <c r="AW53" s="1"/>
      <c r="AX53" s="1"/>
      <c r="AY53" s="1"/>
      <c r="AZ53" s="1"/>
      <c r="BA53" s="1"/>
      <c r="BB53" s="33"/>
      <c r="BC53">
        <f t="shared" si="2"/>
        <v>2009</v>
      </c>
      <c r="BD53">
        <f t="shared" si="3"/>
        <v>4</v>
      </c>
      <c r="BE53" s="1">
        <f t="shared" si="4"/>
        <v>2009</v>
      </c>
      <c r="BF53" s="1">
        <f t="shared" si="5"/>
        <v>4</v>
      </c>
      <c r="BG53" s="1" t="str">
        <f t="shared" si="6"/>
        <v>-</v>
      </c>
      <c r="BH53" s="1" t="str">
        <f t="shared" si="7"/>
        <v>-</v>
      </c>
      <c r="BI53" s="1" t="str">
        <f t="shared" si="8"/>
        <v>-</v>
      </c>
      <c r="BJ53" s="1" t="str">
        <f t="shared" si="9"/>
        <v>-</v>
      </c>
      <c r="BK53" s="1" t="str">
        <f t="shared" si="10"/>
        <v>-</v>
      </c>
      <c r="BL53" s="1" t="str">
        <f t="shared" si="11"/>
        <v>-</v>
      </c>
      <c r="BM53" s="1" t="str">
        <f t="shared" si="12"/>
        <v>-</v>
      </c>
      <c r="BN53" s="1" t="str">
        <f t="shared" si="13"/>
        <v>-</v>
      </c>
      <c r="BO53" s="1" t="str">
        <f t="shared" si="20"/>
        <v>-</v>
      </c>
      <c r="BP53" s="1" t="str">
        <f t="shared" si="14"/>
        <v>-</v>
      </c>
      <c r="BQ53" s="1" t="str">
        <f t="shared" si="15"/>
        <v>-</v>
      </c>
      <c r="BR53" s="1" t="str">
        <f t="shared" si="16"/>
        <v>-</v>
      </c>
      <c r="BS53" s="1">
        <f t="shared" si="17"/>
        <v>1980</v>
      </c>
      <c r="BT53" s="1">
        <f t="shared" si="18"/>
        <v>10</v>
      </c>
      <c r="BU53" s="127" t="str">
        <f t="shared" si="19"/>
        <v>ATD-1</v>
      </c>
      <c r="BV53" s="127">
        <f t="shared" si="19"/>
        <v>0</v>
      </c>
      <c r="BW53" s="9"/>
      <c r="BX53" s="37" t="s">
        <v>78</v>
      </c>
      <c r="BY53" s="37" t="s">
        <v>79</v>
      </c>
      <c r="BZ53" s="67" t="s">
        <v>44</v>
      </c>
      <c r="CA53" s="67" t="s">
        <v>45</v>
      </c>
      <c r="CB53" s="224"/>
      <c r="CC53" s="171" t="s">
        <v>78</v>
      </c>
      <c r="CD53" s="37" t="s">
        <v>79</v>
      </c>
      <c r="CE53" s="67" t="s">
        <v>44</v>
      </c>
      <c r="CF53" s="67" t="s">
        <v>45</v>
      </c>
      <c r="CG53" s="165"/>
      <c r="CH53" s="171" t="s">
        <v>78</v>
      </c>
      <c r="CI53" s="37" t="s">
        <v>79</v>
      </c>
      <c r="CJ53" s="67" t="s">
        <v>44</v>
      </c>
      <c r="CK53" s="67" t="s">
        <v>45</v>
      </c>
      <c r="CL53" s="129"/>
      <c r="CM53" s="171" t="s">
        <v>78</v>
      </c>
      <c r="CN53" s="37" t="s">
        <v>79</v>
      </c>
      <c r="CO53" s="67" t="s">
        <v>44</v>
      </c>
      <c r="CP53" s="67" t="s">
        <v>45</v>
      </c>
      <c r="CQ53" s="129"/>
      <c r="CR53" s="171" t="s">
        <v>78</v>
      </c>
      <c r="CS53" s="37" t="s">
        <v>79</v>
      </c>
      <c r="CT53" s="67" t="s">
        <v>44</v>
      </c>
      <c r="CU53" s="67" t="s">
        <v>45</v>
      </c>
      <c r="CV53" s="165"/>
      <c r="CW53" s="171" t="s">
        <v>78</v>
      </c>
      <c r="CX53" s="37" t="s">
        <v>79</v>
      </c>
      <c r="CY53" s="67" t="s">
        <v>44</v>
      </c>
      <c r="CZ53" s="67" t="s">
        <v>45</v>
      </c>
      <c r="DA53" s="129"/>
      <c r="DB53" s="171" t="s">
        <v>78</v>
      </c>
      <c r="DC53" s="37" t="s">
        <v>79</v>
      </c>
      <c r="DD53" s="67" t="s">
        <v>44</v>
      </c>
      <c r="DE53" s="67" t="s">
        <v>45</v>
      </c>
      <c r="DF53" s="129"/>
      <c r="DG53" s="171" t="s">
        <v>78</v>
      </c>
      <c r="DH53" s="37" t="s">
        <v>79</v>
      </c>
      <c r="DI53" s="67" t="s">
        <v>44</v>
      </c>
      <c r="DJ53" s="67" t="s">
        <v>45</v>
      </c>
      <c r="DK53" s="37"/>
      <c r="DL53" s="171" t="s">
        <v>78</v>
      </c>
      <c r="DM53" s="37" t="s">
        <v>79</v>
      </c>
      <c r="DN53" s="67" t="s">
        <v>44</v>
      </c>
      <c r="DO53" s="67" t="s">
        <v>45</v>
      </c>
      <c r="DP53" s="37"/>
      <c r="DQ53" s="171" t="s">
        <v>78</v>
      </c>
      <c r="DR53" s="37" t="s">
        <v>79</v>
      </c>
      <c r="DS53" s="67" t="s">
        <v>44</v>
      </c>
      <c r="DT53" s="67" t="s">
        <v>45</v>
      </c>
      <c r="DU53" s="37"/>
      <c r="DV53" s="171" t="s">
        <v>78</v>
      </c>
      <c r="DW53" s="37" t="s">
        <v>79</v>
      </c>
      <c r="DX53" s="67" t="s">
        <v>44</v>
      </c>
      <c r="DY53" s="67" t="s">
        <v>45</v>
      </c>
      <c r="DZ53" s="42"/>
      <c r="EA53" s="171" t="s">
        <v>78</v>
      </c>
      <c r="EB53" s="37" t="s">
        <v>79</v>
      </c>
      <c r="EC53" s="67" t="s">
        <v>44</v>
      </c>
      <c r="ED53" s="67" t="s">
        <v>45</v>
      </c>
    </row>
    <row r="54" spans="1:134" ht="15.75" x14ac:dyDescent="0.3">
      <c r="A54" s="101">
        <f>IF(C54&lt;&gt;"",COUNTA($C$7:C54),"")</f>
        <v>48</v>
      </c>
      <c r="B54" s="144" t="s">
        <v>249</v>
      </c>
      <c r="C54" s="103" t="s">
        <v>250</v>
      </c>
      <c r="D54" s="145" t="s">
        <v>246</v>
      </c>
      <c r="E54" s="222">
        <v>2337137</v>
      </c>
      <c r="F54" s="106" t="s">
        <v>101</v>
      </c>
      <c r="G54" s="110" t="s">
        <v>102</v>
      </c>
      <c r="H54" s="146" t="s">
        <v>115</v>
      </c>
      <c r="I54" s="109">
        <f t="shared" ca="1" si="21"/>
        <v>9</v>
      </c>
      <c r="J54" s="110"/>
      <c r="K54" s="110"/>
      <c r="L54" s="111" t="s">
        <v>112</v>
      </c>
      <c r="M54" s="113">
        <v>39008</v>
      </c>
      <c r="N54" s="112">
        <v>39908</v>
      </c>
      <c r="O54" s="132"/>
      <c r="P54" s="133"/>
      <c r="Q54" s="134"/>
      <c r="R54" s="135"/>
      <c r="S54" s="136"/>
      <c r="T54" s="137"/>
      <c r="U54" s="138"/>
      <c r="V54" s="139" t="s">
        <v>120</v>
      </c>
      <c r="W54" s="139"/>
      <c r="X54" s="142"/>
      <c r="Y54" s="141">
        <f t="shared" si="1"/>
        <v>10</v>
      </c>
      <c r="AF54" s="142"/>
      <c r="AG54" s="142"/>
      <c r="AH54" s="143" t="str">
        <f t="shared" si="23"/>
        <v>W</v>
      </c>
      <c r="AI54" s="143" t="str">
        <f t="shared" si="23"/>
        <v>B</v>
      </c>
      <c r="AJ54" s="143">
        <f t="shared" ca="1" si="23"/>
        <v>9</v>
      </c>
      <c r="AK54" s="143">
        <f t="shared" si="23"/>
        <v>0</v>
      </c>
      <c r="AL54" s="143">
        <f t="shared" si="23"/>
        <v>0</v>
      </c>
      <c r="AM54" s="143" t="str">
        <f t="shared" si="23"/>
        <v>Ambon</v>
      </c>
      <c r="AN54" s="25"/>
      <c r="AO54" s="1" t="s">
        <v>62</v>
      </c>
      <c r="AP54" s="34" t="s">
        <v>67</v>
      </c>
      <c r="AQ54" s="12" t="s">
        <v>251</v>
      </c>
      <c r="AR54" s="12" t="s">
        <v>252</v>
      </c>
      <c r="AS54" s="1"/>
      <c r="AT54" s="1" t="s">
        <v>101</v>
      </c>
      <c r="AU54" s="1"/>
      <c r="AV54" s="1"/>
      <c r="AW54" s="1"/>
      <c r="AX54" s="1"/>
      <c r="BA54" s="1"/>
      <c r="BB54" s="33"/>
      <c r="BC54">
        <f t="shared" si="2"/>
        <v>2009</v>
      </c>
      <c r="BD54">
        <f t="shared" si="3"/>
        <v>4</v>
      </c>
      <c r="BE54" s="1" t="str">
        <f t="shared" si="4"/>
        <v>-</v>
      </c>
      <c r="BF54" s="1" t="str">
        <f t="shared" si="5"/>
        <v>-</v>
      </c>
      <c r="BG54" s="1" t="str">
        <f t="shared" si="6"/>
        <v>-</v>
      </c>
      <c r="BH54" s="1" t="str">
        <f t="shared" si="7"/>
        <v>-</v>
      </c>
      <c r="BI54" s="1" t="str">
        <f t="shared" si="8"/>
        <v>-</v>
      </c>
      <c r="BJ54" s="1" t="str">
        <f t="shared" si="9"/>
        <v>-</v>
      </c>
      <c r="BK54" s="1" t="str">
        <f t="shared" si="10"/>
        <v>-</v>
      </c>
      <c r="BL54" s="1" t="str">
        <f t="shared" si="11"/>
        <v>-</v>
      </c>
      <c r="BM54" s="1" t="str">
        <f t="shared" si="12"/>
        <v>-</v>
      </c>
      <c r="BN54" s="1" t="str">
        <f t="shared" si="13"/>
        <v>-</v>
      </c>
      <c r="BO54" s="1" t="str">
        <f t="shared" si="20"/>
        <v>-</v>
      </c>
      <c r="BP54" s="1" t="str">
        <f t="shared" si="14"/>
        <v>-</v>
      </c>
      <c r="BQ54" s="1" t="str">
        <f t="shared" si="15"/>
        <v>-</v>
      </c>
      <c r="BR54" s="1" t="str">
        <f t="shared" si="16"/>
        <v>-</v>
      </c>
      <c r="BS54" s="1">
        <f t="shared" si="17"/>
        <v>2006</v>
      </c>
      <c r="BT54" s="1">
        <f t="shared" si="18"/>
        <v>10</v>
      </c>
      <c r="BU54" s="127" t="str">
        <f t="shared" si="19"/>
        <v>ATIOT</v>
      </c>
      <c r="BV54" s="127">
        <f t="shared" si="19"/>
        <v>0</v>
      </c>
      <c r="BW54" s="9"/>
      <c r="BX54" s="67" t="str">
        <f>"="&amp;$BX$4</f>
        <v>=2010</v>
      </c>
      <c r="BY54" s="67" t="s">
        <v>86</v>
      </c>
      <c r="BZ54" s="98" t="s">
        <v>253</v>
      </c>
      <c r="CA54" s="223"/>
      <c r="CB54" s="1"/>
      <c r="CC54" s="67" t="str">
        <f>"="&amp;$BX$4</f>
        <v>=2010</v>
      </c>
      <c r="CD54" s="67" t="s">
        <v>88</v>
      </c>
      <c r="CE54" s="98" t="s">
        <v>253</v>
      </c>
      <c r="CF54" s="98"/>
      <c r="CG54" s="100"/>
      <c r="CH54" s="67" t="str">
        <f>"="&amp;$BX$4</f>
        <v>=2010</v>
      </c>
      <c r="CI54" s="67" t="s">
        <v>89</v>
      </c>
      <c r="CJ54" s="98" t="s">
        <v>253</v>
      </c>
      <c r="CK54" s="98"/>
      <c r="CL54" s="99"/>
      <c r="CM54" s="67" t="str">
        <f>"="&amp;$BX$4</f>
        <v>=2010</v>
      </c>
      <c r="CN54" s="67" t="s">
        <v>90</v>
      </c>
      <c r="CO54" s="98" t="s">
        <v>253</v>
      </c>
      <c r="CP54" s="98"/>
      <c r="CQ54" s="99"/>
      <c r="CR54" s="67" t="str">
        <f>"="&amp;$BX$4</f>
        <v>=2010</v>
      </c>
      <c r="CS54" s="67" t="s">
        <v>91</v>
      </c>
      <c r="CT54" s="98" t="s">
        <v>253</v>
      </c>
      <c r="CU54" s="98"/>
      <c r="CV54" s="100"/>
      <c r="CW54" s="67" t="str">
        <f>"="&amp;$BX$4</f>
        <v>=2010</v>
      </c>
      <c r="CX54" s="67" t="s">
        <v>92</v>
      </c>
      <c r="CY54" s="98" t="s">
        <v>253</v>
      </c>
      <c r="CZ54" s="98"/>
      <c r="DA54" s="99"/>
      <c r="DB54" s="67" t="str">
        <f>"="&amp;$BX$4</f>
        <v>=2010</v>
      </c>
      <c r="DC54" s="67" t="s">
        <v>93</v>
      </c>
      <c r="DD54" s="98" t="s">
        <v>253</v>
      </c>
      <c r="DE54" s="98"/>
      <c r="DF54" s="99"/>
      <c r="DG54" s="67" t="str">
        <f>"="&amp;$BX$4</f>
        <v>=2010</v>
      </c>
      <c r="DH54" s="67" t="s">
        <v>94</v>
      </c>
      <c r="DI54" s="98" t="s">
        <v>253</v>
      </c>
      <c r="DJ54" s="98"/>
      <c r="DK54" s="37"/>
      <c r="DL54" s="67" t="str">
        <f>"="&amp;$BX$4</f>
        <v>=2010</v>
      </c>
      <c r="DM54" s="67" t="s">
        <v>95</v>
      </c>
      <c r="DN54" s="98" t="s">
        <v>253</v>
      </c>
      <c r="DO54" s="98"/>
      <c r="DP54" s="37"/>
      <c r="DQ54" s="67" t="str">
        <f>"="&amp;$DQ$4</f>
        <v>=2011</v>
      </c>
      <c r="DR54" s="67" t="s">
        <v>96</v>
      </c>
      <c r="DS54" s="98" t="s">
        <v>253</v>
      </c>
      <c r="DT54" s="98"/>
      <c r="DU54" s="37"/>
      <c r="DV54" s="67" t="str">
        <f>"="&amp;$DV$4</f>
        <v>=2011</v>
      </c>
      <c r="DW54" s="67" t="s">
        <v>97</v>
      </c>
      <c r="DX54" s="98" t="s">
        <v>253</v>
      </c>
      <c r="DY54" s="98"/>
      <c r="DZ54" s="42"/>
      <c r="EA54" s="67" t="str">
        <f>"="&amp;$EA$4</f>
        <v>=2011</v>
      </c>
      <c r="EB54" s="67" t="s">
        <v>98</v>
      </c>
      <c r="EC54" s="98" t="s">
        <v>253</v>
      </c>
      <c r="ED54" s="1"/>
    </row>
    <row r="55" spans="1:134" ht="15.75" x14ac:dyDescent="0.3">
      <c r="A55" s="101">
        <f>IF(C55&lt;&gt;"",COUNTA($C$7:C55),"")</f>
        <v>49</v>
      </c>
      <c r="B55" s="102">
        <v>1017018</v>
      </c>
      <c r="C55" s="103" t="s">
        <v>254</v>
      </c>
      <c r="D55" s="145" t="s">
        <v>255</v>
      </c>
      <c r="E55" s="227" t="s">
        <v>256</v>
      </c>
      <c r="F55" s="106" t="s">
        <v>101</v>
      </c>
      <c r="G55" s="110" t="s">
        <v>66</v>
      </c>
      <c r="H55" s="110" t="s">
        <v>103</v>
      </c>
      <c r="I55" s="109">
        <f t="shared" ca="1" si="21"/>
        <v>36</v>
      </c>
      <c r="J55" s="110" t="s">
        <v>171</v>
      </c>
      <c r="K55" s="110" t="s">
        <v>171</v>
      </c>
      <c r="L55" s="111" t="s">
        <v>146</v>
      </c>
      <c r="M55" s="113">
        <v>29205</v>
      </c>
      <c r="N55" s="112">
        <v>29356</v>
      </c>
      <c r="O55" s="132">
        <v>37619</v>
      </c>
      <c r="P55" s="133">
        <v>40412</v>
      </c>
      <c r="Q55" s="134"/>
      <c r="R55" s="135"/>
      <c r="S55" s="136"/>
      <c r="T55" s="137"/>
      <c r="U55" s="138"/>
      <c r="V55" s="139" t="s">
        <v>154</v>
      </c>
      <c r="W55" s="139"/>
      <c r="X55" s="142"/>
      <c r="Y55" s="141">
        <f t="shared" si="1"/>
        <v>12</v>
      </c>
      <c r="AF55" s="142"/>
      <c r="AG55" s="142"/>
      <c r="AH55" s="143" t="str">
        <f t="shared" si="23"/>
        <v>P</v>
      </c>
      <c r="AI55" s="143" t="str">
        <f t="shared" si="23"/>
        <v>S</v>
      </c>
      <c r="AJ55" s="143">
        <f t="shared" ca="1" si="23"/>
        <v>36</v>
      </c>
      <c r="AK55" s="143" t="str">
        <f t="shared" si="23"/>
        <v>Lain-Lain</v>
      </c>
      <c r="AL55" s="143" t="str">
        <f t="shared" si="23"/>
        <v>Lain-Lain</v>
      </c>
      <c r="AM55" s="143" t="str">
        <f t="shared" si="23"/>
        <v>Batak</v>
      </c>
      <c r="AN55" s="25"/>
      <c r="AO55" s="1"/>
      <c r="AP55" s="1"/>
      <c r="AQ55" s="1"/>
      <c r="AR55" s="1"/>
      <c r="AS55" s="1"/>
      <c r="AT55" s="1" t="s">
        <v>257</v>
      </c>
      <c r="AU55" s="1"/>
      <c r="AV55" s="1"/>
      <c r="AW55" s="1"/>
      <c r="AX55" s="1"/>
      <c r="BA55" s="1"/>
      <c r="BB55" s="33"/>
      <c r="BC55">
        <f t="shared" si="2"/>
        <v>1980</v>
      </c>
      <c r="BD55">
        <f t="shared" si="3"/>
        <v>5</v>
      </c>
      <c r="BE55" s="1">
        <f t="shared" si="4"/>
        <v>2002</v>
      </c>
      <c r="BF55" s="1">
        <f t="shared" si="5"/>
        <v>12</v>
      </c>
      <c r="BG55" s="1">
        <f t="shared" si="6"/>
        <v>2010</v>
      </c>
      <c r="BH55" s="1">
        <f t="shared" si="7"/>
        <v>8</v>
      </c>
      <c r="BI55" s="1" t="str">
        <f t="shared" si="8"/>
        <v>-</v>
      </c>
      <c r="BJ55" s="1" t="str">
        <f t="shared" si="9"/>
        <v>-</v>
      </c>
      <c r="BK55" s="1" t="str">
        <f t="shared" si="10"/>
        <v>-</v>
      </c>
      <c r="BL55" s="1" t="str">
        <f t="shared" si="11"/>
        <v>-</v>
      </c>
      <c r="BM55" s="1" t="str">
        <f t="shared" si="12"/>
        <v>-</v>
      </c>
      <c r="BN55" s="1" t="str">
        <f t="shared" si="13"/>
        <v>-</v>
      </c>
      <c r="BO55" s="1" t="str">
        <f t="shared" si="20"/>
        <v>-</v>
      </c>
      <c r="BP55" s="1" t="str">
        <f t="shared" si="14"/>
        <v>-</v>
      </c>
      <c r="BQ55" s="1" t="str">
        <f t="shared" si="15"/>
        <v>-</v>
      </c>
      <c r="BR55" s="1" t="str">
        <f t="shared" si="16"/>
        <v>-</v>
      </c>
      <c r="BS55" s="1">
        <f t="shared" si="17"/>
        <v>1979</v>
      </c>
      <c r="BT55" s="1">
        <f t="shared" si="18"/>
        <v>12</v>
      </c>
      <c r="BU55" s="127" t="str">
        <f t="shared" si="19"/>
        <v>ATP-1</v>
      </c>
      <c r="BV55" s="127">
        <f t="shared" si="19"/>
        <v>0</v>
      </c>
      <c r="BW55" s="9"/>
      <c r="BX55" s="67" t="str">
        <f>"="&amp;$BX$4</f>
        <v>=2010</v>
      </c>
      <c r="BY55" s="67" t="s">
        <v>86</v>
      </c>
      <c r="BZ55" s="1"/>
      <c r="CA55" s="98" t="s">
        <v>253</v>
      </c>
      <c r="CB55" s="1"/>
      <c r="CC55" s="67" t="str">
        <f>"="&amp;$BX$4</f>
        <v>=2010</v>
      </c>
      <c r="CD55" s="67" t="s">
        <v>88</v>
      </c>
      <c r="CF55" s="98" t="s">
        <v>253</v>
      </c>
      <c r="CG55" s="100"/>
      <c r="CH55" s="67" t="str">
        <f>"="&amp;$BX$4</f>
        <v>=2010</v>
      </c>
      <c r="CI55" s="67" t="s">
        <v>89</v>
      </c>
      <c r="CK55" s="98" t="s">
        <v>253</v>
      </c>
      <c r="CL55" s="99"/>
      <c r="CM55" s="67" t="str">
        <f>"="&amp;$BX$4</f>
        <v>=2010</v>
      </c>
      <c r="CN55" s="67" t="s">
        <v>90</v>
      </c>
      <c r="CP55" s="98" t="s">
        <v>253</v>
      </c>
      <c r="CQ55" s="99"/>
      <c r="CR55" s="67" t="str">
        <f>"="&amp;$BX$4</f>
        <v>=2010</v>
      </c>
      <c r="CS55" s="67" t="s">
        <v>91</v>
      </c>
      <c r="CU55" s="98" t="s">
        <v>253</v>
      </c>
      <c r="CV55" s="100"/>
      <c r="CW55" s="67" t="str">
        <f>"="&amp;$BX$4</f>
        <v>=2010</v>
      </c>
      <c r="CX55" s="67" t="s">
        <v>92</v>
      </c>
      <c r="CZ55" s="98" t="s">
        <v>253</v>
      </c>
      <c r="DA55" s="99"/>
      <c r="DB55" s="67" t="str">
        <f>"="&amp;$BX$4</f>
        <v>=2010</v>
      </c>
      <c r="DC55" s="67" t="s">
        <v>93</v>
      </c>
      <c r="DE55" s="98" t="s">
        <v>253</v>
      </c>
      <c r="DF55" s="99"/>
      <c r="DG55" s="67" t="str">
        <f>"="&amp;$BX$4</f>
        <v>=2010</v>
      </c>
      <c r="DH55" s="67" t="s">
        <v>94</v>
      </c>
      <c r="DJ55" s="98" t="s">
        <v>253</v>
      </c>
      <c r="DK55" s="1"/>
      <c r="DL55" s="67" t="str">
        <f>"="&amp;$BX$4</f>
        <v>=2010</v>
      </c>
      <c r="DM55" s="67" t="s">
        <v>95</v>
      </c>
      <c r="DO55" s="98" t="s">
        <v>253</v>
      </c>
      <c r="DP55" s="37"/>
      <c r="DQ55" s="67" t="str">
        <f>"="&amp;$DQ$4</f>
        <v>=2011</v>
      </c>
      <c r="DR55" s="67" t="s">
        <v>96</v>
      </c>
      <c r="DT55" s="98" t="s">
        <v>253</v>
      </c>
      <c r="DU55" s="37"/>
      <c r="DV55" s="67" t="str">
        <f>"="&amp;$DV$4</f>
        <v>=2011</v>
      </c>
      <c r="DW55" s="67" t="s">
        <v>97</v>
      </c>
      <c r="DY55" s="98" t="s">
        <v>253</v>
      </c>
      <c r="DZ55" s="42"/>
      <c r="EA55" s="67" t="str">
        <f>"="&amp;$EA$4</f>
        <v>=2011</v>
      </c>
      <c r="EB55" s="67" t="s">
        <v>98</v>
      </c>
      <c r="ED55" s="98" t="s">
        <v>253</v>
      </c>
    </row>
    <row r="56" spans="1:134" ht="15.75" x14ac:dyDescent="0.3">
      <c r="A56" s="101">
        <f>IF(C56&lt;&gt;"",COUNTA($C$7:C56),"")</f>
        <v>50</v>
      </c>
      <c r="B56" s="144">
        <v>1027019</v>
      </c>
      <c r="C56" s="103" t="s">
        <v>258</v>
      </c>
      <c r="D56" s="145" t="s">
        <v>255</v>
      </c>
      <c r="E56" s="222"/>
      <c r="F56" s="106" t="s">
        <v>101</v>
      </c>
      <c r="G56" s="110" t="s">
        <v>102</v>
      </c>
      <c r="H56" s="110" t="s">
        <v>103</v>
      </c>
      <c r="I56" s="109">
        <f t="shared" ca="1" si="21"/>
        <v>37</v>
      </c>
      <c r="J56" s="110" t="s">
        <v>171</v>
      </c>
      <c r="K56" s="110" t="s">
        <v>171</v>
      </c>
      <c r="L56" s="111" t="s">
        <v>146</v>
      </c>
      <c r="M56" s="113">
        <v>28625</v>
      </c>
      <c r="N56" s="112">
        <v>28849</v>
      </c>
      <c r="O56" s="132">
        <v>34504</v>
      </c>
      <c r="P56" s="133">
        <v>40412</v>
      </c>
      <c r="Q56" s="134"/>
      <c r="R56" s="135"/>
      <c r="S56" s="136"/>
      <c r="T56" s="137"/>
      <c r="U56" s="138"/>
      <c r="V56" s="139" t="s">
        <v>154</v>
      </c>
      <c r="W56" s="139"/>
      <c r="X56" s="142"/>
      <c r="Y56" s="141">
        <f t="shared" si="1"/>
        <v>5</v>
      </c>
      <c r="AF56" s="142"/>
      <c r="AG56" s="142"/>
      <c r="AH56" s="143" t="str">
        <f t="shared" si="23"/>
        <v>W</v>
      </c>
      <c r="AI56" s="143" t="str">
        <f t="shared" si="23"/>
        <v>S</v>
      </c>
      <c r="AJ56" s="143">
        <f t="shared" ca="1" si="23"/>
        <v>37</v>
      </c>
      <c r="AK56" s="143" t="str">
        <f t="shared" si="23"/>
        <v>Lain-Lain</v>
      </c>
      <c r="AL56" s="143" t="str">
        <f t="shared" si="23"/>
        <v>Lain-Lain</v>
      </c>
      <c r="AM56" s="143" t="str">
        <f t="shared" si="23"/>
        <v>Batak</v>
      </c>
      <c r="AN56" s="25"/>
      <c r="AO56" s="1" t="s">
        <v>37</v>
      </c>
      <c r="AP56" s="1" t="s">
        <v>38</v>
      </c>
      <c r="AQ56" s="1" t="s">
        <v>39</v>
      </c>
      <c r="AR56" s="1" t="s">
        <v>39</v>
      </c>
      <c r="AS56" s="1"/>
      <c r="AT56" s="1" t="s">
        <v>124</v>
      </c>
      <c r="AU56" s="1"/>
      <c r="AW56" s="1"/>
      <c r="AX56" s="1"/>
      <c r="BA56" s="1"/>
      <c r="BB56" s="33"/>
      <c r="BC56">
        <f t="shared" si="2"/>
        <v>1978</v>
      </c>
      <c r="BD56">
        <f t="shared" si="3"/>
        <v>12</v>
      </c>
      <c r="BE56" s="1">
        <f t="shared" si="4"/>
        <v>1994</v>
      </c>
      <c r="BF56" s="1">
        <f t="shared" si="5"/>
        <v>6</v>
      </c>
      <c r="BG56" s="1">
        <f t="shared" si="6"/>
        <v>2010</v>
      </c>
      <c r="BH56" s="1">
        <f t="shared" si="7"/>
        <v>8</v>
      </c>
      <c r="BI56" s="1" t="str">
        <f t="shared" si="8"/>
        <v>-</v>
      </c>
      <c r="BJ56" s="1" t="str">
        <f t="shared" si="9"/>
        <v>-</v>
      </c>
      <c r="BK56" s="1" t="str">
        <f t="shared" si="10"/>
        <v>-</v>
      </c>
      <c r="BL56" s="1" t="str">
        <f t="shared" si="11"/>
        <v>-</v>
      </c>
      <c r="BM56" s="1" t="str">
        <f t="shared" si="12"/>
        <v>-</v>
      </c>
      <c r="BN56" s="1" t="str">
        <f t="shared" si="13"/>
        <v>-</v>
      </c>
      <c r="BO56" s="1" t="str">
        <f t="shared" si="20"/>
        <v>-</v>
      </c>
      <c r="BP56" s="1" t="str">
        <f t="shared" si="14"/>
        <v>-</v>
      </c>
      <c r="BQ56" s="1" t="str">
        <f t="shared" si="15"/>
        <v>-</v>
      </c>
      <c r="BR56" s="1" t="str">
        <f t="shared" si="16"/>
        <v>-</v>
      </c>
      <c r="BS56" s="1">
        <f t="shared" si="17"/>
        <v>1978</v>
      </c>
      <c r="BT56" s="1">
        <f t="shared" si="18"/>
        <v>5</v>
      </c>
      <c r="BU56" s="127" t="str">
        <f t="shared" si="19"/>
        <v>ATP-1</v>
      </c>
      <c r="BV56" s="127">
        <f t="shared" si="19"/>
        <v>0</v>
      </c>
      <c r="BW56" s="9"/>
      <c r="BX56" s="37" t="str">
        <f>BO6</f>
        <v>ex dkh th</v>
      </c>
      <c r="BY56" s="37" t="str">
        <f>BP6</f>
        <v>ex dkh bl</v>
      </c>
      <c r="BZ56" s="67" t="s">
        <v>44</v>
      </c>
      <c r="CA56" s="67" t="s">
        <v>45</v>
      </c>
      <c r="CB56" s="1"/>
      <c r="CC56" s="171" t="s">
        <v>80</v>
      </c>
      <c r="CD56" s="37" t="s">
        <v>81</v>
      </c>
      <c r="CE56" s="67" t="s">
        <v>44</v>
      </c>
      <c r="CF56" s="67" t="s">
        <v>45</v>
      </c>
      <c r="CG56" s="165"/>
      <c r="CH56" s="171" t="s">
        <v>80</v>
      </c>
      <c r="CI56" s="37" t="s">
        <v>81</v>
      </c>
      <c r="CJ56" s="67" t="s">
        <v>44</v>
      </c>
      <c r="CK56" s="67" t="s">
        <v>45</v>
      </c>
      <c r="CL56" s="129"/>
      <c r="CM56" s="171" t="s">
        <v>80</v>
      </c>
      <c r="CN56" s="37" t="s">
        <v>81</v>
      </c>
      <c r="CO56" s="67" t="s">
        <v>44</v>
      </c>
      <c r="CP56" s="67" t="s">
        <v>45</v>
      </c>
      <c r="CQ56" s="129"/>
      <c r="CR56" s="171" t="s">
        <v>80</v>
      </c>
      <c r="CS56" s="37" t="s">
        <v>81</v>
      </c>
      <c r="CT56" s="67" t="s">
        <v>44</v>
      </c>
      <c r="CU56" s="67" t="s">
        <v>45</v>
      </c>
      <c r="CV56" s="165"/>
      <c r="CW56" s="171" t="s">
        <v>80</v>
      </c>
      <c r="CX56" s="37" t="s">
        <v>81</v>
      </c>
      <c r="CY56" s="67" t="s">
        <v>44</v>
      </c>
      <c r="CZ56" s="67" t="s">
        <v>45</v>
      </c>
      <c r="DA56" s="129"/>
      <c r="DB56" s="171" t="s">
        <v>80</v>
      </c>
      <c r="DC56" s="37" t="s">
        <v>81</v>
      </c>
      <c r="DD56" s="67" t="s">
        <v>44</v>
      </c>
      <c r="DE56" s="67" t="s">
        <v>45</v>
      </c>
      <c r="DF56" s="129"/>
      <c r="DG56" s="171" t="s">
        <v>80</v>
      </c>
      <c r="DH56" s="37" t="s">
        <v>81</v>
      </c>
      <c r="DI56" s="67" t="s">
        <v>44</v>
      </c>
      <c r="DJ56" s="67" t="s">
        <v>45</v>
      </c>
      <c r="DK56" s="37"/>
      <c r="DL56" s="171" t="s">
        <v>80</v>
      </c>
      <c r="DM56" s="37" t="s">
        <v>81</v>
      </c>
      <c r="DN56" s="67" t="s">
        <v>44</v>
      </c>
      <c r="DO56" s="67" t="s">
        <v>45</v>
      </c>
      <c r="DP56" s="37"/>
      <c r="DQ56" s="171" t="s">
        <v>80</v>
      </c>
      <c r="DR56" s="37" t="s">
        <v>81</v>
      </c>
      <c r="DS56" s="67" t="s">
        <v>44</v>
      </c>
      <c r="DT56" s="67" t="s">
        <v>45</v>
      </c>
      <c r="DU56" s="37"/>
      <c r="DV56" s="171" t="s">
        <v>80</v>
      </c>
      <c r="DW56" s="37" t="s">
        <v>81</v>
      </c>
      <c r="DX56" s="67" t="s">
        <v>44</v>
      </c>
      <c r="DY56" s="67" t="s">
        <v>45</v>
      </c>
      <c r="DZ56" s="42"/>
      <c r="EA56" s="171" t="s">
        <v>80</v>
      </c>
      <c r="EB56" s="37" t="s">
        <v>81</v>
      </c>
      <c r="EC56" s="67" t="s">
        <v>44</v>
      </c>
      <c r="ED56" s="67" t="s">
        <v>45</v>
      </c>
    </row>
    <row r="57" spans="1:134" ht="15.75" x14ac:dyDescent="0.3">
      <c r="A57" s="101">
        <f>IF(C57&lt;&gt;"",COUNTA($C$7:C57),"")</f>
        <v>51</v>
      </c>
      <c r="B57" s="144">
        <v>1021029</v>
      </c>
      <c r="C57" s="103" t="s">
        <v>259</v>
      </c>
      <c r="D57" s="145" t="s">
        <v>255</v>
      </c>
      <c r="E57" s="222"/>
      <c r="F57" s="106" t="s">
        <v>101</v>
      </c>
      <c r="G57" s="110" t="s">
        <v>102</v>
      </c>
      <c r="H57" s="146" t="s">
        <v>115</v>
      </c>
      <c r="I57" s="109">
        <f t="shared" ca="1" si="21"/>
        <v>5</v>
      </c>
      <c r="J57" s="110"/>
      <c r="K57" s="110"/>
      <c r="L57" s="111" t="s">
        <v>146</v>
      </c>
      <c r="M57" s="113">
        <v>40455</v>
      </c>
      <c r="N57" s="112">
        <v>40517</v>
      </c>
      <c r="O57" s="132"/>
      <c r="P57" s="133"/>
      <c r="Q57" s="134"/>
      <c r="R57" s="135"/>
      <c r="S57" s="136"/>
      <c r="T57" s="137"/>
      <c r="U57" s="138"/>
      <c r="V57" s="139" t="s">
        <v>87</v>
      </c>
      <c r="W57" s="139"/>
      <c r="X57" s="142"/>
      <c r="Y57" s="141">
        <f t="shared" si="1"/>
        <v>10</v>
      </c>
      <c r="AF57" s="142"/>
      <c r="AG57" s="142"/>
      <c r="AH57" s="143" t="str">
        <f t="shared" si="23"/>
        <v>W</v>
      </c>
      <c r="AI57" s="143" t="str">
        <f t="shared" si="23"/>
        <v>B</v>
      </c>
      <c r="AJ57" s="143">
        <f t="shared" ca="1" si="23"/>
        <v>5</v>
      </c>
      <c r="AK57" s="143">
        <f t="shared" si="23"/>
        <v>0</v>
      </c>
      <c r="AL57" s="143">
        <f t="shared" si="23"/>
        <v>0</v>
      </c>
      <c r="AM57" s="143" t="str">
        <f t="shared" si="23"/>
        <v>Batak</v>
      </c>
      <c r="AN57" s="25"/>
      <c r="AO57" s="1" t="s">
        <v>117</v>
      </c>
      <c r="AP57" s="34" t="s">
        <v>67</v>
      </c>
      <c r="AQ57" s="12" t="s">
        <v>251</v>
      </c>
      <c r="AR57" s="12" t="s">
        <v>252</v>
      </c>
      <c r="AS57" s="1"/>
      <c r="AT57" s="1" t="s">
        <v>260</v>
      </c>
      <c r="AU57" s="1"/>
      <c r="AW57" s="1"/>
      <c r="AX57" s="1"/>
      <c r="BA57" s="1"/>
      <c r="BB57" s="33"/>
      <c r="BC57">
        <f t="shared" si="2"/>
        <v>2010</v>
      </c>
      <c r="BD57">
        <f t="shared" si="3"/>
        <v>12</v>
      </c>
      <c r="BE57" s="1" t="str">
        <f t="shared" si="4"/>
        <v>-</v>
      </c>
      <c r="BF57" s="1" t="str">
        <f t="shared" si="5"/>
        <v>-</v>
      </c>
      <c r="BG57" s="1" t="str">
        <f t="shared" si="6"/>
        <v>-</v>
      </c>
      <c r="BH57" s="1" t="str">
        <f t="shared" si="7"/>
        <v>-</v>
      </c>
      <c r="BI57" s="1" t="str">
        <f t="shared" si="8"/>
        <v>-</v>
      </c>
      <c r="BJ57" s="1" t="str">
        <f t="shared" si="9"/>
        <v>-</v>
      </c>
      <c r="BK57" s="1" t="str">
        <f t="shared" si="10"/>
        <v>-</v>
      </c>
      <c r="BL57" s="1" t="str">
        <f t="shared" si="11"/>
        <v>-</v>
      </c>
      <c r="BM57" s="1" t="str">
        <f t="shared" si="12"/>
        <v>-</v>
      </c>
      <c r="BN57" s="1" t="str">
        <f t="shared" si="13"/>
        <v>-</v>
      </c>
      <c r="BO57" s="1" t="str">
        <f t="shared" si="20"/>
        <v>-</v>
      </c>
      <c r="BP57" s="1" t="str">
        <f t="shared" si="14"/>
        <v>-</v>
      </c>
      <c r="BQ57" s="1" t="str">
        <f t="shared" si="15"/>
        <v>-</v>
      </c>
      <c r="BR57" s="1" t="str">
        <f t="shared" si="16"/>
        <v>-</v>
      </c>
      <c r="BS57" s="1">
        <f t="shared" si="17"/>
        <v>2010</v>
      </c>
      <c r="BT57" s="1">
        <f t="shared" si="18"/>
        <v>10</v>
      </c>
      <c r="BU57" s="127" t="str">
        <f t="shared" si="19"/>
        <v>ATL</v>
      </c>
      <c r="BV57" s="127">
        <f t="shared" si="19"/>
        <v>0</v>
      </c>
      <c r="BW57" s="9"/>
      <c r="BX57" s="67" t="str">
        <f>"="&amp;$BX$4</f>
        <v>=2010</v>
      </c>
      <c r="BY57" s="67" t="s">
        <v>86</v>
      </c>
      <c r="BZ57" s="98" t="s">
        <v>261</v>
      </c>
      <c r="CA57" s="9"/>
      <c r="CB57" s="1"/>
      <c r="CC57" s="67" t="str">
        <f>"="&amp;$BX$4</f>
        <v>=2010</v>
      </c>
      <c r="CD57" s="67" t="s">
        <v>88</v>
      </c>
      <c r="CE57" s="98" t="s">
        <v>261</v>
      </c>
      <c r="CF57" s="98"/>
      <c r="CG57" s="100"/>
      <c r="CH57" s="67" t="str">
        <f>"="&amp;$BX$4</f>
        <v>=2010</v>
      </c>
      <c r="CI57" s="67" t="s">
        <v>89</v>
      </c>
      <c r="CJ57" s="98" t="s">
        <v>261</v>
      </c>
      <c r="CK57" s="98"/>
      <c r="CL57" s="99"/>
      <c r="CM57" s="67" t="str">
        <f>"="&amp;$BX$4</f>
        <v>=2010</v>
      </c>
      <c r="CN57" s="67" t="s">
        <v>90</v>
      </c>
      <c r="CO57" s="98" t="s">
        <v>261</v>
      </c>
      <c r="CP57" s="98"/>
      <c r="CQ57" s="99"/>
      <c r="CR57" s="67" t="str">
        <f>"="&amp;$BX$4</f>
        <v>=2010</v>
      </c>
      <c r="CS57" s="67" t="s">
        <v>91</v>
      </c>
      <c r="CT57" s="98" t="s">
        <v>261</v>
      </c>
      <c r="CU57" s="98"/>
      <c r="CV57" s="100"/>
      <c r="CW57" s="67" t="str">
        <f>"="&amp;$BX$4</f>
        <v>=2010</v>
      </c>
      <c r="CX57" s="67" t="s">
        <v>92</v>
      </c>
      <c r="CY57" s="98" t="s">
        <v>261</v>
      </c>
      <c r="CZ57" s="98"/>
      <c r="DA57" s="99"/>
      <c r="DB57" s="67" t="str">
        <f>"="&amp;$BX$4</f>
        <v>=2010</v>
      </c>
      <c r="DC57" s="67" t="s">
        <v>93</v>
      </c>
      <c r="DD57" s="98" t="s">
        <v>261</v>
      </c>
      <c r="DE57" s="98"/>
      <c r="DF57" s="99"/>
      <c r="DG57" s="67" t="str">
        <f>"="&amp;$BX$4</f>
        <v>=2010</v>
      </c>
      <c r="DH57" s="67" t="s">
        <v>94</v>
      </c>
      <c r="DI57" s="98" t="s">
        <v>261</v>
      </c>
      <c r="DJ57" s="98"/>
      <c r="DK57" s="37"/>
      <c r="DL57" s="67" t="str">
        <f>"="&amp;$BX$4</f>
        <v>=2010</v>
      </c>
      <c r="DM57" s="67" t="s">
        <v>95</v>
      </c>
      <c r="DN57" s="98" t="s">
        <v>261</v>
      </c>
      <c r="DO57" s="98"/>
      <c r="DP57" s="37"/>
      <c r="DQ57" s="67" t="str">
        <f>"="&amp;$DQ$4</f>
        <v>=2011</v>
      </c>
      <c r="DR57" s="67" t="s">
        <v>96</v>
      </c>
      <c r="DS57" s="98" t="s">
        <v>261</v>
      </c>
      <c r="DT57" s="98"/>
      <c r="DU57" s="37"/>
      <c r="DV57" s="67" t="str">
        <f>"="&amp;$DV$4</f>
        <v>=2011</v>
      </c>
      <c r="DW57" s="67" t="s">
        <v>97</v>
      </c>
      <c r="DX57" s="98" t="s">
        <v>261</v>
      </c>
      <c r="DY57" s="98"/>
      <c r="DZ57" s="42"/>
      <c r="EA57" s="67" t="str">
        <f>"="&amp;$EA$4</f>
        <v>=2011</v>
      </c>
      <c r="EB57" s="67" t="s">
        <v>98</v>
      </c>
      <c r="EC57" s="98" t="s">
        <v>261</v>
      </c>
      <c r="ED57" s="1"/>
    </row>
    <row r="58" spans="1:134" ht="15.75" x14ac:dyDescent="0.3">
      <c r="A58" s="101">
        <f>IF(C58&lt;&gt;"",COUNTA($C$7:C58),"")</f>
        <v>52</v>
      </c>
      <c r="B58" s="102">
        <v>9225007</v>
      </c>
      <c r="C58" s="103" t="s">
        <v>262</v>
      </c>
      <c r="D58" s="145" t="s">
        <v>263</v>
      </c>
      <c r="E58" s="222"/>
      <c r="F58" s="106" t="s">
        <v>257</v>
      </c>
      <c r="G58" s="110" t="s">
        <v>102</v>
      </c>
      <c r="H58" s="110" t="s">
        <v>103</v>
      </c>
      <c r="I58" s="109">
        <f t="shared" ca="1" si="21"/>
        <v>49</v>
      </c>
      <c r="J58" s="110" t="s">
        <v>118</v>
      </c>
      <c r="K58" s="110" t="s">
        <v>111</v>
      </c>
      <c r="L58" s="111" t="s">
        <v>128</v>
      </c>
      <c r="M58" s="113">
        <v>24191</v>
      </c>
      <c r="N58" s="112">
        <v>33699</v>
      </c>
      <c r="O58" s="132">
        <v>33699</v>
      </c>
      <c r="P58" s="133"/>
      <c r="Q58" s="134"/>
      <c r="R58" s="135"/>
      <c r="S58" s="136"/>
      <c r="T58" s="137"/>
      <c r="U58" s="138"/>
      <c r="V58" s="139"/>
      <c r="W58" s="139"/>
      <c r="X58" s="142"/>
      <c r="Y58" s="141">
        <f t="shared" si="1"/>
        <v>3</v>
      </c>
      <c r="AF58" s="142"/>
      <c r="AG58" s="142"/>
      <c r="AH58" s="143" t="str">
        <f t="shared" si="23"/>
        <v>W</v>
      </c>
      <c r="AI58" s="143" t="str">
        <f t="shared" si="23"/>
        <v>S</v>
      </c>
      <c r="AJ58" s="143">
        <f t="shared" ca="1" si="23"/>
        <v>49</v>
      </c>
      <c r="AK58" s="143" t="str">
        <f t="shared" si="23"/>
        <v>SD</v>
      </c>
      <c r="AL58" s="143" t="str">
        <f t="shared" si="23"/>
        <v>Wirausaha</v>
      </c>
      <c r="AM58" s="143" t="str">
        <f t="shared" si="23"/>
        <v>T.Hoa</v>
      </c>
      <c r="AN58" s="25"/>
      <c r="AO58" s="1"/>
      <c r="AP58" s="1"/>
      <c r="AQ58" s="1"/>
      <c r="AR58" s="1"/>
      <c r="AS58" s="1"/>
      <c r="AT58" s="1" t="s">
        <v>264</v>
      </c>
      <c r="AU58" s="1"/>
      <c r="AW58" s="1"/>
      <c r="AX58" s="1"/>
      <c r="BA58" s="1"/>
      <c r="BB58" s="33"/>
      <c r="BC58">
        <f t="shared" si="2"/>
        <v>1992</v>
      </c>
      <c r="BD58">
        <f t="shared" si="3"/>
        <v>4</v>
      </c>
      <c r="BE58" s="1">
        <f t="shared" si="4"/>
        <v>1992</v>
      </c>
      <c r="BF58" s="1">
        <f t="shared" si="5"/>
        <v>4</v>
      </c>
      <c r="BG58" s="1" t="str">
        <f t="shared" si="6"/>
        <v>-</v>
      </c>
      <c r="BH58" s="1" t="str">
        <f t="shared" si="7"/>
        <v>-</v>
      </c>
      <c r="BI58" s="1" t="str">
        <f t="shared" si="8"/>
        <v>-</v>
      </c>
      <c r="BJ58" s="1" t="str">
        <f t="shared" si="9"/>
        <v>-</v>
      </c>
      <c r="BK58" s="1" t="str">
        <f t="shared" si="10"/>
        <v>-</v>
      </c>
      <c r="BL58" s="1" t="str">
        <f t="shared" si="11"/>
        <v>-</v>
      </c>
      <c r="BM58" s="1" t="str">
        <f t="shared" si="12"/>
        <v>-</v>
      </c>
      <c r="BN58" s="1" t="str">
        <f t="shared" si="13"/>
        <v>-</v>
      </c>
      <c r="BO58" s="1" t="str">
        <f t="shared" si="20"/>
        <v>-</v>
      </c>
      <c r="BP58" s="1" t="str">
        <f t="shared" si="14"/>
        <v>-</v>
      </c>
      <c r="BQ58" s="1" t="str">
        <f t="shared" si="15"/>
        <v>-</v>
      </c>
      <c r="BR58" s="1" t="str">
        <f t="shared" si="16"/>
        <v>-</v>
      </c>
      <c r="BS58" s="1">
        <f t="shared" si="17"/>
        <v>1966</v>
      </c>
      <c r="BT58" s="1">
        <f t="shared" si="18"/>
        <v>3</v>
      </c>
      <c r="BU58" s="127">
        <f t="shared" si="19"/>
        <v>0</v>
      </c>
      <c r="BV58" s="127">
        <f t="shared" si="19"/>
        <v>0</v>
      </c>
      <c r="BW58" s="9"/>
      <c r="BX58" s="67" t="str">
        <f>"="&amp;$BX$4</f>
        <v>=2010</v>
      </c>
      <c r="BY58" s="67" t="s">
        <v>86</v>
      </c>
      <c r="BZ58" s="1"/>
      <c r="CA58" s="98" t="s">
        <v>261</v>
      </c>
      <c r="CB58" s="1"/>
      <c r="CC58" s="67" t="str">
        <f>"="&amp;$BX$4</f>
        <v>=2010</v>
      </c>
      <c r="CD58" s="67" t="s">
        <v>88</v>
      </c>
      <c r="CF58" s="98" t="s">
        <v>261</v>
      </c>
      <c r="CG58" s="100"/>
      <c r="CH58" s="67" t="str">
        <f>"="&amp;$BX$4</f>
        <v>=2010</v>
      </c>
      <c r="CI58" s="67" t="s">
        <v>89</v>
      </c>
      <c r="CK58" s="98" t="s">
        <v>261</v>
      </c>
      <c r="CL58" s="99"/>
      <c r="CM58" s="67" t="str">
        <f>"="&amp;$BX$4</f>
        <v>=2010</v>
      </c>
      <c r="CN58" s="67" t="s">
        <v>90</v>
      </c>
      <c r="CP58" s="98" t="s">
        <v>261</v>
      </c>
      <c r="CQ58" s="99"/>
      <c r="CR58" s="67" t="str">
        <f>"="&amp;$BX$4</f>
        <v>=2010</v>
      </c>
      <c r="CS58" s="67" t="s">
        <v>91</v>
      </c>
      <c r="CU58" s="98" t="s">
        <v>261</v>
      </c>
      <c r="CV58" s="100"/>
      <c r="CW58" s="67" t="str">
        <f>"="&amp;$BX$4</f>
        <v>=2010</v>
      </c>
      <c r="CX58" s="67" t="s">
        <v>92</v>
      </c>
      <c r="CZ58" s="98" t="s">
        <v>261</v>
      </c>
      <c r="DA58" s="99"/>
      <c r="DB58" s="67" t="str">
        <f>"="&amp;$BX$4</f>
        <v>=2010</v>
      </c>
      <c r="DC58" s="67" t="s">
        <v>93</v>
      </c>
      <c r="DE58" s="98" t="s">
        <v>261</v>
      </c>
      <c r="DF58" s="99"/>
      <c r="DG58" s="67" t="str">
        <f>"="&amp;$BX$4</f>
        <v>=2010</v>
      </c>
      <c r="DH58" s="67" t="s">
        <v>94</v>
      </c>
      <c r="DJ58" s="98" t="s">
        <v>261</v>
      </c>
      <c r="DK58" s="37"/>
      <c r="DL58" s="67" t="str">
        <f>"="&amp;$BX$4</f>
        <v>=2010</v>
      </c>
      <c r="DM58" s="67" t="s">
        <v>95</v>
      </c>
      <c r="DO58" s="98" t="s">
        <v>261</v>
      </c>
      <c r="DP58" s="37"/>
      <c r="DQ58" s="67" t="str">
        <f>"="&amp;$DQ$4</f>
        <v>=2011</v>
      </c>
      <c r="DR58" s="67" t="s">
        <v>96</v>
      </c>
      <c r="DT58" s="98" t="s">
        <v>261</v>
      </c>
      <c r="DU58" s="37"/>
      <c r="DV58" s="67" t="str">
        <f>"="&amp;$DV$4</f>
        <v>=2011</v>
      </c>
      <c r="DW58" s="67" t="s">
        <v>97</v>
      </c>
      <c r="DY58" s="98" t="s">
        <v>261</v>
      </c>
      <c r="DZ58" s="42"/>
      <c r="EA58" s="67" t="str">
        <f>"="&amp;$EA$4</f>
        <v>=2011</v>
      </c>
      <c r="EB58" s="67" t="s">
        <v>98</v>
      </c>
      <c r="ED58" s="98" t="s">
        <v>261</v>
      </c>
    </row>
    <row r="59" spans="1:134" ht="15.75" x14ac:dyDescent="0.3">
      <c r="A59" s="101">
        <f>IF(C59&lt;&gt;"",COUNTA($C$7:C59),"")</f>
        <v>53</v>
      </c>
      <c r="B59" s="144" t="s">
        <v>265</v>
      </c>
      <c r="C59" s="103" t="s">
        <v>266</v>
      </c>
      <c r="D59" s="145" t="s">
        <v>263</v>
      </c>
      <c r="E59" s="222"/>
      <c r="F59" s="106" t="s">
        <v>257</v>
      </c>
      <c r="G59" s="110" t="s">
        <v>66</v>
      </c>
      <c r="H59" s="110" t="s">
        <v>103</v>
      </c>
      <c r="I59" s="109">
        <f t="shared" ca="1" si="21"/>
        <v>26</v>
      </c>
      <c r="J59" s="110" t="s">
        <v>131</v>
      </c>
      <c r="K59" s="110" t="s">
        <v>111</v>
      </c>
      <c r="L59" s="111" t="s">
        <v>128</v>
      </c>
      <c r="M59" s="113">
        <v>32709</v>
      </c>
      <c r="N59" s="112">
        <v>40153</v>
      </c>
      <c r="O59" s="132">
        <v>40153</v>
      </c>
      <c r="P59" s="133"/>
      <c r="Q59" s="134"/>
      <c r="R59" s="135"/>
      <c r="S59" s="136"/>
      <c r="T59" s="137"/>
      <c r="U59" s="138"/>
      <c r="V59" s="139" t="s">
        <v>178</v>
      </c>
      <c r="W59" s="139"/>
      <c r="X59" s="142"/>
      <c r="Y59" s="141">
        <f t="shared" si="1"/>
        <v>7</v>
      </c>
      <c r="AF59" s="142"/>
      <c r="AG59" s="142"/>
      <c r="AH59" s="143" t="str">
        <f t="shared" si="23"/>
        <v>P</v>
      </c>
      <c r="AI59" s="143" t="str">
        <f t="shared" si="23"/>
        <v>S</v>
      </c>
      <c r="AJ59" s="143">
        <f t="shared" ca="1" si="23"/>
        <v>26</v>
      </c>
      <c r="AK59" s="143" t="str">
        <f t="shared" si="23"/>
        <v>SLTP</v>
      </c>
      <c r="AL59" s="143" t="str">
        <f t="shared" si="23"/>
        <v>Wirausaha</v>
      </c>
      <c r="AM59" s="143" t="str">
        <f t="shared" si="23"/>
        <v>T.Hoa</v>
      </c>
      <c r="AN59" s="25"/>
      <c r="AO59" s="1" t="s">
        <v>37</v>
      </c>
      <c r="AP59" s="1" t="s">
        <v>38</v>
      </c>
      <c r="AQ59" s="1" t="s">
        <v>39</v>
      </c>
      <c r="AR59" s="1" t="s">
        <v>39</v>
      </c>
      <c r="AS59" s="1"/>
      <c r="AT59" s="1" t="s">
        <v>267</v>
      </c>
      <c r="AU59" s="1"/>
      <c r="AW59" s="1"/>
      <c r="AX59" s="1"/>
      <c r="BA59" s="1"/>
      <c r="BB59" s="33"/>
      <c r="BC59">
        <f t="shared" si="2"/>
        <v>2009</v>
      </c>
      <c r="BD59">
        <f t="shared" si="3"/>
        <v>12</v>
      </c>
      <c r="BE59" s="1">
        <f t="shared" si="4"/>
        <v>2009</v>
      </c>
      <c r="BF59" s="1">
        <f t="shared" si="5"/>
        <v>12</v>
      </c>
      <c r="BG59" s="1" t="str">
        <f t="shared" si="6"/>
        <v>-</v>
      </c>
      <c r="BH59" s="1" t="str">
        <f t="shared" si="7"/>
        <v>-</v>
      </c>
      <c r="BI59" s="1" t="str">
        <f t="shared" si="8"/>
        <v>-</v>
      </c>
      <c r="BJ59" s="1" t="str">
        <f t="shared" si="9"/>
        <v>-</v>
      </c>
      <c r="BK59" s="1" t="str">
        <f t="shared" si="10"/>
        <v>-</v>
      </c>
      <c r="BL59" s="1" t="str">
        <f t="shared" si="11"/>
        <v>-</v>
      </c>
      <c r="BM59" s="1" t="str">
        <f t="shared" si="12"/>
        <v>-</v>
      </c>
      <c r="BN59" s="1" t="str">
        <f t="shared" si="13"/>
        <v>-</v>
      </c>
      <c r="BO59" s="1" t="str">
        <f t="shared" si="20"/>
        <v>-</v>
      </c>
      <c r="BP59" s="1" t="str">
        <f t="shared" si="14"/>
        <v>-</v>
      </c>
      <c r="BQ59" s="1" t="str">
        <f t="shared" si="15"/>
        <v>-</v>
      </c>
      <c r="BR59" s="1" t="str">
        <f t="shared" si="16"/>
        <v>-</v>
      </c>
      <c r="BS59" s="1">
        <f t="shared" si="17"/>
        <v>1989</v>
      </c>
      <c r="BT59" s="1">
        <f t="shared" si="18"/>
        <v>7</v>
      </c>
      <c r="BU59" s="127" t="str">
        <f t="shared" si="19"/>
        <v>ATD-2</v>
      </c>
      <c r="BV59" s="127">
        <f t="shared" si="19"/>
        <v>0</v>
      </c>
      <c r="BW59" s="9"/>
      <c r="BX59" s="37" t="str">
        <f>BQ6</f>
        <v>ex dkh-4 th</v>
      </c>
      <c r="BY59" s="37" t="str">
        <f>BR6</f>
        <v>ex dkh-4 bl</v>
      </c>
      <c r="BZ59" s="67" t="s">
        <v>44</v>
      </c>
      <c r="CA59" s="67" t="s">
        <v>45</v>
      </c>
      <c r="CB59" s="1"/>
      <c r="CC59" s="171" t="s">
        <v>82</v>
      </c>
      <c r="CD59" s="37" t="str">
        <f>BY59</f>
        <v>ex dkh-4 bl</v>
      </c>
      <c r="CE59" s="67" t="s">
        <v>44</v>
      </c>
      <c r="CF59" s="67" t="s">
        <v>45</v>
      </c>
      <c r="CG59" s="165"/>
      <c r="CH59" s="171" t="str">
        <f>BX59</f>
        <v>ex dkh-4 th</v>
      </c>
      <c r="CI59" s="37" t="str">
        <f>CD59</f>
        <v>ex dkh-4 bl</v>
      </c>
      <c r="CJ59" s="67" t="s">
        <v>44</v>
      </c>
      <c r="CK59" s="67" t="s">
        <v>45</v>
      </c>
      <c r="CL59" s="129"/>
      <c r="CM59" s="171" t="str">
        <f>BX59</f>
        <v>ex dkh-4 th</v>
      </c>
      <c r="CN59" s="37" t="str">
        <f>CI59</f>
        <v>ex dkh-4 bl</v>
      </c>
      <c r="CO59" s="67" t="s">
        <v>44</v>
      </c>
      <c r="CP59" s="67" t="s">
        <v>45</v>
      </c>
      <c r="CQ59" s="129"/>
      <c r="CR59" s="171" t="str">
        <f>CM59</f>
        <v>ex dkh-4 th</v>
      </c>
      <c r="CS59" s="37" t="str">
        <f>CN59</f>
        <v>ex dkh-4 bl</v>
      </c>
      <c r="CT59" s="67" t="s">
        <v>44</v>
      </c>
      <c r="CU59" s="67" t="s">
        <v>45</v>
      </c>
      <c r="CV59" s="165"/>
      <c r="CW59" s="171" t="str">
        <f>CM59</f>
        <v>ex dkh-4 th</v>
      </c>
      <c r="CX59" s="37" t="str">
        <f>CN59</f>
        <v>ex dkh-4 bl</v>
      </c>
      <c r="CY59" s="67" t="s">
        <v>44</v>
      </c>
      <c r="CZ59" s="67" t="s">
        <v>45</v>
      </c>
      <c r="DA59" s="129"/>
      <c r="DB59" s="171" t="str">
        <f>CW59</f>
        <v>ex dkh-4 th</v>
      </c>
      <c r="DC59" s="37" t="str">
        <f>CX59</f>
        <v>ex dkh-4 bl</v>
      </c>
      <c r="DD59" s="67" t="s">
        <v>44</v>
      </c>
      <c r="DE59" s="67" t="s">
        <v>45</v>
      </c>
      <c r="DF59" s="129"/>
      <c r="DG59" s="171" t="str">
        <f>DB59</f>
        <v>ex dkh-4 th</v>
      </c>
      <c r="DH59" s="37" t="str">
        <f>DC59</f>
        <v>ex dkh-4 bl</v>
      </c>
      <c r="DI59" s="67" t="s">
        <v>44</v>
      </c>
      <c r="DJ59" s="67" t="s">
        <v>45</v>
      </c>
      <c r="DK59" s="37"/>
      <c r="DL59" s="171" t="str">
        <f>DG59</f>
        <v>ex dkh-4 th</v>
      </c>
      <c r="DM59" s="37" t="str">
        <f>DH59</f>
        <v>ex dkh-4 bl</v>
      </c>
      <c r="DN59" s="67" t="s">
        <v>44</v>
      </c>
      <c r="DO59" s="67" t="s">
        <v>45</v>
      </c>
      <c r="DP59" s="37"/>
      <c r="DQ59" s="171" t="str">
        <f>DL59</f>
        <v>ex dkh-4 th</v>
      </c>
      <c r="DR59" s="37" t="str">
        <f>DM59</f>
        <v>ex dkh-4 bl</v>
      </c>
      <c r="DS59" s="67" t="s">
        <v>44</v>
      </c>
      <c r="DT59" s="67" t="s">
        <v>45</v>
      </c>
      <c r="DU59" s="37"/>
      <c r="DV59" s="171" t="str">
        <f>DQ59</f>
        <v>ex dkh-4 th</v>
      </c>
      <c r="DW59" s="37" t="str">
        <f>DR59</f>
        <v>ex dkh-4 bl</v>
      </c>
      <c r="DX59" s="67" t="s">
        <v>44</v>
      </c>
      <c r="DY59" s="67" t="s">
        <v>45</v>
      </c>
      <c r="DZ59" s="42"/>
      <c r="EA59" s="171" t="str">
        <f>DV59</f>
        <v>ex dkh-4 th</v>
      </c>
      <c r="EB59" s="37" t="str">
        <f>DW59</f>
        <v>ex dkh-4 bl</v>
      </c>
      <c r="EC59" s="67" t="s">
        <v>44</v>
      </c>
      <c r="ED59" s="67" t="s">
        <v>45</v>
      </c>
    </row>
    <row r="60" spans="1:134" ht="15.75" x14ac:dyDescent="0.3">
      <c r="A60" s="101">
        <f>IF(C60&lt;&gt;"",COUNTA($C$7:C60),"")</f>
        <v>54</v>
      </c>
      <c r="B60" s="102">
        <v>7827002</v>
      </c>
      <c r="C60" s="103" t="s">
        <v>268</v>
      </c>
      <c r="D60" s="145" t="s">
        <v>269</v>
      </c>
      <c r="E60" s="131">
        <v>263342</v>
      </c>
      <c r="F60" s="106" t="s">
        <v>101</v>
      </c>
      <c r="G60" s="110" t="s">
        <v>102</v>
      </c>
      <c r="H60" s="110" t="s">
        <v>103</v>
      </c>
      <c r="I60" s="109">
        <f t="shared" ca="1" si="21"/>
        <v>77</v>
      </c>
      <c r="J60" s="110" t="s">
        <v>131</v>
      </c>
      <c r="K60" s="110" t="s">
        <v>111</v>
      </c>
      <c r="L60" s="111" t="s">
        <v>128</v>
      </c>
      <c r="M60" s="112">
        <v>13956</v>
      </c>
      <c r="N60" s="112">
        <v>20672</v>
      </c>
      <c r="O60" s="132">
        <v>20672</v>
      </c>
      <c r="P60" s="169"/>
      <c r="Q60" s="170"/>
      <c r="R60" s="135"/>
      <c r="S60" s="136"/>
      <c r="T60" s="137"/>
      <c r="U60" s="138"/>
      <c r="V60" s="139"/>
      <c r="W60" s="139"/>
      <c r="X60" s="142"/>
      <c r="Y60" s="141">
        <f t="shared" si="1"/>
        <v>3</v>
      </c>
      <c r="AF60" s="142"/>
      <c r="AG60" s="142"/>
      <c r="AH60" s="143" t="str">
        <f t="shared" si="23"/>
        <v>W</v>
      </c>
      <c r="AI60" s="143" t="str">
        <f t="shared" si="23"/>
        <v>S</v>
      </c>
      <c r="AJ60" s="143">
        <f t="shared" ca="1" si="23"/>
        <v>77</v>
      </c>
      <c r="AK60" s="143" t="str">
        <f t="shared" si="23"/>
        <v>SLTP</v>
      </c>
      <c r="AL60" s="143" t="str">
        <f t="shared" si="23"/>
        <v>Wirausaha</v>
      </c>
      <c r="AM60" s="143" t="str">
        <f t="shared" si="23"/>
        <v>T.Hoa</v>
      </c>
      <c r="AN60" s="25"/>
      <c r="AO60" s="1" t="s">
        <v>62</v>
      </c>
      <c r="AP60" s="34" t="s">
        <v>67</v>
      </c>
      <c r="AQ60" s="12" t="s">
        <v>270</v>
      </c>
      <c r="AR60" s="12" t="s">
        <v>271</v>
      </c>
      <c r="AS60" s="1"/>
      <c r="AT60" s="1" t="s">
        <v>272</v>
      </c>
      <c r="AU60" s="1"/>
      <c r="AW60" s="1"/>
      <c r="AX60" s="1"/>
      <c r="BA60" s="1"/>
      <c r="BB60" s="33"/>
      <c r="BC60">
        <f t="shared" si="2"/>
        <v>1956</v>
      </c>
      <c r="BD60">
        <f t="shared" si="3"/>
        <v>8</v>
      </c>
      <c r="BE60" s="1">
        <f t="shared" si="4"/>
        <v>1956</v>
      </c>
      <c r="BF60" s="1">
        <f t="shared" si="5"/>
        <v>8</v>
      </c>
      <c r="BG60" s="1" t="str">
        <f t="shared" si="6"/>
        <v>-</v>
      </c>
      <c r="BH60" s="1" t="str">
        <f t="shared" si="7"/>
        <v>-</v>
      </c>
      <c r="BI60" s="1" t="str">
        <f t="shared" si="8"/>
        <v>-</v>
      </c>
      <c r="BJ60" s="1" t="str">
        <f t="shared" si="9"/>
        <v>-</v>
      </c>
      <c r="BK60" s="1" t="str">
        <f t="shared" si="10"/>
        <v>-</v>
      </c>
      <c r="BL60" s="1" t="str">
        <f t="shared" si="11"/>
        <v>-</v>
      </c>
      <c r="BM60" s="1" t="str">
        <f t="shared" si="12"/>
        <v>-</v>
      </c>
      <c r="BN60" s="1" t="str">
        <f t="shared" si="13"/>
        <v>-</v>
      </c>
      <c r="BO60" s="1" t="str">
        <f t="shared" si="20"/>
        <v>-</v>
      </c>
      <c r="BP60" s="1" t="str">
        <f t="shared" si="14"/>
        <v>-</v>
      </c>
      <c r="BQ60" s="1" t="str">
        <f t="shared" si="15"/>
        <v>-</v>
      </c>
      <c r="BR60" s="1" t="str">
        <f t="shared" si="16"/>
        <v>-</v>
      </c>
      <c r="BS60" s="1">
        <f t="shared" si="17"/>
        <v>1938</v>
      </c>
      <c r="BT60" s="1">
        <f t="shared" si="18"/>
        <v>3</v>
      </c>
      <c r="BU60" s="127">
        <f t="shared" si="19"/>
        <v>0</v>
      </c>
      <c r="BV60" s="127">
        <f t="shared" si="19"/>
        <v>0</v>
      </c>
      <c r="BW60" s="9"/>
      <c r="BX60" s="67" t="str">
        <f>"="&amp;$BX$4</f>
        <v>=2010</v>
      </c>
      <c r="BY60" s="67" t="s">
        <v>86</v>
      </c>
      <c r="BZ60" s="98" t="s">
        <v>59</v>
      </c>
      <c r="CA60" s="9"/>
      <c r="CB60" s="1"/>
      <c r="CC60" s="67" t="str">
        <f>"="&amp;$BX$4</f>
        <v>=2010</v>
      </c>
      <c r="CD60" s="67" t="s">
        <v>88</v>
      </c>
      <c r="CE60" s="98" t="s">
        <v>59</v>
      </c>
      <c r="CF60" s="98"/>
      <c r="CG60" s="100"/>
      <c r="CH60" s="67" t="str">
        <f>"="&amp;$BX$4</f>
        <v>=2010</v>
      </c>
      <c r="CI60" s="67" t="s">
        <v>89</v>
      </c>
      <c r="CJ60" s="98" t="s">
        <v>59</v>
      </c>
      <c r="CK60" s="98"/>
      <c r="CL60" s="99"/>
      <c r="CM60" s="67" t="str">
        <f>"="&amp;$BX$4</f>
        <v>=2010</v>
      </c>
      <c r="CN60" s="67" t="s">
        <v>90</v>
      </c>
      <c r="CO60" s="98" t="s">
        <v>59</v>
      </c>
      <c r="CP60" s="98"/>
      <c r="CQ60" s="99"/>
      <c r="CR60" s="67" t="str">
        <f>"="&amp;$BX$4</f>
        <v>=2010</v>
      </c>
      <c r="CS60" s="67" t="s">
        <v>91</v>
      </c>
      <c r="CT60" s="98" t="s">
        <v>59</v>
      </c>
      <c r="CU60" s="98"/>
      <c r="CV60" s="100"/>
      <c r="CW60" s="67" t="str">
        <f>"="&amp;$BX$4</f>
        <v>=2010</v>
      </c>
      <c r="CX60" s="67" t="s">
        <v>92</v>
      </c>
      <c r="CY60" s="98" t="s">
        <v>59</v>
      </c>
      <c r="CZ60" s="98"/>
      <c r="DA60" s="99"/>
      <c r="DB60" s="67" t="str">
        <f>"="&amp;$BX$4</f>
        <v>=2010</v>
      </c>
      <c r="DC60" s="67" t="s">
        <v>93</v>
      </c>
      <c r="DD60" s="98" t="s">
        <v>59</v>
      </c>
      <c r="DE60" s="98"/>
      <c r="DF60" s="99"/>
      <c r="DG60" s="67" t="str">
        <f>"="&amp;$BX$4</f>
        <v>=2010</v>
      </c>
      <c r="DH60" s="67" t="s">
        <v>94</v>
      </c>
      <c r="DI60" s="98" t="s">
        <v>59</v>
      </c>
      <c r="DJ60" s="98"/>
      <c r="DK60" s="37"/>
      <c r="DL60" s="67" t="str">
        <f>"="&amp;$BX$4</f>
        <v>=2010</v>
      </c>
      <c r="DM60" s="67" t="s">
        <v>95</v>
      </c>
      <c r="DN60" s="98" t="s">
        <v>59</v>
      </c>
      <c r="DO60" s="98"/>
      <c r="DP60" s="37"/>
      <c r="DQ60" s="67" t="str">
        <f>"="&amp;$DQ$4</f>
        <v>=2011</v>
      </c>
      <c r="DR60" s="67" t="s">
        <v>96</v>
      </c>
      <c r="DS60" s="98" t="s">
        <v>59</v>
      </c>
      <c r="DT60" s="98"/>
      <c r="DU60" s="37"/>
      <c r="DV60" s="67" t="str">
        <f>"="&amp;$DV$4</f>
        <v>=2011</v>
      </c>
      <c r="DW60" s="67" t="s">
        <v>97</v>
      </c>
      <c r="DX60" s="98" t="s">
        <v>59</v>
      </c>
      <c r="DY60" s="98"/>
      <c r="DZ60" s="42"/>
      <c r="EA60" s="67" t="str">
        <f>"="&amp;$EA$4</f>
        <v>=2011</v>
      </c>
      <c r="EB60" s="67" t="s">
        <v>98</v>
      </c>
      <c r="EC60" s="98" t="s">
        <v>59</v>
      </c>
      <c r="ED60" s="1"/>
    </row>
    <row r="61" spans="1:134" ht="15.75" x14ac:dyDescent="0.3">
      <c r="A61" s="101">
        <f>IF(C61&lt;&gt;"",COUNTA($C$7:C61),"")</f>
        <v>55</v>
      </c>
      <c r="B61" s="102">
        <v>8628008</v>
      </c>
      <c r="C61" s="103" t="s">
        <v>273</v>
      </c>
      <c r="D61" s="219" t="s">
        <v>274</v>
      </c>
      <c r="E61" s="131">
        <v>264793</v>
      </c>
      <c r="F61" s="106" t="s">
        <v>101</v>
      </c>
      <c r="G61" s="110" t="s">
        <v>102</v>
      </c>
      <c r="H61" s="110" t="s">
        <v>103</v>
      </c>
      <c r="I61" s="109">
        <f t="shared" ca="1" si="21"/>
        <v>52</v>
      </c>
      <c r="J61" s="110" t="s">
        <v>110</v>
      </c>
      <c r="K61" s="110" t="s">
        <v>111</v>
      </c>
      <c r="L61" s="111" t="s">
        <v>128</v>
      </c>
      <c r="M61" s="112">
        <v>23149</v>
      </c>
      <c r="N61" s="112"/>
      <c r="O61" s="132">
        <v>31550</v>
      </c>
      <c r="P61" s="225"/>
      <c r="Q61" s="170"/>
      <c r="R61" s="135"/>
      <c r="S61" s="136"/>
      <c r="T61" s="137"/>
      <c r="U61" s="138"/>
      <c r="V61" s="139"/>
      <c r="W61" s="139"/>
      <c r="X61" s="142"/>
      <c r="Y61" s="141">
        <f t="shared" si="1"/>
        <v>5</v>
      </c>
      <c r="AF61" s="142"/>
      <c r="AG61" s="142"/>
      <c r="AH61" s="143" t="str">
        <f t="shared" si="23"/>
        <v>W</v>
      </c>
      <c r="AI61" s="143" t="str">
        <f t="shared" si="23"/>
        <v>S</v>
      </c>
      <c r="AJ61" s="143">
        <f t="shared" ca="1" si="23"/>
        <v>52</v>
      </c>
      <c r="AK61" s="143" t="str">
        <f t="shared" si="23"/>
        <v>SMU</v>
      </c>
      <c r="AL61" s="143" t="str">
        <f t="shared" si="23"/>
        <v>Wirausaha</v>
      </c>
      <c r="AM61" s="143" t="str">
        <f t="shared" si="23"/>
        <v>T.Hoa</v>
      </c>
      <c r="AN61" s="25"/>
      <c r="AO61" s="1"/>
      <c r="AP61" s="1"/>
      <c r="AQ61" s="1"/>
      <c r="AR61" s="1"/>
      <c r="AS61" s="1"/>
      <c r="AT61" s="1" t="s">
        <v>275</v>
      </c>
      <c r="AW61" s="1"/>
      <c r="AX61" s="1"/>
      <c r="BA61" s="1"/>
      <c r="BB61" s="33"/>
      <c r="BC61" t="str">
        <f t="shared" si="2"/>
        <v>-</v>
      </c>
      <c r="BD61" t="str">
        <f t="shared" si="3"/>
        <v>-</v>
      </c>
      <c r="BE61" s="1">
        <f t="shared" si="4"/>
        <v>1986</v>
      </c>
      <c r="BF61" s="1">
        <f t="shared" si="5"/>
        <v>5</v>
      </c>
      <c r="BG61" s="1" t="str">
        <f t="shared" si="6"/>
        <v>-</v>
      </c>
      <c r="BH61" s="1" t="str">
        <f t="shared" si="7"/>
        <v>-</v>
      </c>
      <c r="BI61" s="1" t="str">
        <f t="shared" si="8"/>
        <v>-</v>
      </c>
      <c r="BJ61" s="1" t="str">
        <f t="shared" si="9"/>
        <v>-</v>
      </c>
      <c r="BK61" s="1" t="str">
        <f t="shared" si="10"/>
        <v>-</v>
      </c>
      <c r="BL61" s="1" t="str">
        <f t="shared" si="11"/>
        <v>-</v>
      </c>
      <c r="BM61" s="1" t="str">
        <f t="shared" si="12"/>
        <v>-</v>
      </c>
      <c r="BN61" s="1" t="str">
        <f t="shared" si="13"/>
        <v>-</v>
      </c>
      <c r="BO61" s="1" t="str">
        <f t="shared" si="20"/>
        <v>-</v>
      </c>
      <c r="BP61" s="1" t="str">
        <f t="shared" si="14"/>
        <v>-</v>
      </c>
      <c r="BQ61" s="1" t="str">
        <f t="shared" si="15"/>
        <v>-</v>
      </c>
      <c r="BR61" s="1" t="str">
        <f t="shared" si="16"/>
        <v>-</v>
      </c>
      <c r="BS61" s="1">
        <f t="shared" si="17"/>
        <v>1963</v>
      </c>
      <c r="BT61" s="1">
        <f t="shared" si="18"/>
        <v>5</v>
      </c>
      <c r="BU61" s="127">
        <f t="shared" si="19"/>
        <v>0</v>
      </c>
      <c r="BV61" s="127">
        <f t="shared" si="19"/>
        <v>0</v>
      </c>
      <c r="BW61" s="9"/>
      <c r="BX61" s="67" t="str">
        <f>"="&amp;$BX$4</f>
        <v>=2010</v>
      </c>
      <c r="BY61" s="67" t="s">
        <v>86</v>
      </c>
      <c r="BZ61" s="1"/>
      <c r="CA61" s="98" t="s">
        <v>59</v>
      </c>
      <c r="CB61" s="1"/>
      <c r="CC61" s="67" t="str">
        <f>"="&amp;$BX$4</f>
        <v>=2010</v>
      </c>
      <c r="CD61" s="67" t="s">
        <v>88</v>
      </c>
      <c r="CF61" s="98" t="s">
        <v>59</v>
      </c>
      <c r="CG61" s="100"/>
      <c r="CH61" s="67" t="str">
        <f>"="&amp;$BX$4</f>
        <v>=2010</v>
      </c>
      <c r="CI61" s="67" t="s">
        <v>89</v>
      </c>
      <c r="CK61" s="98" t="s">
        <v>59</v>
      </c>
      <c r="CL61" s="99"/>
      <c r="CM61" s="67" t="str">
        <f>"="&amp;$BX$4</f>
        <v>=2010</v>
      </c>
      <c r="CN61" s="67" t="s">
        <v>90</v>
      </c>
      <c r="CP61" s="98" t="s">
        <v>59</v>
      </c>
      <c r="CQ61" s="99"/>
      <c r="CR61" s="67" t="str">
        <f>"="&amp;$BX$4</f>
        <v>=2010</v>
      </c>
      <c r="CS61" s="67" t="s">
        <v>91</v>
      </c>
      <c r="CU61" s="98" t="s">
        <v>59</v>
      </c>
      <c r="CV61" s="100"/>
      <c r="CW61" s="67" t="str">
        <f>"="&amp;$BX$4</f>
        <v>=2010</v>
      </c>
      <c r="CX61" s="67" t="s">
        <v>92</v>
      </c>
      <c r="CZ61" s="98" t="s">
        <v>59</v>
      </c>
      <c r="DA61" s="99"/>
      <c r="DB61" s="67" t="str">
        <f>"="&amp;$BX$4</f>
        <v>=2010</v>
      </c>
      <c r="DC61" s="67" t="s">
        <v>93</v>
      </c>
      <c r="DE61" s="98" t="s">
        <v>59</v>
      </c>
      <c r="DF61" s="99"/>
      <c r="DG61" s="67" t="str">
        <f>"="&amp;$BX$4</f>
        <v>=2010</v>
      </c>
      <c r="DH61" s="67" t="s">
        <v>94</v>
      </c>
      <c r="DJ61" s="98" t="s">
        <v>59</v>
      </c>
      <c r="DK61" s="37"/>
      <c r="DL61" s="67" t="str">
        <f>"="&amp;$BX$4</f>
        <v>=2010</v>
      </c>
      <c r="DM61" s="67" t="s">
        <v>95</v>
      </c>
      <c r="DO61" s="98" t="s">
        <v>59</v>
      </c>
      <c r="DP61" s="37"/>
      <c r="DQ61" s="67" t="str">
        <f>"="&amp;$DQ$4</f>
        <v>=2011</v>
      </c>
      <c r="DR61" s="67" t="s">
        <v>96</v>
      </c>
      <c r="DT61" s="98" t="s">
        <v>59</v>
      </c>
      <c r="DU61" s="37"/>
      <c r="DV61" s="67" t="str">
        <f>"="&amp;$DV$4</f>
        <v>=2011</v>
      </c>
      <c r="DW61" s="67" t="s">
        <v>97</v>
      </c>
      <c r="DY61" s="98" t="s">
        <v>59</v>
      </c>
      <c r="DZ61" s="42"/>
      <c r="EA61" s="67" t="str">
        <f>"="&amp;$EA$4</f>
        <v>=2011</v>
      </c>
      <c r="EB61" s="67" t="s">
        <v>98</v>
      </c>
      <c r="ED61" s="98" t="s">
        <v>59</v>
      </c>
    </row>
    <row r="62" spans="1:134" ht="15.75" x14ac:dyDescent="0.3">
      <c r="A62" s="101">
        <f>IF(C62&lt;&gt;"",COUNTA($C$7:C62),"")</f>
        <v>56</v>
      </c>
      <c r="B62" s="144" t="s">
        <v>276</v>
      </c>
      <c r="C62" s="103" t="s">
        <v>277</v>
      </c>
      <c r="D62" s="219" t="s">
        <v>274</v>
      </c>
      <c r="E62" s="131">
        <v>264793</v>
      </c>
      <c r="F62" s="106" t="s">
        <v>101</v>
      </c>
      <c r="G62" s="110" t="s">
        <v>66</v>
      </c>
      <c r="H62" s="146" t="s">
        <v>115</v>
      </c>
      <c r="I62" s="109">
        <f t="shared" ca="1" si="21"/>
        <v>17</v>
      </c>
      <c r="J62" s="110"/>
      <c r="K62" s="110"/>
      <c r="L62" s="111" t="s">
        <v>146</v>
      </c>
      <c r="M62" s="112">
        <v>35797</v>
      </c>
      <c r="N62" s="112">
        <v>39789</v>
      </c>
      <c r="O62" s="132"/>
      <c r="P62" s="225"/>
      <c r="Q62" s="170"/>
      <c r="R62" s="135"/>
      <c r="S62" s="136"/>
      <c r="T62" s="137"/>
      <c r="U62" s="138"/>
      <c r="V62" s="139"/>
      <c r="W62" s="139"/>
      <c r="X62" s="142"/>
      <c r="Y62" s="141">
        <f t="shared" si="1"/>
        <v>1</v>
      </c>
      <c r="AF62" s="142"/>
      <c r="AG62" s="142"/>
      <c r="AH62" s="143" t="str">
        <f t="shared" si="23"/>
        <v>P</v>
      </c>
      <c r="AI62" s="143" t="str">
        <f t="shared" si="23"/>
        <v>B</v>
      </c>
      <c r="AJ62" s="143">
        <f t="shared" ca="1" si="23"/>
        <v>17</v>
      </c>
      <c r="AK62" s="143">
        <f t="shared" si="23"/>
        <v>0</v>
      </c>
      <c r="AL62" s="143">
        <f t="shared" si="23"/>
        <v>0</v>
      </c>
      <c r="AM62" s="143" t="str">
        <f t="shared" si="23"/>
        <v>Batak</v>
      </c>
      <c r="AN62" s="25"/>
      <c r="AO62" s="1" t="s">
        <v>37</v>
      </c>
      <c r="AP62" s="1" t="s">
        <v>38</v>
      </c>
      <c r="AQ62" s="1" t="s">
        <v>39</v>
      </c>
      <c r="AR62" s="1" t="s">
        <v>39</v>
      </c>
      <c r="AS62" s="1"/>
      <c r="AT62" s="1" t="s">
        <v>278</v>
      </c>
      <c r="AW62" s="1"/>
      <c r="AX62" s="1"/>
      <c r="BA62" s="1"/>
      <c r="BB62" s="33"/>
      <c r="BC62">
        <f t="shared" si="2"/>
        <v>2008</v>
      </c>
      <c r="BD62">
        <f t="shared" si="3"/>
        <v>12</v>
      </c>
      <c r="BE62" s="1" t="str">
        <f t="shared" si="4"/>
        <v>-</v>
      </c>
      <c r="BF62" s="1" t="str">
        <f t="shared" si="5"/>
        <v>-</v>
      </c>
      <c r="BG62" s="1" t="str">
        <f t="shared" si="6"/>
        <v>-</v>
      </c>
      <c r="BH62" s="1" t="str">
        <f t="shared" si="7"/>
        <v>-</v>
      </c>
      <c r="BI62" s="1" t="str">
        <f t="shared" si="8"/>
        <v>-</v>
      </c>
      <c r="BJ62" s="1" t="str">
        <f t="shared" si="9"/>
        <v>-</v>
      </c>
      <c r="BK62" s="1" t="str">
        <f t="shared" si="10"/>
        <v>-</v>
      </c>
      <c r="BL62" s="1" t="str">
        <f t="shared" si="11"/>
        <v>-</v>
      </c>
      <c r="BM62" s="1" t="str">
        <f t="shared" si="12"/>
        <v>-</v>
      </c>
      <c r="BN62" s="1" t="str">
        <f t="shared" si="13"/>
        <v>-</v>
      </c>
      <c r="BO62" s="1" t="str">
        <f t="shared" si="20"/>
        <v>-</v>
      </c>
      <c r="BP62" s="1" t="str">
        <f t="shared" si="14"/>
        <v>-</v>
      </c>
      <c r="BQ62" s="1" t="str">
        <f t="shared" si="15"/>
        <v>-</v>
      </c>
      <c r="BR62" s="1" t="str">
        <f t="shared" si="16"/>
        <v>-</v>
      </c>
      <c r="BS62" s="1">
        <f t="shared" si="17"/>
        <v>1998</v>
      </c>
      <c r="BT62" s="1">
        <f t="shared" si="18"/>
        <v>1</v>
      </c>
      <c r="BU62" s="127">
        <f t="shared" si="19"/>
        <v>0</v>
      </c>
      <c r="BV62" s="127">
        <f t="shared" si="19"/>
        <v>0</v>
      </c>
      <c r="BW62" s="9"/>
      <c r="BX62" s="37" t="s">
        <v>84</v>
      </c>
      <c r="BY62" s="37" t="s">
        <v>85</v>
      </c>
      <c r="BZ62" s="67" t="s">
        <v>44</v>
      </c>
      <c r="CA62" s="67" t="s">
        <v>45</v>
      </c>
      <c r="CB62" s="1"/>
      <c r="CC62" s="171" t="s">
        <v>84</v>
      </c>
      <c r="CD62" s="37" t="s">
        <v>85</v>
      </c>
      <c r="CE62" s="67" t="s">
        <v>44</v>
      </c>
      <c r="CF62" s="67" t="s">
        <v>45</v>
      </c>
      <c r="CG62" s="165"/>
      <c r="CH62" s="171" t="s">
        <v>84</v>
      </c>
      <c r="CI62" s="37" t="s">
        <v>85</v>
      </c>
      <c r="CJ62" s="67" t="s">
        <v>44</v>
      </c>
      <c r="CK62" s="67" t="s">
        <v>45</v>
      </c>
      <c r="CL62" s="129"/>
      <c r="CM62" s="171" t="s">
        <v>84</v>
      </c>
      <c r="CN62" s="37" t="s">
        <v>85</v>
      </c>
      <c r="CO62" s="67" t="s">
        <v>44</v>
      </c>
      <c r="CP62" s="67" t="s">
        <v>45</v>
      </c>
      <c r="CQ62" s="129"/>
      <c r="CR62" s="171" t="s">
        <v>84</v>
      </c>
      <c r="CS62" s="37" t="s">
        <v>85</v>
      </c>
      <c r="CT62" s="67" t="s">
        <v>44</v>
      </c>
      <c r="CU62" s="67" t="s">
        <v>45</v>
      </c>
      <c r="CV62" s="165"/>
      <c r="CW62" s="171" t="s">
        <v>84</v>
      </c>
      <c r="CX62" s="37" t="s">
        <v>85</v>
      </c>
      <c r="CY62" s="67" t="s">
        <v>44</v>
      </c>
      <c r="CZ62" s="67" t="s">
        <v>45</v>
      </c>
      <c r="DA62" s="129"/>
      <c r="DB62" s="171" t="s">
        <v>84</v>
      </c>
      <c r="DC62" s="37" t="s">
        <v>85</v>
      </c>
      <c r="DD62" s="67" t="s">
        <v>44</v>
      </c>
      <c r="DE62" s="67" t="s">
        <v>45</v>
      </c>
      <c r="DF62" s="129"/>
      <c r="DG62" s="171" t="s">
        <v>84</v>
      </c>
      <c r="DH62" s="37" t="s">
        <v>85</v>
      </c>
      <c r="DI62" s="67" t="s">
        <v>44</v>
      </c>
      <c r="DJ62" s="67" t="s">
        <v>45</v>
      </c>
      <c r="DK62" s="37"/>
      <c r="DL62" s="171" t="s">
        <v>84</v>
      </c>
      <c r="DM62" s="37" t="s">
        <v>85</v>
      </c>
      <c r="DN62" s="67" t="s">
        <v>44</v>
      </c>
      <c r="DO62" s="67" t="s">
        <v>45</v>
      </c>
      <c r="DP62" s="37"/>
      <c r="DQ62" s="171" t="s">
        <v>84</v>
      </c>
      <c r="DR62" s="37" t="s">
        <v>85</v>
      </c>
      <c r="DS62" s="67" t="s">
        <v>44</v>
      </c>
      <c r="DT62" s="67" t="s">
        <v>45</v>
      </c>
      <c r="DU62" s="37"/>
      <c r="DV62" s="171" t="s">
        <v>84</v>
      </c>
      <c r="DW62" s="37" t="s">
        <v>85</v>
      </c>
      <c r="DX62" s="67" t="s">
        <v>44</v>
      </c>
      <c r="DY62" s="67" t="s">
        <v>45</v>
      </c>
      <c r="DZ62" s="42"/>
      <c r="EA62" s="171" t="s">
        <v>84</v>
      </c>
      <c r="EB62" s="37" t="s">
        <v>85</v>
      </c>
      <c r="EC62" s="67" t="s">
        <v>44</v>
      </c>
      <c r="ED62" s="67" t="s">
        <v>45</v>
      </c>
    </row>
    <row r="63" spans="1:134" ht="15.75" x14ac:dyDescent="0.3">
      <c r="A63" s="101">
        <f>IF(C63&lt;&gt;"",COUNTA($C$7:C63),"")</f>
        <v>57</v>
      </c>
      <c r="B63" s="102">
        <v>1117001</v>
      </c>
      <c r="C63" s="103" t="s">
        <v>279</v>
      </c>
      <c r="D63" s="219" t="s">
        <v>280</v>
      </c>
      <c r="E63" s="102"/>
      <c r="F63" s="106" t="s">
        <v>101</v>
      </c>
      <c r="G63" s="110" t="s">
        <v>66</v>
      </c>
      <c r="H63" s="110" t="s">
        <v>103</v>
      </c>
      <c r="I63" s="109">
        <f t="shared" ca="1" si="21"/>
        <v>37</v>
      </c>
      <c r="J63" s="110" t="s">
        <v>171</v>
      </c>
      <c r="K63" s="110" t="s">
        <v>119</v>
      </c>
      <c r="L63" s="111" t="s">
        <v>204</v>
      </c>
      <c r="M63" s="112">
        <v>28618</v>
      </c>
      <c r="N63" s="112"/>
      <c r="O63" s="132">
        <v>35512</v>
      </c>
      <c r="P63" s="225">
        <v>40692</v>
      </c>
      <c r="Q63" s="170"/>
      <c r="R63" s="135"/>
      <c r="S63" s="136"/>
      <c r="T63" s="137"/>
      <c r="U63" s="138"/>
      <c r="V63" s="139" t="s">
        <v>154</v>
      </c>
      <c r="W63" s="139"/>
      <c r="X63" s="142"/>
      <c r="Y63" s="141">
        <f t="shared" si="1"/>
        <v>5</v>
      </c>
      <c r="AF63" s="142"/>
      <c r="AG63" s="142"/>
      <c r="AH63" s="143" t="str">
        <f t="shared" si="23"/>
        <v>P</v>
      </c>
      <c r="AI63" s="143" t="str">
        <f t="shared" si="23"/>
        <v>S</v>
      </c>
      <c r="AJ63" s="143">
        <f t="shared" ca="1" si="23"/>
        <v>37</v>
      </c>
      <c r="AK63" s="143" t="str">
        <f t="shared" si="23"/>
        <v>Lain-Lain</v>
      </c>
      <c r="AL63" s="143" t="str">
        <f t="shared" si="23"/>
        <v>P.Swasta</v>
      </c>
      <c r="AM63" s="143" t="str">
        <f t="shared" si="23"/>
        <v>Timor</v>
      </c>
      <c r="AN63" s="25"/>
      <c r="AO63" s="1" t="s">
        <v>117</v>
      </c>
      <c r="AP63" s="34" t="s">
        <v>67</v>
      </c>
      <c r="AQ63" s="12" t="s">
        <v>270</v>
      </c>
      <c r="AR63" s="12" t="s">
        <v>271</v>
      </c>
      <c r="AS63" s="1"/>
      <c r="AT63" s="1" t="s">
        <v>281</v>
      </c>
      <c r="AU63" s="1"/>
      <c r="AW63" s="1"/>
      <c r="AX63" s="1"/>
      <c r="BA63" s="1"/>
      <c r="BB63" s="33"/>
      <c r="BC63" t="str">
        <f t="shared" si="2"/>
        <v>-</v>
      </c>
      <c r="BD63" t="str">
        <f t="shared" si="3"/>
        <v>-</v>
      </c>
      <c r="BE63" s="1">
        <f t="shared" si="4"/>
        <v>1997</v>
      </c>
      <c r="BF63" s="1">
        <f t="shared" si="5"/>
        <v>3</v>
      </c>
      <c r="BG63" s="1">
        <f t="shared" si="6"/>
        <v>2011</v>
      </c>
      <c r="BH63" s="1">
        <f t="shared" si="7"/>
        <v>5</v>
      </c>
      <c r="BI63" s="1" t="str">
        <f t="shared" si="8"/>
        <v>-</v>
      </c>
      <c r="BJ63" s="1" t="str">
        <f t="shared" si="9"/>
        <v>-</v>
      </c>
      <c r="BK63" s="1" t="str">
        <f t="shared" si="10"/>
        <v>-</v>
      </c>
      <c r="BL63" s="1" t="str">
        <f t="shared" si="11"/>
        <v>-</v>
      </c>
      <c r="BM63" s="1" t="str">
        <f t="shared" si="12"/>
        <v>-</v>
      </c>
      <c r="BN63" s="1" t="str">
        <f t="shared" si="13"/>
        <v>-</v>
      </c>
      <c r="BO63" s="1" t="str">
        <f t="shared" si="20"/>
        <v>-</v>
      </c>
      <c r="BP63" s="1" t="str">
        <f t="shared" si="14"/>
        <v>-</v>
      </c>
      <c r="BQ63" s="1" t="str">
        <f t="shared" si="15"/>
        <v>-</v>
      </c>
      <c r="BR63" s="1" t="str">
        <f t="shared" si="16"/>
        <v>-</v>
      </c>
      <c r="BS63" s="1">
        <f t="shared" si="17"/>
        <v>1978</v>
      </c>
      <c r="BT63" s="1">
        <f t="shared" si="18"/>
        <v>5</v>
      </c>
      <c r="BU63" s="127" t="str">
        <f t="shared" si="19"/>
        <v>ATP-1</v>
      </c>
      <c r="BV63" s="127">
        <f t="shared" si="19"/>
        <v>0</v>
      </c>
      <c r="BW63" s="9"/>
      <c r="BX63" s="67" t="str">
        <f>"="&amp;$BX$4</f>
        <v>=2010</v>
      </c>
      <c r="BY63" s="67" t="s">
        <v>86</v>
      </c>
      <c r="BZ63" s="98" t="s">
        <v>136</v>
      </c>
      <c r="CA63" s="9"/>
      <c r="CB63" s="1"/>
      <c r="CC63" s="67" t="str">
        <f>"="&amp;$BX$4</f>
        <v>=2010</v>
      </c>
      <c r="CD63" s="67" t="s">
        <v>88</v>
      </c>
      <c r="CE63" s="98" t="s">
        <v>136</v>
      </c>
      <c r="CF63" s="98"/>
      <c r="CG63" s="100"/>
      <c r="CH63" s="67" t="str">
        <f>"="&amp;$BX$4</f>
        <v>=2010</v>
      </c>
      <c r="CI63" s="67" t="s">
        <v>89</v>
      </c>
      <c r="CJ63" s="98" t="s">
        <v>136</v>
      </c>
      <c r="CK63" s="98"/>
      <c r="CL63" s="99"/>
      <c r="CM63" s="67" t="str">
        <f>"="&amp;$BX$4</f>
        <v>=2010</v>
      </c>
      <c r="CN63" s="67" t="s">
        <v>90</v>
      </c>
      <c r="CO63" s="98" t="s">
        <v>136</v>
      </c>
      <c r="CP63" s="98"/>
      <c r="CQ63" s="99"/>
      <c r="CR63" s="67" t="str">
        <f>"="&amp;$BX$4</f>
        <v>=2010</v>
      </c>
      <c r="CS63" s="67" t="s">
        <v>91</v>
      </c>
      <c r="CT63" s="98" t="s">
        <v>136</v>
      </c>
      <c r="CU63" s="98"/>
      <c r="CV63" s="100"/>
      <c r="CW63" s="67" t="str">
        <f>"="&amp;$BX$4</f>
        <v>=2010</v>
      </c>
      <c r="CX63" s="67" t="s">
        <v>92</v>
      </c>
      <c r="CY63" s="98" t="s">
        <v>136</v>
      </c>
      <c r="CZ63" s="98"/>
      <c r="DA63" s="99"/>
      <c r="DB63" s="67" t="str">
        <f>"="&amp;$BX$4</f>
        <v>=2010</v>
      </c>
      <c r="DC63" s="67" t="s">
        <v>93</v>
      </c>
      <c r="DD63" s="98" t="s">
        <v>136</v>
      </c>
      <c r="DE63" s="98"/>
      <c r="DF63" s="99"/>
      <c r="DG63" s="67" t="str">
        <f>"="&amp;$BX$4</f>
        <v>=2010</v>
      </c>
      <c r="DH63" s="67" t="s">
        <v>94</v>
      </c>
      <c r="DI63" s="98" t="s">
        <v>136</v>
      </c>
      <c r="DJ63" s="98"/>
      <c r="DK63" s="37"/>
      <c r="DL63" s="67" t="str">
        <f>"="&amp;$BX$4</f>
        <v>=2010</v>
      </c>
      <c r="DM63" s="67" t="s">
        <v>95</v>
      </c>
      <c r="DN63" s="98" t="s">
        <v>136</v>
      </c>
      <c r="DO63" s="98"/>
      <c r="DP63" s="37"/>
      <c r="DQ63" s="67" t="str">
        <f>"="&amp;$DQ$4</f>
        <v>=2011</v>
      </c>
      <c r="DR63" s="67" t="s">
        <v>96</v>
      </c>
      <c r="DS63" s="98" t="s">
        <v>136</v>
      </c>
      <c r="DT63" s="98"/>
      <c r="DU63" s="37"/>
      <c r="DV63" s="67" t="str">
        <f>"="&amp;$DV$4</f>
        <v>=2011</v>
      </c>
      <c r="DW63" s="67" t="s">
        <v>97</v>
      </c>
      <c r="DX63" s="98" t="s">
        <v>136</v>
      </c>
      <c r="DY63" s="98"/>
      <c r="DZ63" s="42"/>
      <c r="EA63" s="67" t="str">
        <f>"="&amp;$EA$4</f>
        <v>=2011</v>
      </c>
      <c r="EB63" s="67" t="s">
        <v>98</v>
      </c>
      <c r="EC63" s="98" t="s">
        <v>136</v>
      </c>
      <c r="ED63" s="1"/>
    </row>
    <row r="64" spans="1:134" ht="15.75" x14ac:dyDescent="0.3">
      <c r="A64" s="101">
        <f>IF(C64&lt;&gt;"",COUNTA($C$7:C64),"")</f>
        <v>58</v>
      </c>
      <c r="B64" s="102">
        <v>1127002</v>
      </c>
      <c r="C64" s="103" t="s">
        <v>282</v>
      </c>
      <c r="D64" s="219" t="s">
        <v>280</v>
      </c>
      <c r="E64" s="102"/>
      <c r="F64" s="106" t="s">
        <v>101</v>
      </c>
      <c r="G64" s="110" t="s">
        <v>102</v>
      </c>
      <c r="H64" s="110" t="s">
        <v>103</v>
      </c>
      <c r="I64" s="109">
        <f t="shared" ca="1" si="21"/>
        <v>26</v>
      </c>
      <c r="J64" s="110" t="s">
        <v>171</v>
      </c>
      <c r="K64" s="110" t="s">
        <v>171</v>
      </c>
      <c r="L64" s="111" t="s">
        <v>128</v>
      </c>
      <c r="M64" s="112">
        <v>32626</v>
      </c>
      <c r="N64" s="113">
        <v>39173</v>
      </c>
      <c r="O64" s="132">
        <v>39173</v>
      </c>
      <c r="P64" s="133">
        <v>40692</v>
      </c>
      <c r="Q64" s="134"/>
      <c r="R64" s="135"/>
      <c r="S64" s="136"/>
      <c r="T64" s="137"/>
      <c r="U64" s="138"/>
      <c r="V64" s="139" t="s">
        <v>154</v>
      </c>
      <c r="W64" s="139"/>
      <c r="X64" s="142"/>
      <c r="Y64" s="141">
        <f t="shared" si="1"/>
        <v>4</v>
      </c>
      <c r="AF64" s="142"/>
      <c r="AG64" s="142"/>
      <c r="AH64" s="143" t="str">
        <f t="shared" si="23"/>
        <v>W</v>
      </c>
      <c r="AI64" s="143" t="str">
        <f t="shared" si="23"/>
        <v>S</v>
      </c>
      <c r="AJ64" s="143">
        <f t="shared" ca="1" si="23"/>
        <v>26</v>
      </c>
      <c r="AK64" s="143" t="str">
        <f t="shared" si="23"/>
        <v>Lain-Lain</v>
      </c>
      <c r="AL64" s="143" t="str">
        <f t="shared" si="23"/>
        <v>Lain-Lain</v>
      </c>
      <c r="AM64" s="143" t="str">
        <f t="shared" si="23"/>
        <v>T.Hoa</v>
      </c>
      <c r="AN64" s="25"/>
      <c r="AO64" s="1"/>
      <c r="AP64" s="1"/>
      <c r="AQ64" s="1"/>
      <c r="AR64" s="1"/>
      <c r="AS64" s="1"/>
      <c r="AT64" s="1" t="s">
        <v>283</v>
      </c>
      <c r="AU64" s="1"/>
      <c r="AW64" s="1"/>
      <c r="AX64" s="1"/>
      <c r="BA64" s="1"/>
      <c r="BB64" s="33"/>
      <c r="BC64">
        <f t="shared" si="2"/>
        <v>2007</v>
      </c>
      <c r="BD64">
        <f t="shared" si="3"/>
        <v>4</v>
      </c>
      <c r="BE64" s="1">
        <f t="shared" si="4"/>
        <v>2007</v>
      </c>
      <c r="BF64" s="1">
        <f t="shared" si="5"/>
        <v>4</v>
      </c>
      <c r="BG64" s="1">
        <f t="shared" si="6"/>
        <v>2011</v>
      </c>
      <c r="BH64" s="1">
        <f t="shared" si="7"/>
        <v>5</v>
      </c>
      <c r="BI64" s="1" t="str">
        <f t="shared" si="8"/>
        <v>-</v>
      </c>
      <c r="BJ64" s="1" t="str">
        <f t="shared" si="9"/>
        <v>-</v>
      </c>
      <c r="BK64" s="1" t="str">
        <f t="shared" si="10"/>
        <v>-</v>
      </c>
      <c r="BL64" s="1" t="str">
        <f t="shared" si="11"/>
        <v>-</v>
      </c>
      <c r="BM64" s="1" t="str">
        <f t="shared" si="12"/>
        <v>-</v>
      </c>
      <c r="BN64" s="1" t="str">
        <f t="shared" si="13"/>
        <v>-</v>
      </c>
      <c r="BO64" s="1" t="str">
        <f t="shared" si="20"/>
        <v>-</v>
      </c>
      <c r="BP64" s="1" t="str">
        <f t="shared" si="14"/>
        <v>-</v>
      </c>
      <c r="BQ64" s="1" t="str">
        <f t="shared" si="15"/>
        <v>-</v>
      </c>
      <c r="BR64" s="1" t="str">
        <f t="shared" si="16"/>
        <v>-</v>
      </c>
      <c r="BS64" s="1">
        <f t="shared" si="17"/>
        <v>1989</v>
      </c>
      <c r="BT64" s="1">
        <f t="shared" si="18"/>
        <v>4</v>
      </c>
      <c r="BU64" s="127" t="str">
        <f t="shared" si="19"/>
        <v>ATP-1</v>
      </c>
      <c r="BV64" s="127">
        <f t="shared" si="19"/>
        <v>0</v>
      </c>
      <c r="BW64" s="9"/>
      <c r="BX64" s="67" t="str">
        <f>"="&amp;$BX$4</f>
        <v>=2010</v>
      </c>
      <c r="BY64" s="67" t="s">
        <v>86</v>
      </c>
      <c r="BZ64" s="1"/>
      <c r="CA64" s="98" t="s">
        <v>136</v>
      </c>
      <c r="CB64" s="1"/>
      <c r="CC64" s="67" t="str">
        <f>"="&amp;$BX$4</f>
        <v>=2010</v>
      </c>
      <c r="CD64" s="67" t="s">
        <v>88</v>
      </c>
      <c r="CF64" s="98" t="s">
        <v>136</v>
      </c>
      <c r="CG64" s="100"/>
      <c r="CH64" s="67" t="str">
        <f>"="&amp;$BX$4</f>
        <v>=2010</v>
      </c>
      <c r="CI64" s="67" t="s">
        <v>89</v>
      </c>
      <c r="CK64" s="98" t="s">
        <v>136</v>
      </c>
      <c r="CL64" s="99"/>
      <c r="CM64" s="67" t="str">
        <f>"="&amp;$BX$4</f>
        <v>=2010</v>
      </c>
      <c r="CN64" s="67" t="s">
        <v>90</v>
      </c>
      <c r="CP64" s="98" t="s">
        <v>136</v>
      </c>
      <c r="CQ64" s="99"/>
      <c r="CR64" s="67" t="str">
        <f>"="&amp;$BX$4</f>
        <v>=2010</v>
      </c>
      <c r="CS64" s="67" t="s">
        <v>91</v>
      </c>
      <c r="CU64" s="98" t="s">
        <v>136</v>
      </c>
      <c r="CV64" s="100"/>
      <c r="CW64" s="67" t="str">
        <f>"="&amp;$BX$4</f>
        <v>=2010</v>
      </c>
      <c r="CX64" s="67" t="s">
        <v>92</v>
      </c>
      <c r="CZ64" s="98" t="s">
        <v>136</v>
      </c>
      <c r="DA64" s="99"/>
      <c r="DB64" s="67" t="str">
        <f>"="&amp;$BX$4</f>
        <v>=2010</v>
      </c>
      <c r="DC64" s="67" t="s">
        <v>93</v>
      </c>
      <c r="DE64" s="98" t="s">
        <v>136</v>
      </c>
      <c r="DF64" s="99"/>
      <c r="DG64" s="67" t="str">
        <f>"="&amp;$BX$4</f>
        <v>=2010</v>
      </c>
      <c r="DH64" s="67" t="s">
        <v>94</v>
      </c>
      <c r="DJ64" s="98" t="s">
        <v>136</v>
      </c>
      <c r="DK64" s="37"/>
      <c r="DL64" s="67" t="str">
        <f>"="&amp;$BX$4</f>
        <v>=2010</v>
      </c>
      <c r="DM64" s="67" t="s">
        <v>95</v>
      </c>
      <c r="DO64" s="98" t="s">
        <v>136</v>
      </c>
      <c r="DP64" s="37"/>
      <c r="DQ64" s="67" t="str">
        <f>"="&amp;$DQ$4</f>
        <v>=2011</v>
      </c>
      <c r="DR64" s="67" t="s">
        <v>96</v>
      </c>
      <c r="DT64" s="98" t="s">
        <v>136</v>
      </c>
      <c r="DU64" s="37"/>
      <c r="DV64" s="67" t="str">
        <f>"="&amp;$DV$4</f>
        <v>=2011</v>
      </c>
      <c r="DW64" s="67" t="s">
        <v>97</v>
      </c>
      <c r="DY64" s="98" t="s">
        <v>136</v>
      </c>
      <c r="DZ64" s="42"/>
      <c r="EA64" s="67" t="str">
        <f>"="&amp;$EA$4</f>
        <v>=2011</v>
      </c>
      <c r="EB64" s="67" t="s">
        <v>98</v>
      </c>
      <c r="ED64" s="98" t="s">
        <v>136</v>
      </c>
    </row>
    <row r="65" spans="1:134" ht="15.75" x14ac:dyDescent="0.3">
      <c r="A65" s="101">
        <f>IF(C65&lt;&gt;"",COUNTA($C$7:C65),"")</f>
        <v>59</v>
      </c>
      <c r="B65" s="102">
        <v>9217020</v>
      </c>
      <c r="C65" s="103" t="s">
        <v>284</v>
      </c>
      <c r="D65" s="219" t="s">
        <v>285</v>
      </c>
      <c r="E65" s="102">
        <v>269121</v>
      </c>
      <c r="F65" s="106" t="s">
        <v>101</v>
      </c>
      <c r="G65" s="110" t="s">
        <v>66</v>
      </c>
      <c r="H65" s="110" t="s">
        <v>103</v>
      </c>
      <c r="I65" s="109">
        <f t="shared" ca="1" si="21"/>
        <v>65</v>
      </c>
      <c r="J65" s="110" t="s">
        <v>104</v>
      </c>
      <c r="K65" s="110" t="s">
        <v>111</v>
      </c>
      <c r="L65" s="111" t="s">
        <v>146</v>
      </c>
      <c r="M65" s="112">
        <v>18523</v>
      </c>
      <c r="N65" s="112">
        <v>18566</v>
      </c>
      <c r="O65" s="132">
        <v>24123</v>
      </c>
      <c r="P65" s="225"/>
      <c r="Q65" s="170"/>
      <c r="R65" s="135"/>
      <c r="S65" s="136"/>
      <c r="T65" s="137"/>
      <c r="U65" s="138"/>
      <c r="V65" s="139"/>
      <c r="W65" s="139"/>
      <c r="X65" s="142"/>
      <c r="Y65" s="141">
        <f t="shared" si="1"/>
        <v>9</v>
      </c>
      <c r="AF65" s="142"/>
      <c r="AG65" s="142"/>
      <c r="AH65" s="143" t="str">
        <f t="shared" si="23"/>
        <v>P</v>
      </c>
      <c r="AI65" s="143" t="str">
        <f t="shared" si="23"/>
        <v>S</v>
      </c>
      <c r="AJ65" s="143">
        <f t="shared" ca="1" si="23"/>
        <v>65</v>
      </c>
      <c r="AK65" s="143" t="str">
        <f t="shared" si="23"/>
        <v>Kejuruan</v>
      </c>
      <c r="AL65" s="143" t="str">
        <f t="shared" si="23"/>
        <v>Wirausaha</v>
      </c>
      <c r="AM65" s="143" t="str">
        <f t="shared" si="23"/>
        <v>Batak</v>
      </c>
      <c r="AN65" s="25"/>
      <c r="AO65" s="1" t="s">
        <v>37</v>
      </c>
      <c r="AP65" s="1" t="s">
        <v>38</v>
      </c>
      <c r="AQ65" s="1" t="s">
        <v>39</v>
      </c>
      <c r="AR65" s="1" t="s">
        <v>47</v>
      </c>
      <c r="AS65" s="1"/>
      <c r="AT65" s="1" t="s">
        <v>286</v>
      </c>
      <c r="AU65" s="1"/>
      <c r="AW65" s="1"/>
      <c r="AX65" s="1"/>
      <c r="BA65" s="1"/>
      <c r="BB65" s="33"/>
      <c r="BC65">
        <f t="shared" si="2"/>
        <v>1950</v>
      </c>
      <c r="BD65">
        <f t="shared" si="3"/>
        <v>10</v>
      </c>
      <c r="BE65" s="1">
        <f t="shared" si="4"/>
        <v>1966</v>
      </c>
      <c r="BF65" s="1">
        <f t="shared" si="5"/>
        <v>1</v>
      </c>
      <c r="BG65" s="1" t="str">
        <f t="shared" si="6"/>
        <v>-</v>
      </c>
      <c r="BH65" s="1" t="str">
        <f t="shared" si="7"/>
        <v>-</v>
      </c>
      <c r="BI65" s="1" t="str">
        <f t="shared" si="8"/>
        <v>-</v>
      </c>
      <c r="BJ65" s="1" t="str">
        <f t="shared" si="9"/>
        <v>-</v>
      </c>
      <c r="BK65" s="1" t="str">
        <f t="shared" si="10"/>
        <v>-</v>
      </c>
      <c r="BL65" s="1" t="str">
        <f t="shared" si="11"/>
        <v>-</v>
      </c>
      <c r="BM65" s="1" t="str">
        <f t="shared" si="12"/>
        <v>-</v>
      </c>
      <c r="BN65" s="1" t="str">
        <f t="shared" si="13"/>
        <v>-</v>
      </c>
      <c r="BO65" s="1" t="str">
        <f t="shared" si="20"/>
        <v>-</v>
      </c>
      <c r="BP65" s="1" t="str">
        <f t="shared" si="14"/>
        <v>-</v>
      </c>
      <c r="BQ65" s="1" t="str">
        <f t="shared" si="15"/>
        <v>-</v>
      </c>
      <c r="BR65" s="1" t="str">
        <f t="shared" si="16"/>
        <v>-</v>
      </c>
      <c r="BS65" s="1">
        <f t="shared" si="17"/>
        <v>1950</v>
      </c>
      <c r="BT65" s="1">
        <f t="shared" si="18"/>
        <v>9</v>
      </c>
      <c r="BU65" s="127">
        <f t="shared" si="19"/>
        <v>0</v>
      </c>
      <c r="BV65" s="127">
        <f t="shared" si="19"/>
        <v>0</v>
      </c>
      <c r="BW65" s="9"/>
      <c r="BX65" s="9"/>
      <c r="BY65" s="9"/>
      <c r="BZ65" s="9"/>
      <c r="CA65" s="9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</row>
    <row r="66" spans="1:134" ht="15.75" x14ac:dyDescent="0.3">
      <c r="A66" s="101">
        <f>IF(C66&lt;&gt;"",COUNTA($C$7:C66),"")</f>
        <v>60</v>
      </c>
      <c r="B66" s="102">
        <v>9227021</v>
      </c>
      <c r="C66" s="103" t="s">
        <v>287</v>
      </c>
      <c r="D66" s="219" t="s">
        <v>285</v>
      </c>
      <c r="E66" s="102">
        <v>269121</v>
      </c>
      <c r="F66" s="106" t="s">
        <v>101</v>
      </c>
      <c r="G66" s="110" t="s">
        <v>102</v>
      </c>
      <c r="H66" s="110" t="s">
        <v>103</v>
      </c>
      <c r="I66" s="109">
        <f t="shared" ca="1" si="21"/>
        <v>61</v>
      </c>
      <c r="J66" s="110" t="s">
        <v>131</v>
      </c>
      <c r="K66" s="110" t="s">
        <v>111</v>
      </c>
      <c r="L66" s="111" t="s">
        <v>146</v>
      </c>
      <c r="M66" s="112">
        <v>19761</v>
      </c>
      <c r="N66" s="228"/>
      <c r="O66" s="226"/>
      <c r="P66" s="133"/>
      <c r="Q66" s="134"/>
      <c r="R66" s="135"/>
      <c r="S66" s="136"/>
      <c r="T66" s="137"/>
      <c r="U66" s="138"/>
      <c r="V66" s="139"/>
      <c r="W66" s="139"/>
      <c r="X66" s="142"/>
      <c r="Y66" s="141">
        <f t="shared" si="1"/>
        <v>2</v>
      </c>
      <c r="AF66" s="142"/>
      <c r="AG66" s="142"/>
      <c r="AH66" s="143" t="str">
        <f t="shared" si="23"/>
        <v>W</v>
      </c>
      <c r="AI66" s="143" t="str">
        <f t="shared" si="23"/>
        <v>S</v>
      </c>
      <c r="AJ66" s="143">
        <f t="shared" ca="1" si="23"/>
        <v>61</v>
      </c>
      <c r="AK66" s="143" t="str">
        <f t="shared" si="23"/>
        <v>SLTP</v>
      </c>
      <c r="AL66" s="143" t="str">
        <f t="shared" si="23"/>
        <v>Wirausaha</v>
      </c>
      <c r="AM66" s="143" t="str">
        <f t="shared" si="23"/>
        <v>Batak</v>
      </c>
      <c r="AN66" s="25"/>
      <c r="AO66" s="1" t="s">
        <v>62</v>
      </c>
      <c r="AP66" s="34" t="s">
        <v>67</v>
      </c>
      <c r="AQ66" s="12" t="s">
        <v>288</v>
      </c>
      <c r="AR66" s="42" t="s">
        <v>47</v>
      </c>
      <c r="AS66" s="1"/>
      <c r="AT66" s="1" t="s">
        <v>289</v>
      </c>
      <c r="AU66" s="1"/>
      <c r="AW66" s="1"/>
      <c r="AX66" s="1"/>
      <c r="BA66" s="1"/>
      <c r="BB66" s="33"/>
      <c r="BC66" t="str">
        <f t="shared" si="2"/>
        <v>-</v>
      </c>
      <c r="BD66" t="str">
        <f t="shared" si="3"/>
        <v>-</v>
      </c>
      <c r="BE66" s="1" t="str">
        <f t="shared" si="4"/>
        <v>-</v>
      </c>
      <c r="BF66" s="1" t="str">
        <f t="shared" si="5"/>
        <v>-</v>
      </c>
      <c r="BG66" s="1" t="str">
        <f t="shared" si="6"/>
        <v>-</v>
      </c>
      <c r="BH66" s="1" t="str">
        <f t="shared" si="7"/>
        <v>-</v>
      </c>
      <c r="BI66" s="1" t="str">
        <f t="shared" si="8"/>
        <v>-</v>
      </c>
      <c r="BJ66" s="1" t="str">
        <f t="shared" si="9"/>
        <v>-</v>
      </c>
      <c r="BK66" s="1" t="str">
        <f t="shared" si="10"/>
        <v>-</v>
      </c>
      <c r="BL66" s="1" t="str">
        <f t="shared" si="11"/>
        <v>-</v>
      </c>
      <c r="BM66" s="1" t="str">
        <f t="shared" si="12"/>
        <v>-</v>
      </c>
      <c r="BN66" s="1" t="str">
        <f t="shared" si="13"/>
        <v>-</v>
      </c>
      <c r="BO66" s="1" t="str">
        <f t="shared" si="20"/>
        <v>-</v>
      </c>
      <c r="BP66" s="1" t="str">
        <f t="shared" si="14"/>
        <v>-</v>
      </c>
      <c r="BQ66" s="1" t="str">
        <f t="shared" si="15"/>
        <v>-</v>
      </c>
      <c r="BR66" s="1" t="str">
        <f t="shared" si="16"/>
        <v>-</v>
      </c>
      <c r="BS66" s="1">
        <f t="shared" si="17"/>
        <v>1954</v>
      </c>
      <c r="BT66" s="1">
        <f t="shared" si="18"/>
        <v>2</v>
      </c>
      <c r="BU66" s="127">
        <f t="shared" si="19"/>
        <v>0</v>
      </c>
      <c r="BV66" s="127">
        <f t="shared" si="19"/>
        <v>0</v>
      </c>
      <c r="BW66" s="9"/>
      <c r="BX66" s="9"/>
      <c r="BY66" s="9"/>
      <c r="BZ66" s="9"/>
      <c r="CA66" s="9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</row>
    <row r="67" spans="1:134" ht="15.75" x14ac:dyDescent="0.3">
      <c r="A67" s="101">
        <f>IF(C67&lt;&gt;"",COUNTA($C$7:C67),"")</f>
        <v>61</v>
      </c>
      <c r="B67" s="102">
        <v>9228023</v>
      </c>
      <c r="C67" s="103" t="s">
        <v>290</v>
      </c>
      <c r="D67" s="219" t="s">
        <v>285</v>
      </c>
      <c r="E67" s="102">
        <v>269121</v>
      </c>
      <c r="F67" s="106" t="s">
        <v>101</v>
      </c>
      <c r="G67" s="110" t="s">
        <v>102</v>
      </c>
      <c r="H67" s="110" t="s">
        <v>103</v>
      </c>
      <c r="I67" s="109">
        <f t="shared" ca="1" si="21"/>
        <v>38</v>
      </c>
      <c r="J67" s="110" t="s">
        <v>110</v>
      </c>
      <c r="K67" s="110" t="s">
        <v>171</v>
      </c>
      <c r="L67" s="111" t="s">
        <v>146</v>
      </c>
      <c r="M67" s="112">
        <v>28406</v>
      </c>
      <c r="N67" s="228"/>
      <c r="O67" s="132">
        <v>35400</v>
      </c>
      <c r="P67" s="133"/>
      <c r="Q67" s="134"/>
      <c r="R67" s="135"/>
      <c r="S67" s="136"/>
      <c r="T67" s="137"/>
      <c r="U67" s="138"/>
      <c r="V67" s="139"/>
      <c r="W67" s="139"/>
      <c r="X67" s="142"/>
      <c r="Y67" s="141">
        <f t="shared" si="1"/>
        <v>10</v>
      </c>
      <c r="AF67" s="142"/>
      <c r="AG67" s="142"/>
      <c r="AH67" s="143" t="str">
        <f t="shared" si="23"/>
        <v>W</v>
      </c>
      <c r="AI67" s="143" t="str">
        <f t="shared" si="23"/>
        <v>S</v>
      </c>
      <c r="AJ67" s="143">
        <f t="shared" ca="1" si="23"/>
        <v>38</v>
      </c>
      <c r="AK67" s="143" t="str">
        <f t="shared" si="23"/>
        <v>SMU</v>
      </c>
      <c r="AL67" s="143" t="str">
        <f t="shared" si="23"/>
        <v>Lain-Lain</v>
      </c>
      <c r="AM67" s="143" t="str">
        <f t="shared" si="23"/>
        <v>Batak</v>
      </c>
      <c r="AN67" s="25"/>
      <c r="AO67" s="1"/>
      <c r="AP67" s="1"/>
      <c r="AQ67" s="1"/>
      <c r="AR67" s="1"/>
      <c r="AS67" s="1"/>
      <c r="AT67" s="1" t="s">
        <v>291</v>
      </c>
      <c r="AU67" s="1"/>
      <c r="AW67" s="1"/>
      <c r="AX67" s="1"/>
      <c r="BA67" s="1"/>
      <c r="BB67" s="33"/>
      <c r="BC67" t="str">
        <f t="shared" si="2"/>
        <v>-</v>
      </c>
      <c r="BD67" t="str">
        <f t="shared" si="3"/>
        <v>-</v>
      </c>
      <c r="BE67" s="1">
        <f t="shared" si="4"/>
        <v>1996</v>
      </c>
      <c r="BF67" s="1">
        <f t="shared" si="5"/>
        <v>12</v>
      </c>
      <c r="BG67" s="1" t="str">
        <f t="shared" si="6"/>
        <v>-</v>
      </c>
      <c r="BH67" s="1" t="str">
        <f t="shared" si="7"/>
        <v>-</v>
      </c>
      <c r="BI67" s="1" t="str">
        <f t="shared" si="8"/>
        <v>-</v>
      </c>
      <c r="BJ67" s="1" t="str">
        <f t="shared" si="9"/>
        <v>-</v>
      </c>
      <c r="BK67" s="1" t="str">
        <f t="shared" si="10"/>
        <v>-</v>
      </c>
      <c r="BL67" s="1" t="str">
        <f t="shared" si="11"/>
        <v>-</v>
      </c>
      <c r="BM67" s="1" t="str">
        <f t="shared" si="12"/>
        <v>-</v>
      </c>
      <c r="BN67" s="1" t="str">
        <f t="shared" si="13"/>
        <v>-</v>
      </c>
      <c r="BO67" s="1" t="str">
        <f t="shared" si="20"/>
        <v>-</v>
      </c>
      <c r="BP67" s="1" t="str">
        <f t="shared" si="14"/>
        <v>-</v>
      </c>
      <c r="BQ67" s="1" t="str">
        <f t="shared" si="15"/>
        <v>-</v>
      </c>
      <c r="BR67" s="1" t="str">
        <f t="shared" si="16"/>
        <v>-</v>
      </c>
      <c r="BS67" s="1">
        <f t="shared" si="17"/>
        <v>1977</v>
      </c>
      <c r="BT67" s="1">
        <f t="shared" si="18"/>
        <v>10</v>
      </c>
      <c r="BU67" s="127">
        <f t="shared" si="19"/>
        <v>0</v>
      </c>
      <c r="BV67" s="127">
        <f t="shared" si="19"/>
        <v>0</v>
      </c>
      <c r="BW67" s="9"/>
      <c r="BX67" s="9"/>
      <c r="BY67" s="9"/>
      <c r="BZ67" s="9"/>
      <c r="CA67" s="9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2"/>
      <c r="CU67" s="12"/>
      <c r="CV67" s="12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</row>
    <row r="68" spans="1:134" ht="15.75" x14ac:dyDescent="0.3">
      <c r="A68" s="101">
        <f>IF(C68&lt;&gt;"",COUNTA($C$7:C68),"")</f>
        <v>62</v>
      </c>
      <c r="B68" s="229">
        <v>9228024</v>
      </c>
      <c r="C68" s="230" t="s">
        <v>292</v>
      </c>
      <c r="D68" s="231" t="s">
        <v>285</v>
      </c>
      <c r="E68" s="229">
        <v>269121</v>
      </c>
      <c r="F68" s="232" t="s">
        <v>101</v>
      </c>
      <c r="G68" s="233" t="s">
        <v>102</v>
      </c>
      <c r="H68" s="233" t="s">
        <v>103</v>
      </c>
      <c r="I68" s="234" t="str">
        <f t="shared" si="21"/>
        <v/>
      </c>
      <c r="J68" s="233" t="s">
        <v>110</v>
      </c>
      <c r="K68" s="233" t="s">
        <v>171</v>
      </c>
      <c r="L68" s="235" t="s">
        <v>146</v>
      </c>
      <c r="M68" s="236">
        <v>29412</v>
      </c>
      <c r="N68" s="237">
        <v>29562</v>
      </c>
      <c r="O68" s="238">
        <v>36884</v>
      </c>
      <c r="P68" s="239"/>
      <c r="Q68" s="240"/>
      <c r="R68" s="241">
        <v>40077</v>
      </c>
      <c r="S68" s="242"/>
      <c r="T68" s="243"/>
      <c r="U68" s="244"/>
      <c r="V68" s="245" t="s">
        <v>188</v>
      </c>
      <c r="W68" s="245"/>
      <c r="X68" s="142"/>
      <c r="Y68" s="141" t="str">
        <f t="shared" si="1"/>
        <v>-</v>
      </c>
      <c r="AF68" s="142"/>
      <c r="AG68" s="142"/>
      <c r="AH68" s="143" t="str">
        <f t="shared" si="23"/>
        <v>*W</v>
      </c>
      <c r="AI68" s="143" t="str">
        <f t="shared" si="23"/>
        <v>*S</v>
      </c>
      <c r="AJ68" s="143" t="str">
        <f t="shared" si="23"/>
        <v>*</v>
      </c>
      <c r="AK68" s="143" t="str">
        <f t="shared" si="23"/>
        <v>*SMU</v>
      </c>
      <c r="AL68" s="143" t="str">
        <f t="shared" si="23"/>
        <v>*Lain-Lain</v>
      </c>
      <c r="AM68" s="143" t="str">
        <f t="shared" si="23"/>
        <v>*Batak</v>
      </c>
      <c r="AN68" s="25"/>
      <c r="AO68" s="1" t="s">
        <v>37</v>
      </c>
      <c r="AP68" s="1" t="s">
        <v>38</v>
      </c>
      <c r="AQ68" s="1" t="s">
        <v>39</v>
      </c>
      <c r="AR68" s="1" t="s">
        <v>47</v>
      </c>
      <c r="AS68" s="1"/>
      <c r="AT68" s="1" t="s">
        <v>293</v>
      </c>
      <c r="AU68" s="1"/>
      <c r="AW68" s="1"/>
      <c r="AX68" s="1"/>
      <c r="AY68" s="12"/>
      <c r="AZ68" s="1"/>
      <c r="BA68" s="1"/>
      <c r="BB68" s="33"/>
      <c r="BC68">
        <f t="shared" si="2"/>
        <v>1980</v>
      </c>
      <c r="BD68">
        <f t="shared" si="3"/>
        <v>12</v>
      </c>
      <c r="BE68" s="1">
        <f t="shared" si="4"/>
        <v>2000</v>
      </c>
      <c r="BF68" s="1">
        <f t="shared" si="5"/>
        <v>12</v>
      </c>
      <c r="BG68" s="1" t="str">
        <f t="shared" si="6"/>
        <v>-</v>
      </c>
      <c r="BH68" s="1" t="str">
        <f t="shared" si="7"/>
        <v>-</v>
      </c>
      <c r="BI68" s="1" t="str">
        <f t="shared" si="8"/>
        <v>-</v>
      </c>
      <c r="BJ68" s="1" t="str">
        <f t="shared" si="9"/>
        <v>-</v>
      </c>
      <c r="BK68" s="1">
        <f t="shared" si="10"/>
        <v>2009</v>
      </c>
      <c r="BL68" s="1">
        <f t="shared" si="11"/>
        <v>9</v>
      </c>
      <c r="BM68" s="1" t="str">
        <f t="shared" si="12"/>
        <v>-</v>
      </c>
      <c r="BN68" s="1" t="str">
        <f t="shared" si="13"/>
        <v>-</v>
      </c>
      <c r="BO68" s="1" t="str">
        <f t="shared" si="20"/>
        <v>-</v>
      </c>
      <c r="BP68" s="1" t="str">
        <f t="shared" si="14"/>
        <v>-</v>
      </c>
      <c r="BQ68" s="1" t="str">
        <f t="shared" si="15"/>
        <v>-</v>
      </c>
      <c r="BR68" s="1" t="str">
        <f t="shared" si="16"/>
        <v>-</v>
      </c>
      <c r="BS68" s="1">
        <f t="shared" si="17"/>
        <v>1980</v>
      </c>
      <c r="BT68" s="1">
        <f t="shared" si="18"/>
        <v>7</v>
      </c>
      <c r="BU68" s="127" t="str">
        <f t="shared" si="19"/>
        <v>AKM-1</v>
      </c>
      <c r="BV68" s="127">
        <f t="shared" si="19"/>
        <v>0</v>
      </c>
      <c r="BW68" s="9"/>
      <c r="BX68" s="9"/>
      <c r="BY68" s="9"/>
      <c r="BZ68" s="9"/>
      <c r="CA68" s="9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</row>
    <row r="69" spans="1:134" ht="15.75" x14ac:dyDescent="0.3">
      <c r="A69" s="101">
        <f>IF(C69&lt;&gt;"",COUNTA($C$7:C69),"")</f>
        <v>63</v>
      </c>
      <c r="B69" s="102">
        <v>9223025</v>
      </c>
      <c r="C69" s="103" t="s">
        <v>294</v>
      </c>
      <c r="D69" s="219" t="s">
        <v>285</v>
      </c>
      <c r="E69" s="102">
        <v>269121</v>
      </c>
      <c r="F69" s="106" t="s">
        <v>101</v>
      </c>
      <c r="G69" s="110" t="s">
        <v>102</v>
      </c>
      <c r="H69" s="146" t="s">
        <v>115</v>
      </c>
      <c r="I69" s="109">
        <f t="shared" ca="1" si="21"/>
        <v>30</v>
      </c>
      <c r="J69" s="110"/>
      <c r="K69" s="110" t="s">
        <v>122</v>
      </c>
      <c r="L69" s="111" t="s">
        <v>146</v>
      </c>
      <c r="M69" s="112">
        <v>31313</v>
      </c>
      <c r="N69" s="113">
        <v>31406</v>
      </c>
      <c r="O69" s="132"/>
      <c r="P69" s="133"/>
      <c r="Q69" s="134"/>
      <c r="R69" s="135"/>
      <c r="S69" s="136"/>
      <c r="T69" s="137"/>
      <c r="U69" s="138"/>
      <c r="V69" s="139"/>
      <c r="W69" s="139"/>
      <c r="X69" s="142"/>
      <c r="Y69" s="141">
        <f t="shared" si="1"/>
        <v>9</v>
      </c>
      <c r="AF69" s="142"/>
      <c r="AG69" s="142"/>
      <c r="AH69" s="143" t="str">
        <f t="shared" si="23"/>
        <v>W</v>
      </c>
      <c r="AI69" s="143" t="str">
        <f t="shared" si="23"/>
        <v>B</v>
      </c>
      <c r="AJ69" s="143">
        <f t="shared" ca="1" si="23"/>
        <v>30</v>
      </c>
      <c r="AK69" s="143">
        <f t="shared" ref="AK69:AM132" si="24">IF(AND(ISBLANK($Q69),ISBLANK($R69),ISBLANK($S69)),J69,"*"&amp;J69)</f>
        <v>0</v>
      </c>
      <c r="AL69" s="143" t="str">
        <f t="shared" si="24"/>
        <v>Pel/Mhs</v>
      </c>
      <c r="AM69" s="143" t="str">
        <f t="shared" si="24"/>
        <v>Batak</v>
      </c>
      <c r="AN69" s="25"/>
      <c r="AO69" s="1" t="s">
        <v>117</v>
      </c>
      <c r="AP69" s="34" t="s">
        <v>67</v>
      </c>
      <c r="AQ69" s="12" t="s">
        <v>288</v>
      </c>
      <c r="AR69" s="42" t="s">
        <v>47</v>
      </c>
      <c r="AS69" s="1"/>
      <c r="AT69" s="1"/>
      <c r="AU69" s="1"/>
      <c r="AW69" s="1"/>
      <c r="AX69" s="1"/>
      <c r="AY69" s="1"/>
      <c r="AZ69" s="1"/>
      <c r="BA69" s="1"/>
      <c r="BB69" s="33"/>
      <c r="BC69">
        <f t="shared" si="2"/>
        <v>1985</v>
      </c>
      <c r="BD69">
        <f t="shared" si="3"/>
        <v>12</v>
      </c>
      <c r="BE69" s="1" t="str">
        <f t="shared" si="4"/>
        <v>-</v>
      </c>
      <c r="BF69" s="1" t="str">
        <f t="shared" si="5"/>
        <v>-</v>
      </c>
      <c r="BG69" s="1" t="str">
        <f t="shared" si="6"/>
        <v>-</v>
      </c>
      <c r="BH69" s="1" t="str">
        <f t="shared" si="7"/>
        <v>-</v>
      </c>
      <c r="BI69" s="1" t="str">
        <f t="shared" si="8"/>
        <v>-</v>
      </c>
      <c r="BJ69" s="1" t="str">
        <f t="shared" si="9"/>
        <v>-</v>
      </c>
      <c r="BK69" s="1" t="str">
        <f t="shared" si="10"/>
        <v>-</v>
      </c>
      <c r="BL69" s="1" t="str">
        <f t="shared" si="11"/>
        <v>-</v>
      </c>
      <c r="BM69" s="1" t="str">
        <f t="shared" si="12"/>
        <v>-</v>
      </c>
      <c r="BN69" s="1" t="str">
        <f t="shared" si="13"/>
        <v>-</v>
      </c>
      <c r="BO69" s="1" t="str">
        <f t="shared" si="20"/>
        <v>-</v>
      </c>
      <c r="BP69" s="1" t="str">
        <f t="shared" si="14"/>
        <v>-</v>
      </c>
      <c r="BQ69" s="1" t="str">
        <f t="shared" si="15"/>
        <v>-</v>
      </c>
      <c r="BR69" s="1" t="str">
        <f t="shared" si="16"/>
        <v>-</v>
      </c>
      <c r="BS69" s="1">
        <f t="shared" si="17"/>
        <v>1985</v>
      </c>
      <c r="BT69" s="1">
        <f t="shared" si="18"/>
        <v>9</v>
      </c>
      <c r="BU69" s="127">
        <f t="shared" si="19"/>
        <v>0</v>
      </c>
      <c r="BV69" s="127">
        <f t="shared" si="19"/>
        <v>0</v>
      </c>
      <c r="BW69" s="9"/>
      <c r="BX69" s="9"/>
      <c r="BY69" s="9"/>
      <c r="BZ69" s="9"/>
      <c r="CA69" s="9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</row>
    <row r="70" spans="1:134" ht="15.75" x14ac:dyDescent="0.3">
      <c r="A70" s="101">
        <f>IF(C70&lt;&gt;"",COUNTA($C$7:C70),"")</f>
        <v>64</v>
      </c>
      <c r="B70" s="102">
        <v>9213026</v>
      </c>
      <c r="C70" s="103" t="s">
        <v>295</v>
      </c>
      <c r="D70" s="219" t="s">
        <v>285</v>
      </c>
      <c r="E70" s="102">
        <v>269121</v>
      </c>
      <c r="F70" s="106" t="s">
        <v>101</v>
      </c>
      <c r="G70" s="110" t="s">
        <v>66</v>
      </c>
      <c r="H70" s="146" t="s">
        <v>115</v>
      </c>
      <c r="I70" s="109">
        <f t="shared" ca="1" si="21"/>
        <v>28</v>
      </c>
      <c r="J70" s="110"/>
      <c r="K70" s="110" t="s">
        <v>122</v>
      </c>
      <c r="L70" s="111" t="s">
        <v>146</v>
      </c>
      <c r="M70" s="112">
        <v>31992</v>
      </c>
      <c r="N70" s="113"/>
      <c r="O70" s="132"/>
      <c r="P70" s="133"/>
      <c r="Q70" s="134"/>
      <c r="R70" s="135"/>
      <c r="S70" s="136"/>
      <c r="T70" s="137"/>
      <c r="U70" s="138"/>
      <c r="V70" s="139"/>
      <c r="W70" s="139"/>
      <c r="X70" s="142"/>
      <c r="Y70" s="141">
        <f t="shared" si="1"/>
        <v>8</v>
      </c>
      <c r="AF70" s="142"/>
      <c r="AG70" s="142"/>
      <c r="AH70" s="143" t="str">
        <f t="shared" ref="AH70:AM133" si="25">IF(AND(ISBLANK($Q70),ISBLANK($R70),ISBLANK($S70)),G70,"*"&amp;G70)</f>
        <v>P</v>
      </c>
      <c r="AI70" s="143" t="str">
        <f t="shared" si="25"/>
        <v>B</v>
      </c>
      <c r="AJ70" s="143">
        <f t="shared" ca="1" si="25"/>
        <v>28</v>
      </c>
      <c r="AK70" s="143">
        <f t="shared" si="24"/>
        <v>0</v>
      </c>
      <c r="AL70" s="143" t="str">
        <f t="shared" si="24"/>
        <v>Pel/Mhs</v>
      </c>
      <c r="AM70" s="143" t="str">
        <f t="shared" si="24"/>
        <v>Batak</v>
      </c>
      <c r="AN70" s="25"/>
      <c r="AO70" s="1"/>
      <c r="AP70" s="1"/>
      <c r="AQ70" s="12"/>
      <c r="AR70" s="42"/>
      <c r="AS70" s="1"/>
      <c r="AT70" s="1"/>
      <c r="AU70" s="1"/>
      <c r="AW70" s="1"/>
      <c r="AX70" s="1"/>
      <c r="AY70" s="1"/>
      <c r="AZ70" s="1"/>
      <c r="BA70" s="1"/>
      <c r="BB70" s="33"/>
      <c r="BC70" t="str">
        <f t="shared" si="2"/>
        <v>-</v>
      </c>
      <c r="BD70" t="str">
        <f t="shared" si="3"/>
        <v>-</v>
      </c>
      <c r="BE70" s="1" t="str">
        <f t="shared" si="4"/>
        <v>-</v>
      </c>
      <c r="BF70" s="1" t="str">
        <f t="shared" si="5"/>
        <v>-</v>
      </c>
      <c r="BG70" s="1" t="str">
        <f t="shared" si="6"/>
        <v>-</v>
      </c>
      <c r="BH70" s="1" t="str">
        <f t="shared" si="7"/>
        <v>-</v>
      </c>
      <c r="BI70" s="1" t="str">
        <f t="shared" si="8"/>
        <v>-</v>
      </c>
      <c r="BJ70" s="1" t="str">
        <f t="shared" si="9"/>
        <v>-</v>
      </c>
      <c r="BK70" s="1" t="str">
        <f t="shared" si="10"/>
        <v>-</v>
      </c>
      <c r="BL70" s="1" t="str">
        <f t="shared" si="11"/>
        <v>-</v>
      </c>
      <c r="BM70" s="1" t="str">
        <f t="shared" si="12"/>
        <v>-</v>
      </c>
      <c r="BN70" s="1" t="str">
        <f t="shared" si="13"/>
        <v>-</v>
      </c>
      <c r="BO70" s="1" t="str">
        <f t="shared" si="20"/>
        <v>-</v>
      </c>
      <c r="BP70" s="1" t="str">
        <f t="shared" si="14"/>
        <v>-</v>
      </c>
      <c r="BQ70" s="1" t="str">
        <f t="shared" si="15"/>
        <v>-</v>
      </c>
      <c r="BR70" s="1" t="str">
        <f t="shared" si="16"/>
        <v>-</v>
      </c>
      <c r="BS70" s="1">
        <f t="shared" si="17"/>
        <v>1987</v>
      </c>
      <c r="BT70" s="1">
        <f t="shared" si="18"/>
        <v>8</v>
      </c>
      <c r="BU70" s="127">
        <f t="shared" si="19"/>
        <v>0</v>
      </c>
      <c r="BV70" s="127">
        <f t="shared" si="19"/>
        <v>0</v>
      </c>
      <c r="BW70" s="9"/>
      <c r="BX70" s="9"/>
      <c r="BY70" s="9"/>
      <c r="BZ70" s="9"/>
      <c r="CA70" s="9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2"/>
      <c r="CU70" s="12"/>
      <c r="CV70" s="42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</row>
    <row r="71" spans="1:134" ht="15.75" x14ac:dyDescent="0.3">
      <c r="A71" s="101">
        <f>IF(C71&lt;&gt;"",COUNTA($C$7:C71),"")</f>
        <v>65</v>
      </c>
      <c r="B71" s="102">
        <v>9725027</v>
      </c>
      <c r="C71" s="103" t="s">
        <v>296</v>
      </c>
      <c r="D71" s="219" t="s">
        <v>285</v>
      </c>
      <c r="E71" s="102">
        <v>269121</v>
      </c>
      <c r="F71" s="106" t="s">
        <v>101</v>
      </c>
      <c r="G71" s="110" t="s">
        <v>102</v>
      </c>
      <c r="H71" s="110" t="s">
        <v>103</v>
      </c>
      <c r="I71" s="109">
        <f t="shared" ca="1" si="21"/>
        <v>26</v>
      </c>
      <c r="J71" s="110" t="s">
        <v>110</v>
      </c>
      <c r="K71" s="110" t="s">
        <v>122</v>
      </c>
      <c r="L71" s="111" t="s">
        <v>146</v>
      </c>
      <c r="M71" s="112">
        <v>32646</v>
      </c>
      <c r="N71" s="113">
        <v>35771</v>
      </c>
      <c r="O71" s="132">
        <v>39418</v>
      </c>
      <c r="P71" s="133"/>
      <c r="Q71" s="134"/>
      <c r="R71" s="135"/>
      <c r="S71" s="136"/>
      <c r="T71" s="137"/>
      <c r="U71" s="138"/>
      <c r="V71" s="139"/>
      <c r="W71" s="139"/>
      <c r="X71" s="142"/>
      <c r="Y71" s="141">
        <f t="shared" si="1"/>
        <v>5</v>
      </c>
      <c r="AF71" s="142"/>
      <c r="AG71" s="142"/>
      <c r="AH71" s="143" t="str">
        <f t="shared" si="25"/>
        <v>W</v>
      </c>
      <c r="AI71" s="143" t="str">
        <f t="shared" si="25"/>
        <v>S</v>
      </c>
      <c r="AJ71" s="143">
        <f t="shared" ca="1" si="25"/>
        <v>26</v>
      </c>
      <c r="AK71" s="143" t="str">
        <f t="shared" si="24"/>
        <v>SMU</v>
      </c>
      <c r="AL71" s="143" t="str">
        <f t="shared" si="24"/>
        <v>Pel/Mhs</v>
      </c>
      <c r="AM71" s="143" t="str">
        <f t="shared" si="24"/>
        <v>Batak</v>
      </c>
      <c r="AN71" s="25"/>
      <c r="AO71" s="34" t="s">
        <v>297</v>
      </c>
      <c r="AP71" s="1"/>
      <c r="AR71" s="1"/>
      <c r="AS71" s="1"/>
      <c r="AT71" s="1"/>
      <c r="AU71" s="1"/>
      <c r="AW71" s="1"/>
      <c r="AX71" s="1"/>
      <c r="AY71" s="1"/>
      <c r="AZ71" s="1"/>
      <c r="BA71" s="1"/>
      <c r="BB71" s="33"/>
      <c r="BC71">
        <f t="shared" si="2"/>
        <v>1997</v>
      </c>
      <c r="BD71">
        <f t="shared" si="3"/>
        <v>12</v>
      </c>
      <c r="BE71" s="1">
        <f t="shared" si="4"/>
        <v>2007</v>
      </c>
      <c r="BF71" s="1">
        <f t="shared" si="5"/>
        <v>12</v>
      </c>
      <c r="BG71" s="1" t="str">
        <f t="shared" si="6"/>
        <v>-</v>
      </c>
      <c r="BH71" s="1" t="str">
        <f t="shared" si="7"/>
        <v>-</v>
      </c>
      <c r="BI71" s="1" t="str">
        <f t="shared" si="8"/>
        <v>-</v>
      </c>
      <c r="BJ71" s="1" t="str">
        <f t="shared" si="9"/>
        <v>-</v>
      </c>
      <c r="BK71" s="1" t="str">
        <f t="shared" si="10"/>
        <v>-</v>
      </c>
      <c r="BL71" s="1" t="str">
        <f t="shared" si="11"/>
        <v>-</v>
      </c>
      <c r="BM71" s="1" t="str">
        <f t="shared" si="12"/>
        <v>-</v>
      </c>
      <c r="BN71" s="1" t="str">
        <f t="shared" si="13"/>
        <v>-</v>
      </c>
      <c r="BO71" s="1" t="str">
        <f t="shared" si="20"/>
        <v>-</v>
      </c>
      <c r="BP71" s="1" t="str">
        <f t="shared" si="14"/>
        <v>-</v>
      </c>
      <c r="BQ71" s="1" t="str">
        <f t="shared" si="15"/>
        <v>-</v>
      </c>
      <c r="BR71" s="1" t="str">
        <f t="shared" si="16"/>
        <v>-</v>
      </c>
      <c r="BS71" s="1">
        <f t="shared" si="17"/>
        <v>1989</v>
      </c>
      <c r="BT71" s="1">
        <f t="shared" si="18"/>
        <v>5</v>
      </c>
      <c r="BU71" s="127">
        <f t="shared" si="19"/>
        <v>0</v>
      </c>
      <c r="BV71" s="127">
        <f t="shared" si="19"/>
        <v>0</v>
      </c>
      <c r="BW71" s="9"/>
      <c r="BX71" s="9"/>
      <c r="BY71" s="9"/>
      <c r="BZ71" s="9"/>
      <c r="CA71" s="9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</row>
    <row r="72" spans="1:134" ht="15.75" x14ac:dyDescent="0.3">
      <c r="A72" s="101">
        <f>IF(C72&lt;&gt;"",COUNTA($C$7:C72),"")</f>
        <v>66</v>
      </c>
      <c r="B72" s="144" t="s">
        <v>298</v>
      </c>
      <c r="C72" s="103" t="s">
        <v>299</v>
      </c>
      <c r="D72" s="219" t="s">
        <v>300</v>
      </c>
      <c r="E72" s="246" t="s">
        <v>301</v>
      </c>
      <c r="F72" s="106" t="s">
        <v>101</v>
      </c>
      <c r="G72" s="110" t="s">
        <v>66</v>
      </c>
      <c r="H72" s="110" t="s">
        <v>103</v>
      </c>
      <c r="I72" s="109">
        <f t="shared" ca="1" si="21"/>
        <v>43</v>
      </c>
      <c r="J72" s="110" t="s">
        <v>110</v>
      </c>
      <c r="K72" s="110" t="s">
        <v>111</v>
      </c>
      <c r="L72" s="111" t="s">
        <v>146</v>
      </c>
      <c r="M72" s="112">
        <v>26382</v>
      </c>
      <c r="N72" s="113">
        <v>26496</v>
      </c>
      <c r="O72" s="132">
        <v>33587</v>
      </c>
      <c r="P72" s="133">
        <v>40174</v>
      </c>
      <c r="Q72" s="134"/>
      <c r="R72" s="135"/>
      <c r="S72" s="136"/>
      <c r="T72" s="137"/>
      <c r="U72" s="138"/>
      <c r="V72" s="139" t="s">
        <v>154</v>
      </c>
      <c r="W72" s="139"/>
      <c r="X72" s="142"/>
      <c r="Y72" s="141">
        <f t="shared" ref="Y72:Y135" si="26">IF(ISBLANK(M72),"-",IF(ISBLANK(Q72),IF(ISBLANK(R72),IF(ISBLANK(S72),MONTH(M72),"-"),"-"),"-"))</f>
        <v>3</v>
      </c>
      <c r="AF72" s="142"/>
      <c r="AG72" s="142"/>
      <c r="AH72" s="143" t="str">
        <f t="shared" si="25"/>
        <v>P</v>
      </c>
      <c r="AI72" s="143" t="str">
        <f t="shared" si="25"/>
        <v>S</v>
      </c>
      <c r="AJ72" s="143">
        <f t="shared" ca="1" si="25"/>
        <v>43</v>
      </c>
      <c r="AK72" s="143" t="str">
        <f t="shared" si="24"/>
        <v>SMU</v>
      </c>
      <c r="AL72" s="143" t="str">
        <f t="shared" si="24"/>
        <v>Wirausaha</v>
      </c>
      <c r="AM72" s="143" t="str">
        <f t="shared" si="24"/>
        <v>Batak</v>
      </c>
      <c r="AN72" s="25"/>
      <c r="AO72" s="224" t="s">
        <v>87</v>
      </c>
      <c r="AP72" s="161"/>
      <c r="AR72" s="1"/>
      <c r="AS72" s="1"/>
      <c r="AT72" s="1"/>
      <c r="AU72" s="1"/>
      <c r="AW72" s="1"/>
      <c r="AX72" s="1"/>
      <c r="AY72" s="1"/>
      <c r="AZ72" s="1"/>
      <c r="BA72" s="1"/>
      <c r="BB72" s="33"/>
      <c r="BC72">
        <f t="shared" ref="BC72:BC135" si="27">IF(ISBLANK($N72),"-",YEAR($N72))</f>
        <v>1972</v>
      </c>
      <c r="BD72">
        <f t="shared" ref="BD72:BD135" si="28">IF(ISBLANK($N72),"-",MONTH($N72))</f>
        <v>7</v>
      </c>
      <c r="BE72" s="1">
        <f t="shared" ref="BE72:BE135" si="29">IF(ISBLANK($O72),"-",YEAR($O72))</f>
        <v>1991</v>
      </c>
      <c r="BF72" s="1">
        <f t="shared" ref="BF72:BF135" si="30">IF(ISBLANK($O72),"-",MONTH($O72))</f>
        <v>12</v>
      </c>
      <c r="BG72" s="1">
        <f t="shared" ref="BG72:BG135" si="31">IF(ISBLANK($P72),"-",YEAR($P72))</f>
        <v>2009</v>
      </c>
      <c r="BH72" s="1">
        <f t="shared" ref="BH72:BH135" si="32">IF(ISBLANK($P72),"-",MONTH($P72))</f>
        <v>12</v>
      </c>
      <c r="BI72" s="1" t="str">
        <f t="shared" ref="BI72:BI135" si="33">IF(ISBLANK($Q72),"-",YEAR($Q72))</f>
        <v>-</v>
      </c>
      <c r="BJ72" s="1" t="str">
        <f t="shared" ref="BJ72:BJ135" si="34">IF(ISBLANK($Q72),"-",MONTH($Q72))</f>
        <v>-</v>
      </c>
      <c r="BK72" s="1" t="str">
        <f t="shared" ref="BK72:BK135" si="35">IF(ISBLANK($R72),"-",YEAR($R72))</f>
        <v>-</v>
      </c>
      <c r="BL72" s="1" t="str">
        <f t="shared" ref="BL72:BL135" si="36">IF(ISBLANK($R72),"-",MONTH($R72))</f>
        <v>-</v>
      </c>
      <c r="BM72" s="1" t="str">
        <f t="shared" ref="BM72:BM135" si="37">IF(ISBLANK($S72),"-",YEAR($S72))</f>
        <v>-</v>
      </c>
      <c r="BN72" s="1" t="str">
        <f t="shared" ref="BN72:BN135" si="38">IF(ISBLANK($S72),"-",MONTH($S72))</f>
        <v>-</v>
      </c>
      <c r="BO72" s="1" t="str">
        <f t="shared" si="20"/>
        <v>-</v>
      </c>
      <c r="BP72" s="1" t="str">
        <f t="shared" ref="BP72:BP135" si="39">IF(ISBLANK($T72),"-",MONTH($T72))</f>
        <v>-</v>
      </c>
      <c r="BQ72" s="1" t="str">
        <f t="shared" ref="BQ72:BQ135" si="40">IF(ISBLANK($U72),"-",YEAR($U72))</f>
        <v>-</v>
      </c>
      <c r="BR72" s="1" t="str">
        <f t="shared" ref="BR72:BR135" si="41">IF(ISBLANK($U72),"-",MONTH($U72))</f>
        <v>-</v>
      </c>
      <c r="BS72" s="1">
        <f t="shared" ref="BS72:BS135" si="42">IF(ISBLANK($M72),"-",YEAR($M72))</f>
        <v>1972</v>
      </c>
      <c r="BT72" s="1">
        <f t="shared" ref="BT72:BT135" si="43">IF(ISBLANK($M72),"-",MONTH($M72))</f>
        <v>3</v>
      </c>
      <c r="BU72" s="127" t="str">
        <f t="shared" ref="BU72:BV135" si="44">V72</f>
        <v>ATP-1</v>
      </c>
      <c r="BV72" s="127">
        <f t="shared" si="44"/>
        <v>0</v>
      </c>
      <c r="BW72" s="9"/>
      <c r="BX72" s="9"/>
      <c r="BY72" s="9"/>
      <c r="BZ72" s="9"/>
      <c r="CA72" s="9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</row>
    <row r="73" spans="1:134" ht="15.75" x14ac:dyDescent="0.3">
      <c r="A73" s="101">
        <f>IF(C73&lt;&gt;"",COUNTA($C$7:C73),"")</f>
        <v>67</v>
      </c>
      <c r="B73" s="144" t="s">
        <v>302</v>
      </c>
      <c r="C73" s="103" t="s">
        <v>303</v>
      </c>
      <c r="D73" s="219" t="s">
        <v>300</v>
      </c>
      <c r="E73" s="102"/>
      <c r="F73" s="106" t="s">
        <v>101</v>
      </c>
      <c r="G73" s="110" t="s">
        <v>102</v>
      </c>
      <c r="H73" s="110" t="s">
        <v>103</v>
      </c>
      <c r="I73" s="109">
        <f t="shared" ca="1" si="21"/>
        <v>40</v>
      </c>
      <c r="J73" s="110" t="s">
        <v>171</v>
      </c>
      <c r="K73" s="110" t="s">
        <v>127</v>
      </c>
      <c r="L73" s="111" t="s">
        <v>146</v>
      </c>
      <c r="M73" s="112">
        <v>27574</v>
      </c>
      <c r="N73" s="113">
        <v>27686</v>
      </c>
      <c r="O73" s="132">
        <v>33223</v>
      </c>
      <c r="P73" s="133">
        <v>40174</v>
      </c>
      <c r="Q73" s="134"/>
      <c r="R73" s="135"/>
      <c r="S73" s="136"/>
      <c r="T73" s="137"/>
      <c r="U73" s="138"/>
      <c r="V73" s="139" t="s">
        <v>154</v>
      </c>
      <c r="W73" s="139"/>
      <c r="X73" s="142"/>
      <c r="Y73" s="141">
        <f t="shared" si="26"/>
        <v>6</v>
      </c>
      <c r="AF73" s="142"/>
      <c r="AG73" s="142"/>
      <c r="AH73" s="143" t="str">
        <f t="shared" si="25"/>
        <v>W</v>
      </c>
      <c r="AI73" s="143" t="str">
        <f t="shared" si="25"/>
        <v>S</v>
      </c>
      <c r="AJ73" s="143">
        <f t="shared" ca="1" si="25"/>
        <v>40</v>
      </c>
      <c r="AK73" s="143" t="str">
        <f t="shared" si="24"/>
        <v>Lain-Lain</v>
      </c>
      <c r="AL73" s="143" t="str">
        <f t="shared" si="24"/>
        <v>Ibu RT</v>
      </c>
      <c r="AM73" s="143" t="str">
        <f t="shared" si="24"/>
        <v>Batak</v>
      </c>
      <c r="AN73" s="25"/>
      <c r="AO73" s="224" t="s">
        <v>120</v>
      </c>
      <c r="AP73" s="161"/>
      <c r="AR73" s="1"/>
      <c r="AS73" s="1"/>
      <c r="AT73" s="1"/>
      <c r="AW73" s="1"/>
      <c r="AX73" s="1"/>
      <c r="AY73" s="1"/>
      <c r="AZ73" s="1"/>
      <c r="BA73" s="1"/>
      <c r="BB73" s="33"/>
      <c r="BC73">
        <f t="shared" si="27"/>
        <v>1975</v>
      </c>
      <c r="BD73">
        <f t="shared" si="28"/>
        <v>10</v>
      </c>
      <c r="BE73" s="1">
        <f t="shared" si="29"/>
        <v>1990</v>
      </c>
      <c r="BF73" s="1">
        <f t="shared" si="30"/>
        <v>12</v>
      </c>
      <c r="BG73" s="1">
        <f t="shared" si="31"/>
        <v>2009</v>
      </c>
      <c r="BH73" s="1">
        <f t="shared" si="32"/>
        <v>12</v>
      </c>
      <c r="BI73" s="1" t="str">
        <f t="shared" si="33"/>
        <v>-</v>
      </c>
      <c r="BJ73" s="1" t="str">
        <f t="shared" si="34"/>
        <v>-</v>
      </c>
      <c r="BK73" s="1" t="str">
        <f t="shared" si="35"/>
        <v>-</v>
      </c>
      <c r="BL73" s="1" t="str">
        <f t="shared" si="36"/>
        <v>-</v>
      </c>
      <c r="BM73" s="1" t="str">
        <f t="shared" si="37"/>
        <v>-</v>
      </c>
      <c r="BN73" s="1" t="str">
        <f t="shared" si="38"/>
        <v>-</v>
      </c>
      <c r="BO73" s="1" t="str">
        <f t="shared" ref="BO73:BO136" si="45">IF(ISBLANK($T73),"-",YEAR($T73))</f>
        <v>-</v>
      </c>
      <c r="BP73" s="1" t="str">
        <f t="shared" si="39"/>
        <v>-</v>
      </c>
      <c r="BQ73" s="1" t="str">
        <f t="shared" si="40"/>
        <v>-</v>
      </c>
      <c r="BR73" s="1" t="str">
        <f t="shared" si="41"/>
        <v>-</v>
      </c>
      <c r="BS73" s="1">
        <f t="shared" si="42"/>
        <v>1975</v>
      </c>
      <c r="BT73" s="1">
        <f t="shared" si="43"/>
        <v>6</v>
      </c>
      <c r="BU73" s="127" t="str">
        <f t="shared" si="44"/>
        <v>ATP-1</v>
      </c>
      <c r="BV73" s="127">
        <f t="shared" si="44"/>
        <v>0</v>
      </c>
      <c r="BW73" s="9"/>
      <c r="BX73" s="9"/>
      <c r="BY73" s="9"/>
      <c r="BZ73" s="9"/>
      <c r="CA73" s="9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2"/>
      <c r="CU73" s="12"/>
      <c r="CV73" s="42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</row>
    <row r="74" spans="1:134" ht="15.75" x14ac:dyDescent="0.3">
      <c r="A74" s="101">
        <f>IF(C74&lt;&gt;"",COUNTA($C$7:C74),"")</f>
        <v>68</v>
      </c>
      <c r="B74" s="144" t="s">
        <v>304</v>
      </c>
      <c r="C74" s="103" t="s">
        <v>305</v>
      </c>
      <c r="D74" s="219" t="s">
        <v>300</v>
      </c>
      <c r="E74" s="246"/>
      <c r="F74" s="106" t="s">
        <v>101</v>
      </c>
      <c r="G74" s="110" t="s">
        <v>66</v>
      </c>
      <c r="H74" s="110" t="s">
        <v>115</v>
      </c>
      <c r="I74" s="109">
        <f t="shared" ref="I74:I137" ca="1" si="46">IF(OR(ISBLANK(M74),NOT(ISBLANK(R74))),"",IF(MONTH(M74)&gt;MONTH($M$3),YEAR($M$3)-YEAR(M74),IF(AND(MONTH(M74)=MONTH($M$3),DAY(M74)&lt;=DAY($M$3)),YEAR($M$3)-YEAR(M74),YEAR($M$3)-YEAR(M74))))</f>
        <v>16</v>
      </c>
      <c r="J74" s="110"/>
      <c r="K74" s="110"/>
      <c r="L74" s="111" t="s">
        <v>146</v>
      </c>
      <c r="M74" s="112">
        <v>36395</v>
      </c>
      <c r="N74" s="113">
        <v>36520</v>
      </c>
      <c r="O74" s="132"/>
      <c r="P74" s="133">
        <v>40174</v>
      </c>
      <c r="Q74" s="134"/>
      <c r="R74" s="135"/>
      <c r="S74" s="136"/>
      <c r="T74" s="137"/>
      <c r="U74" s="138"/>
      <c r="V74" s="139" t="s">
        <v>161</v>
      </c>
      <c r="W74" s="139"/>
      <c r="X74" s="142"/>
      <c r="Y74" s="141">
        <f t="shared" si="26"/>
        <v>8</v>
      </c>
      <c r="AF74" s="142"/>
      <c r="AG74" s="142"/>
      <c r="AH74" s="143" t="str">
        <f t="shared" si="25"/>
        <v>P</v>
      </c>
      <c r="AI74" s="143" t="str">
        <f t="shared" si="25"/>
        <v>B</v>
      </c>
      <c r="AJ74" s="143">
        <f t="shared" ca="1" si="25"/>
        <v>16</v>
      </c>
      <c r="AK74" s="143">
        <f t="shared" si="24"/>
        <v>0</v>
      </c>
      <c r="AL74" s="143">
        <f t="shared" si="24"/>
        <v>0</v>
      </c>
      <c r="AM74" s="143" t="str">
        <f t="shared" si="24"/>
        <v>Batak</v>
      </c>
      <c r="AN74" s="25"/>
      <c r="AO74" s="224" t="s">
        <v>132</v>
      </c>
      <c r="AP74" s="161"/>
      <c r="AR74" s="1"/>
      <c r="AS74" s="1"/>
      <c r="AT74" s="1"/>
      <c r="AW74" s="1"/>
      <c r="AX74" s="1"/>
      <c r="AY74" s="1"/>
      <c r="AZ74" s="1"/>
      <c r="BA74" s="1"/>
      <c r="BB74" s="33"/>
      <c r="BC74">
        <f t="shared" si="27"/>
        <v>1999</v>
      </c>
      <c r="BD74">
        <f t="shared" si="28"/>
        <v>12</v>
      </c>
      <c r="BE74" s="1" t="str">
        <f t="shared" si="29"/>
        <v>-</v>
      </c>
      <c r="BF74" s="1" t="str">
        <f t="shared" si="30"/>
        <v>-</v>
      </c>
      <c r="BG74" s="1">
        <f t="shared" si="31"/>
        <v>2009</v>
      </c>
      <c r="BH74" s="1">
        <f t="shared" si="32"/>
        <v>12</v>
      </c>
      <c r="BI74" s="1" t="str">
        <f t="shared" si="33"/>
        <v>-</v>
      </c>
      <c r="BJ74" s="1" t="str">
        <f t="shared" si="34"/>
        <v>-</v>
      </c>
      <c r="BK74" s="1" t="str">
        <f t="shared" si="35"/>
        <v>-</v>
      </c>
      <c r="BL74" s="1" t="str">
        <f t="shared" si="36"/>
        <v>-</v>
      </c>
      <c r="BM74" s="1" t="str">
        <f t="shared" si="37"/>
        <v>-</v>
      </c>
      <c r="BN74" s="1" t="str">
        <f t="shared" si="38"/>
        <v>-</v>
      </c>
      <c r="BO74" s="1" t="str">
        <f t="shared" si="45"/>
        <v>-</v>
      </c>
      <c r="BP74" s="1" t="str">
        <f t="shared" si="39"/>
        <v>-</v>
      </c>
      <c r="BQ74" s="1" t="str">
        <f t="shared" si="40"/>
        <v>-</v>
      </c>
      <c r="BR74" s="1" t="str">
        <f t="shared" si="41"/>
        <v>-</v>
      </c>
      <c r="BS74" s="1">
        <f t="shared" si="42"/>
        <v>1999</v>
      </c>
      <c r="BT74" s="1">
        <f t="shared" si="43"/>
        <v>8</v>
      </c>
      <c r="BU74" s="127" t="str">
        <f t="shared" si="44"/>
        <v>ATP-2</v>
      </c>
      <c r="BV74" s="127">
        <f t="shared" si="44"/>
        <v>0</v>
      </c>
      <c r="BW74" s="9"/>
      <c r="BX74" s="9"/>
      <c r="BY74" s="9"/>
      <c r="BZ74" s="9"/>
      <c r="CA74" s="9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</row>
    <row r="75" spans="1:134" ht="15.75" x14ac:dyDescent="0.3">
      <c r="A75" s="101">
        <f>IF(C75&lt;&gt;"",COUNTA($C$7:C75),"")</f>
        <v>69</v>
      </c>
      <c r="B75" s="144" t="s">
        <v>306</v>
      </c>
      <c r="C75" s="103" t="s">
        <v>307</v>
      </c>
      <c r="D75" s="219" t="s">
        <v>300</v>
      </c>
      <c r="E75" s="102"/>
      <c r="F75" s="106" t="s">
        <v>101</v>
      </c>
      <c r="G75" s="110" t="s">
        <v>66</v>
      </c>
      <c r="H75" s="110" t="s">
        <v>115</v>
      </c>
      <c r="I75" s="109">
        <f t="shared" ca="1" si="46"/>
        <v>13</v>
      </c>
      <c r="J75" s="110"/>
      <c r="K75" s="110"/>
      <c r="L75" s="111" t="s">
        <v>146</v>
      </c>
      <c r="M75" s="112">
        <v>37508</v>
      </c>
      <c r="N75" s="113">
        <v>37605</v>
      </c>
      <c r="O75" s="132"/>
      <c r="P75" s="133">
        <v>40174</v>
      </c>
      <c r="Q75" s="134"/>
      <c r="R75" s="135"/>
      <c r="S75" s="136"/>
      <c r="T75" s="137"/>
      <c r="U75" s="138"/>
      <c r="V75" s="139" t="s">
        <v>161</v>
      </c>
      <c r="W75" s="139"/>
      <c r="X75" s="142"/>
      <c r="Y75" s="141">
        <f t="shared" si="26"/>
        <v>9</v>
      </c>
      <c r="AF75" s="142"/>
      <c r="AG75" s="142"/>
      <c r="AH75" s="143" t="str">
        <f t="shared" si="25"/>
        <v>P</v>
      </c>
      <c r="AI75" s="143" t="str">
        <f t="shared" si="25"/>
        <v>B</v>
      </c>
      <c r="AJ75" s="143">
        <f t="shared" ca="1" si="25"/>
        <v>13</v>
      </c>
      <c r="AK75" s="143">
        <f t="shared" si="24"/>
        <v>0</v>
      </c>
      <c r="AL75" s="143">
        <f t="shared" si="24"/>
        <v>0</v>
      </c>
      <c r="AM75" s="143" t="str">
        <f t="shared" si="24"/>
        <v>Batak</v>
      </c>
      <c r="AN75" s="25"/>
      <c r="AO75" s="224" t="s">
        <v>141</v>
      </c>
      <c r="AP75" s="161"/>
      <c r="AR75" s="1"/>
      <c r="AS75" s="1"/>
      <c r="AT75" s="1"/>
      <c r="AW75" s="1"/>
      <c r="AX75" s="1"/>
      <c r="AY75" s="1"/>
      <c r="AZ75" s="1"/>
      <c r="BA75" s="1"/>
      <c r="BB75" s="33"/>
      <c r="BC75">
        <f t="shared" si="27"/>
        <v>2002</v>
      </c>
      <c r="BD75">
        <f t="shared" si="28"/>
        <v>12</v>
      </c>
      <c r="BE75" s="1" t="str">
        <f t="shared" si="29"/>
        <v>-</v>
      </c>
      <c r="BF75" s="1" t="str">
        <f t="shared" si="30"/>
        <v>-</v>
      </c>
      <c r="BG75" s="1">
        <f t="shared" si="31"/>
        <v>2009</v>
      </c>
      <c r="BH75" s="1">
        <f t="shared" si="32"/>
        <v>12</v>
      </c>
      <c r="BI75" s="1" t="str">
        <f t="shared" si="33"/>
        <v>-</v>
      </c>
      <c r="BJ75" s="1" t="str">
        <f t="shared" si="34"/>
        <v>-</v>
      </c>
      <c r="BK75" s="1" t="str">
        <f t="shared" si="35"/>
        <v>-</v>
      </c>
      <c r="BL75" s="1" t="str">
        <f t="shared" si="36"/>
        <v>-</v>
      </c>
      <c r="BM75" s="1" t="str">
        <f t="shared" si="37"/>
        <v>-</v>
      </c>
      <c r="BN75" s="1" t="str">
        <f t="shared" si="38"/>
        <v>-</v>
      </c>
      <c r="BO75" s="1" t="str">
        <f t="shared" si="45"/>
        <v>-</v>
      </c>
      <c r="BP75" s="1" t="str">
        <f t="shared" si="39"/>
        <v>-</v>
      </c>
      <c r="BQ75" s="1" t="str">
        <f t="shared" si="40"/>
        <v>-</v>
      </c>
      <c r="BR75" s="1" t="str">
        <f t="shared" si="41"/>
        <v>-</v>
      </c>
      <c r="BS75" s="1">
        <f t="shared" si="42"/>
        <v>2002</v>
      </c>
      <c r="BT75" s="1">
        <f t="shared" si="43"/>
        <v>9</v>
      </c>
      <c r="BU75" s="127" t="str">
        <f t="shared" si="44"/>
        <v>ATP-2</v>
      </c>
      <c r="BV75" s="127">
        <f t="shared" si="44"/>
        <v>0</v>
      </c>
      <c r="BW75" s="9"/>
      <c r="BX75" s="9"/>
      <c r="BY75" s="9"/>
      <c r="BZ75" s="9"/>
      <c r="CA75" s="9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</row>
    <row r="76" spans="1:134" ht="15.75" x14ac:dyDescent="0.3">
      <c r="A76" s="101">
        <f>IF(C76&lt;&gt;"",COUNTA($C$7:C76),"")</f>
        <v>70</v>
      </c>
      <c r="B76" s="247">
        <v>8616012</v>
      </c>
      <c r="C76" s="175" t="s">
        <v>308</v>
      </c>
      <c r="D76" s="248" t="s">
        <v>309</v>
      </c>
      <c r="E76" s="247">
        <v>265061</v>
      </c>
      <c r="F76" s="178" t="s">
        <v>101</v>
      </c>
      <c r="G76" s="180" t="s">
        <v>66</v>
      </c>
      <c r="H76" s="180" t="s">
        <v>103</v>
      </c>
      <c r="I76" s="181">
        <f t="shared" ca="1" si="46"/>
        <v>70</v>
      </c>
      <c r="J76" s="180" t="s">
        <v>158</v>
      </c>
      <c r="K76" s="180" t="s">
        <v>233</v>
      </c>
      <c r="L76" s="182" t="s">
        <v>128</v>
      </c>
      <c r="M76" s="184">
        <v>16567</v>
      </c>
      <c r="N76" s="197">
        <v>16703</v>
      </c>
      <c r="O76" s="185">
        <v>23647</v>
      </c>
      <c r="P76" s="186"/>
      <c r="Q76" s="187">
        <v>39979</v>
      </c>
      <c r="R76" s="188"/>
      <c r="S76" s="189"/>
      <c r="T76" s="190"/>
      <c r="U76" s="191"/>
      <c r="V76" s="192" t="s">
        <v>205</v>
      </c>
      <c r="W76" s="192"/>
      <c r="X76" s="142"/>
      <c r="Y76" s="141" t="str">
        <f t="shared" si="26"/>
        <v>-</v>
      </c>
      <c r="AF76" s="142"/>
      <c r="AG76" s="142"/>
      <c r="AH76" s="143" t="str">
        <f t="shared" si="25"/>
        <v>*P</v>
      </c>
      <c r="AI76" s="143" t="str">
        <f t="shared" si="25"/>
        <v>*S</v>
      </c>
      <c r="AJ76" s="143" t="str">
        <f t="shared" ca="1" si="25"/>
        <v>*70</v>
      </c>
      <c r="AK76" s="143" t="str">
        <f t="shared" si="24"/>
        <v>*D-3</v>
      </c>
      <c r="AL76" s="143" t="str">
        <f t="shared" si="24"/>
        <v>*Pensiunan</v>
      </c>
      <c r="AM76" s="143" t="str">
        <f t="shared" si="24"/>
        <v>*T.Hoa</v>
      </c>
      <c r="AN76" s="25"/>
      <c r="AO76" s="224" t="s">
        <v>169</v>
      </c>
      <c r="AP76" s="161"/>
      <c r="AQ76" s="12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33"/>
      <c r="BC76">
        <f t="shared" si="27"/>
        <v>1945</v>
      </c>
      <c r="BD76">
        <f t="shared" si="28"/>
        <v>9</v>
      </c>
      <c r="BE76" s="1">
        <f t="shared" si="29"/>
        <v>1964</v>
      </c>
      <c r="BF76" s="1">
        <f t="shared" si="30"/>
        <v>9</v>
      </c>
      <c r="BG76" s="1" t="str">
        <f t="shared" si="31"/>
        <v>-</v>
      </c>
      <c r="BH76" s="1" t="str">
        <f t="shared" si="32"/>
        <v>-</v>
      </c>
      <c r="BI76" s="1">
        <f t="shared" si="33"/>
        <v>2009</v>
      </c>
      <c r="BJ76" s="1">
        <f t="shared" si="34"/>
        <v>6</v>
      </c>
      <c r="BK76" s="1" t="str">
        <f t="shared" si="35"/>
        <v>-</v>
      </c>
      <c r="BL76" s="1" t="str">
        <f t="shared" si="36"/>
        <v>-</v>
      </c>
      <c r="BM76" s="1" t="str">
        <f t="shared" si="37"/>
        <v>-</v>
      </c>
      <c r="BN76" s="1" t="str">
        <f t="shared" si="38"/>
        <v>-</v>
      </c>
      <c r="BO76" s="1" t="str">
        <f t="shared" si="45"/>
        <v>-</v>
      </c>
      <c r="BP76" s="1" t="str">
        <f t="shared" si="39"/>
        <v>-</v>
      </c>
      <c r="BQ76" s="1" t="str">
        <f t="shared" si="40"/>
        <v>-</v>
      </c>
      <c r="BR76" s="1" t="str">
        <f t="shared" si="41"/>
        <v>-</v>
      </c>
      <c r="BS76" s="1">
        <f t="shared" si="42"/>
        <v>1945</v>
      </c>
      <c r="BT76" s="1">
        <f t="shared" si="43"/>
        <v>5</v>
      </c>
      <c r="BU76" s="127" t="str">
        <f t="shared" si="44"/>
        <v>AKK-1</v>
      </c>
      <c r="BV76" s="127">
        <f t="shared" si="44"/>
        <v>0</v>
      </c>
      <c r="BW76" s="9"/>
      <c r="BX76" s="9"/>
      <c r="BY76" s="9"/>
      <c r="BZ76" s="9"/>
      <c r="CA76" s="9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</row>
    <row r="77" spans="1:134" ht="15.75" x14ac:dyDescent="0.3">
      <c r="A77" s="101">
        <f>IF(C77&lt;&gt;"",COUNTA($C$7:C77),"")</f>
        <v>71</v>
      </c>
      <c r="B77" s="247">
        <v>8626013</v>
      </c>
      <c r="C77" s="175" t="s">
        <v>310</v>
      </c>
      <c r="D77" s="248" t="s">
        <v>309</v>
      </c>
      <c r="E77" s="247">
        <v>265061</v>
      </c>
      <c r="F77" s="178" t="s">
        <v>101</v>
      </c>
      <c r="G77" s="180" t="s">
        <v>102</v>
      </c>
      <c r="H77" s="180" t="s">
        <v>103</v>
      </c>
      <c r="I77" s="181">
        <f t="shared" ca="1" si="46"/>
        <v>68</v>
      </c>
      <c r="J77" s="180" t="s">
        <v>110</v>
      </c>
      <c r="K77" s="180" t="s">
        <v>233</v>
      </c>
      <c r="L77" s="182" t="s">
        <v>128</v>
      </c>
      <c r="M77" s="184">
        <v>17451</v>
      </c>
      <c r="N77" s="197">
        <v>20728</v>
      </c>
      <c r="O77" s="185">
        <v>22639</v>
      </c>
      <c r="P77" s="186"/>
      <c r="Q77" s="187">
        <v>39979</v>
      </c>
      <c r="R77" s="188"/>
      <c r="S77" s="189"/>
      <c r="T77" s="190"/>
      <c r="U77" s="191"/>
      <c r="V77" s="192" t="s">
        <v>205</v>
      </c>
      <c r="W77" s="192"/>
      <c r="X77" s="142"/>
      <c r="Y77" s="141" t="str">
        <f t="shared" si="26"/>
        <v>-</v>
      </c>
      <c r="AF77" s="142"/>
      <c r="AG77" s="142"/>
      <c r="AH77" s="143" t="str">
        <f t="shared" si="25"/>
        <v>*W</v>
      </c>
      <c r="AI77" s="143" t="str">
        <f t="shared" si="25"/>
        <v>*S</v>
      </c>
      <c r="AJ77" s="143" t="str">
        <f t="shared" ca="1" si="25"/>
        <v>*68</v>
      </c>
      <c r="AK77" s="143" t="str">
        <f t="shared" si="24"/>
        <v>*SMU</v>
      </c>
      <c r="AL77" s="143" t="str">
        <f t="shared" si="24"/>
        <v>*Pensiunan</v>
      </c>
      <c r="AM77" s="143" t="str">
        <f t="shared" si="24"/>
        <v>*T.Hoa</v>
      </c>
      <c r="AN77" s="25"/>
      <c r="AO77" s="224" t="s">
        <v>178</v>
      </c>
      <c r="AP77" s="16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33"/>
      <c r="BC77">
        <f t="shared" si="27"/>
        <v>1956</v>
      </c>
      <c r="BD77">
        <f t="shared" si="28"/>
        <v>9</v>
      </c>
      <c r="BE77" s="1">
        <f t="shared" si="29"/>
        <v>1961</v>
      </c>
      <c r="BF77" s="1">
        <f t="shared" si="30"/>
        <v>12</v>
      </c>
      <c r="BG77" s="1" t="str">
        <f t="shared" si="31"/>
        <v>-</v>
      </c>
      <c r="BH77" s="1" t="str">
        <f t="shared" si="32"/>
        <v>-</v>
      </c>
      <c r="BI77" s="1">
        <f t="shared" si="33"/>
        <v>2009</v>
      </c>
      <c r="BJ77" s="1">
        <f t="shared" si="34"/>
        <v>6</v>
      </c>
      <c r="BK77" s="1" t="str">
        <f t="shared" si="35"/>
        <v>-</v>
      </c>
      <c r="BL77" s="1" t="str">
        <f t="shared" si="36"/>
        <v>-</v>
      </c>
      <c r="BM77" s="1" t="str">
        <f t="shared" si="37"/>
        <v>-</v>
      </c>
      <c r="BN77" s="1" t="str">
        <f t="shared" si="38"/>
        <v>-</v>
      </c>
      <c r="BO77" s="1" t="str">
        <f t="shared" si="45"/>
        <v>-</v>
      </c>
      <c r="BP77" s="1" t="str">
        <f t="shared" si="39"/>
        <v>-</v>
      </c>
      <c r="BQ77" s="1" t="str">
        <f t="shared" si="40"/>
        <v>-</v>
      </c>
      <c r="BR77" s="1" t="str">
        <f t="shared" si="41"/>
        <v>-</v>
      </c>
      <c r="BS77" s="1">
        <f t="shared" si="42"/>
        <v>1947</v>
      </c>
      <c r="BT77" s="1">
        <f t="shared" si="43"/>
        <v>10</v>
      </c>
      <c r="BU77" s="127" t="str">
        <f t="shared" si="44"/>
        <v>AKK-1</v>
      </c>
      <c r="BV77" s="127">
        <f t="shared" si="44"/>
        <v>0</v>
      </c>
      <c r="BW77" s="9"/>
      <c r="BX77" s="9"/>
      <c r="BY77" s="9"/>
      <c r="BZ77" s="9"/>
      <c r="CA77" s="9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</row>
    <row r="78" spans="1:134" ht="15.75" x14ac:dyDescent="0.3">
      <c r="A78" s="101">
        <f>IF(C78&lt;&gt;"",COUNTA($C$7:C78),"")</f>
        <v>72</v>
      </c>
      <c r="B78" s="247">
        <v>8628015</v>
      </c>
      <c r="C78" s="175" t="s">
        <v>311</v>
      </c>
      <c r="D78" s="248" t="s">
        <v>309</v>
      </c>
      <c r="E78" s="247">
        <v>265061</v>
      </c>
      <c r="F78" s="178" t="s">
        <v>101</v>
      </c>
      <c r="G78" s="180" t="s">
        <v>102</v>
      </c>
      <c r="H78" s="180" t="s">
        <v>103</v>
      </c>
      <c r="I78" s="181">
        <f t="shared" ca="1" si="46"/>
        <v>36</v>
      </c>
      <c r="J78" s="180" t="s">
        <v>145</v>
      </c>
      <c r="K78" s="180" t="s">
        <v>119</v>
      </c>
      <c r="L78" s="182" t="s">
        <v>128</v>
      </c>
      <c r="M78" s="184">
        <v>29121</v>
      </c>
      <c r="N78" s="197">
        <v>29289</v>
      </c>
      <c r="O78" s="185">
        <v>35162</v>
      </c>
      <c r="P78" s="186"/>
      <c r="Q78" s="187">
        <v>39979</v>
      </c>
      <c r="R78" s="188"/>
      <c r="S78" s="189"/>
      <c r="T78" s="190"/>
      <c r="U78" s="191"/>
      <c r="V78" s="192" t="s">
        <v>205</v>
      </c>
      <c r="W78" s="192"/>
      <c r="X78" s="142"/>
      <c r="Y78" s="141" t="str">
        <f t="shared" si="26"/>
        <v>-</v>
      </c>
      <c r="AF78" s="142"/>
      <c r="AG78" s="142"/>
      <c r="AH78" s="143" t="str">
        <f t="shared" si="25"/>
        <v>*W</v>
      </c>
      <c r="AI78" s="143" t="str">
        <f t="shared" si="25"/>
        <v>*S</v>
      </c>
      <c r="AJ78" s="143" t="str">
        <f t="shared" ca="1" si="25"/>
        <v>*36</v>
      </c>
      <c r="AK78" s="143" t="str">
        <f t="shared" si="24"/>
        <v>*S-1</v>
      </c>
      <c r="AL78" s="143" t="str">
        <f t="shared" si="24"/>
        <v>*P.Swasta</v>
      </c>
      <c r="AM78" s="143" t="str">
        <f t="shared" si="24"/>
        <v>*T.Hoa</v>
      </c>
      <c r="AN78" s="25"/>
      <c r="AO78" s="224" t="s">
        <v>154</v>
      </c>
      <c r="AP78" s="16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33"/>
      <c r="BC78">
        <f t="shared" si="27"/>
        <v>1980</v>
      </c>
      <c r="BD78">
        <f t="shared" si="28"/>
        <v>3</v>
      </c>
      <c r="BE78" s="1">
        <f t="shared" si="29"/>
        <v>1996</v>
      </c>
      <c r="BF78" s="1">
        <f t="shared" si="30"/>
        <v>4</v>
      </c>
      <c r="BG78" s="1" t="str">
        <f t="shared" si="31"/>
        <v>-</v>
      </c>
      <c r="BH78" s="1" t="str">
        <f t="shared" si="32"/>
        <v>-</v>
      </c>
      <c r="BI78" s="1">
        <f t="shared" si="33"/>
        <v>2009</v>
      </c>
      <c r="BJ78" s="1">
        <f t="shared" si="34"/>
        <v>6</v>
      </c>
      <c r="BK78" s="1" t="str">
        <f t="shared" si="35"/>
        <v>-</v>
      </c>
      <c r="BL78" s="1" t="str">
        <f t="shared" si="36"/>
        <v>-</v>
      </c>
      <c r="BM78" s="1" t="str">
        <f t="shared" si="37"/>
        <v>-</v>
      </c>
      <c r="BN78" s="1" t="str">
        <f t="shared" si="38"/>
        <v>-</v>
      </c>
      <c r="BO78" s="1" t="str">
        <f t="shared" si="45"/>
        <v>-</v>
      </c>
      <c r="BP78" s="1" t="str">
        <f t="shared" si="39"/>
        <v>-</v>
      </c>
      <c r="BQ78" s="1" t="str">
        <f t="shared" si="40"/>
        <v>-</v>
      </c>
      <c r="BR78" s="1" t="str">
        <f t="shared" si="41"/>
        <v>-</v>
      </c>
      <c r="BS78" s="1">
        <f t="shared" si="42"/>
        <v>1979</v>
      </c>
      <c r="BT78" s="1">
        <f t="shared" si="43"/>
        <v>9</v>
      </c>
      <c r="BU78" s="127" t="str">
        <f t="shared" si="44"/>
        <v>AKK-1</v>
      </c>
      <c r="BV78" s="127">
        <f t="shared" si="44"/>
        <v>0</v>
      </c>
      <c r="BW78" s="9"/>
      <c r="BX78" s="9"/>
      <c r="BY78" s="9"/>
      <c r="BZ78" s="9"/>
      <c r="CA78" s="9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</row>
    <row r="79" spans="1:134" ht="15.75" x14ac:dyDescent="0.3">
      <c r="A79" s="101">
        <f>IF(C79&lt;&gt;"",COUNTA($C$7:C79),"")</f>
        <v>73</v>
      </c>
      <c r="B79" s="229">
        <v>9227017</v>
      </c>
      <c r="C79" s="249" t="s">
        <v>312</v>
      </c>
      <c r="D79" s="231" t="s">
        <v>313</v>
      </c>
      <c r="E79" s="250">
        <v>266808</v>
      </c>
      <c r="F79" s="232" t="s">
        <v>101</v>
      </c>
      <c r="G79" s="233" t="s">
        <v>102</v>
      </c>
      <c r="H79" s="233" t="s">
        <v>103</v>
      </c>
      <c r="I79" s="234" t="str">
        <f t="shared" si="46"/>
        <v/>
      </c>
      <c r="J79" s="233" t="s">
        <v>110</v>
      </c>
      <c r="K79" s="233" t="s">
        <v>127</v>
      </c>
      <c r="L79" s="235" t="s">
        <v>106</v>
      </c>
      <c r="M79" s="236">
        <v>28517</v>
      </c>
      <c r="N79" s="237">
        <v>28813</v>
      </c>
      <c r="O79" s="238">
        <v>35424</v>
      </c>
      <c r="P79" s="239"/>
      <c r="Q79" s="240"/>
      <c r="R79" s="241">
        <v>40338</v>
      </c>
      <c r="S79" s="242"/>
      <c r="T79" s="243"/>
      <c r="U79" s="244"/>
      <c r="V79" s="245" t="s">
        <v>188</v>
      </c>
      <c r="W79" s="245"/>
      <c r="X79" s="142"/>
      <c r="Y79" s="141" t="str">
        <f t="shared" si="26"/>
        <v>-</v>
      </c>
      <c r="AF79" s="142"/>
      <c r="AG79" s="142"/>
      <c r="AH79" s="143" t="str">
        <f t="shared" si="25"/>
        <v>*W</v>
      </c>
      <c r="AI79" s="143" t="str">
        <f t="shared" si="25"/>
        <v>*S</v>
      </c>
      <c r="AJ79" s="143" t="str">
        <f t="shared" si="25"/>
        <v>*</v>
      </c>
      <c r="AK79" s="143" t="str">
        <f t="shared" si="24"/>
        <v>*SMU</v>
      </c>
      <c r="AL79" s="143" t="str">
        <f t="shared" si="24"/>
        <v>*Ibu RT</v>
      </c>
      <c r="AM79" s="143" t="str">
        <f t="shared" si="24"/>
        <v>*Jawa</v>
      </c>
      <c r="AN79" s="25"/>
      <c r="AO79" s="224" t="s">
        <v>161</v>
      </c>
      <c r="AP79" s="16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33"/>
      <c r="BC79">
        <f t="shared" si="27"/>
        <v>1978</v>
      </c>
      <c r="BD79">
        <f t="shared" si="28"/>
        <v>11</v>
      </c>
      <c r="BE79" s="1">
        <f t="shared" si="29"/>
        <v>1996</v>
      </c>
      <c r="BF79" s="1">
        <f t="shared" si="30"/>
        <v>12</v>
      </c>
      <c r="BG79" s="1" t="str">
        <f t="shared" si="31"/>
        <v>-</v>
      </c>
      <c r="BH79" s="1" t="str">
        <f t="shared" si="32"/>
        <v>-</v>
      </c>
      <c r="BI79" s="1" t="str">
        <f t="shared" si="33"/>
        <v>-</v>
      </c>
      <c r="BJ79" s="1" t="str">
        <f t="shared" si="34"/>
        <v>-</v>
      </c>
      <c r="BK79" s="1">
        <f t="shared" si="35"/>
        <v>2010</v>
      </c>
      <c r="BL79" s="1">
        <f t="shared" si="36"/>
        <v>6</v>
      </c>
      <c r="BM79" s="1" t="str">
        <f t="shared" si="37"/>
        <v>-</v>
      </c>
      <c r="BN79" s="1" t="str">
        <f t="shared" si="38"/>
        <v>-</v>
      </c>
      <c r="BO79" s="1" t="str">
        <f t="shared" si="45"/>
        <v>-</v>
      </c>
      <c r="BP79" s="1" t="str">
        <f t="shared" si="39"/>
        <v>-</v>
      </c>
      <c r="BQ79" s="1" t="str">
        <f t="shared" si="40"/>
        <v>-</v>
      </c>
      <c r="BR79" s="1" t="str">
        <f t="shared" si="41"/>
        <v>-</v>
      </c>
      <c r="BS79" s="1">
        <f t="shared" si="42"/>
        <v>1978</v>
      </c>
      <c r="BT79" s="1">
        <f t="shared" si="43"/>
        <v>1</v>
      </c>
      <c r="BU79" s="127" t="str">
        <f t="shared" si="44"/>
        <v>AKM-1</v>
      </c>
      <c r="BV79" s="127">
        <f t="shared" si="44"/>
        <v>0</v>
      </c>
      <c r="BW79" s="9"/>
      <c r="BX79" s="9"/>
      <c r="BY79" s="9"/>
      <c r="BZ79" s="9"/>
      <c r="CA79" s="9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</row>
    <row r="80" spans="1:134" ht="15.75" x14ac:dyDescent="0.3">
      <c r="A80" s="101">
        <f>IF(C80&lt;&gt;"",COUNTA($C$7:C80),"")</f>
        <v>74</v>
      </c>
      <c r="B80" s="144" t="s">
        <v>314</v>
      </c>
      <c r="C80" s="251" t="s">
        <v>315</v>
      </c>
      <c r="D80" s="252" t="s">
        <v>313</v>
      </c>
      <c r="E80" s="131">
        <v>266808</v>
      </c>
      <c r="F80" s="106" t="s">
        <v>101</v>
      </c>
      <c r="G80" s="110" t="s">
        <v>66</v>
      </c>
      <c r="H80" s="146" t="s">
        <v>115</v>
      </c>
      <c r="I80" s="109">
        <f t="shared" ca="1" si="46"/>
        <v>10</v>
      </c>
      <c r="J80" s="110"/>
      <c r="K80" s="110"/>
      <c r="L80" s="111" t="s">
        <v>171</v>
      </c>
      <c r="M80" s="253">
        <v>38413</v>
      </c>
      <c r="N80" s="254">
        <v>39418</v>
      </c>
      <c r="O80" s="156"/>
      <c r="P80" s="255"/>
      <c r="Q80" s="134"/>
      <c r="R80" s="135"/>
      <c r="S80" s="136"/>
      <c r="T80" s="137"/>
      <c r="U80" s="138"/>
      <c r="V80" s="139"/>
      <c r="W80" s="139"/>
      <c r="X80" s="142"/>
      <c r="Y80" s="141">
        <f t="shared" si="26"/>
        <v>3</v>
      </c>
      <c r="AF80" s="142"/>
      <c r="AG80" s="142"/>
      <c r="AH80" s="143" t="str">
        <f t="shared" si="25"/>
        <v>P</v>
      </c>
      <c r="AI80" s="143" t="str">
        <f t="shared" si="25"/>
        <v>B</v>
      </c>
      <c r="AJ80" s="143">
        <f t="shared" ca="1" si="25"/>
        <v>10</v>
      </c>
      <c r="AK80" s="143">
        <f t="shared" si="24"/>
        <v>0</v>
      </c>
      <c r="AL80" s="143">
        <f t="shared" si="24"/>
        <v>0</v>
      </c>
      <c r="AM80" s="143" t="str">
        <f t="shared" si="24"/>
        <v>Lain-Lain</v>
      </c>
      <c r="AN80" s="25"/>
      <c r="AO80" s="224" t="s">
        <v>205</v>
      </c>
      <c r="AP80" s="16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33"/>
      <c r="BC80">
        <f t="shared" si="27"/>
        <v>2007</v>
      </c>
      <c r="BD80">
        <f t="shared" si="28"/>
        <v>12</v>
      </c>
      <c r="BE80" s="1" t="str">
        <f t="shared" si="29"/>
        <v>-</v>
      </c>
      <c r="BF80" s="1" t="str">
        <f t="shared" si="30"/>
        <v>-</v>
      </c>
      <c r="BG80" s="1" t="str">
        <f t="shared" si="31"/>
        <v>-</v>
      </c>
      <c r="BH80" s="1" t="str">
        <f t="shared" si="32"/>
        <v>-</v>
      </c>
      <c r="BI80" s="1" t="str">
        <f t="shared" si="33"/>
        <v>-</v>
      </c>
      <c r="BJ80" s="1" t="str">
        <f t="shared" si="34"/>
        <v>-</v>
      </c>
      <c r="BK80" s="1" t="str">
        <f t="shared" si="35"/>
        <v>-</v>
      </c>
      <c r="BL80" s="1" t="str">
        <f t="shared" si="36"/>
        <v>-</v>
      </c>
      <c r="BM80" s="1" t="str">
        <f t="shared" si="37"/>
        <v>-</v>
      </c>
      <c r="BN80" s="1" t="str">
        <f t="shared" si="38"/>
        <v>-</v>
      </c>
      <c r="BO80" s="1" t="str">
        <f t="shared" si="45"/>
        <v>-</v>
      </c>
      <c r="BP80" s="1" t="str">
        <f t="shared" si="39"/>
        <v>-</v>
      </c>
      <c r="BQ80" s="1" t="str">
        <f t="shared" si="40"/>
        <v>-</v>
      </c>
      <c r="BR80" s="1" t="str">
        <f t="shared" si="41"/>
        <v>-</v>
      </c>
      <c r="BS80" s="1">
        <f t="shared" si="42"/>
        <v>2005</v>
      </c>
      <c r="BT80" s="1">
        <f t="shared" si="43"/>
        <v>3</v>
      </c>
      <c r="BU80" s="127">
        <f t="shared" si="44"/>
        <v>0</v>
      </c>
      <c r="BV80" s="127">
        <f t="shared" si="44"/>
        <v>0</v>
      </c>
      <c r="BW80" s="9"/>
      <c r="BX80" s="9"/>
      <c r="BY80" s="9"/>
      <c r="BZ80" s="9"/>
      <c r="CA80" s="9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</row>
    <row r="81" spans="1:134" ht="15.75" x14ac:dyDescent="0.3">
      <c r="A81" s="101">
        <f>IF(C81&lt;&gt;"",COUNTA($C$7:C81),"")</f>
        <v>75</v>
      </c>
      <c r="B81" s="144">
        <v>7525002</v>
      </c>
      <c r="C81" s="103" t="s">
        <v>316</v>
      </c>
      <c r="D81" s="252" t="s">
        <v>317</v>
      </c>
      <c r="E81" s="256" t="s">
        <v>318</v>
      </c>
      <c r="F81" s="106" t="s">
        <v>101</v>
      </c>
      <c r="G81" s="110" t="s">
        <v>102</v>
      </c>
      <c r="H81" s="110" t="s">
        <v>103</v>
      </c>
      <c r="I81" s="109">
        <f t="shared" ca="1" si="46"/>
        <v>65</v>
      </c>
      <c r="J81" s="110" t="s">
        <v>68</v>
      </c>
      <c r="K81" s="110" t="s">
        <v>127</v>
      </c>
      <c r="L81" s="111" t="s">
        <v>128</v>
      </c>
      <c r="M81" s="112">
        <v>18332</v>
      </c>
      <c r="N81" s="112">
        <v>35431</v>
      </c>
      <c r="O81" s="257">
        <v>35431</v>
      </c>
      <c r="P81" s="258"/>
      <c r="Q81" s="134"/>
      <c r="R81" s="135"/>
      <c r="S81" s="136"/>
      <c r="T81" s="137"/>
      <c r="U81" s="138"/>
      <c r="V81" s="139"/>
      <c r="W81" s="139"/>
      <c r="X81" s="142"/>
      <c r="Y81" s="141">
        <f t="shared" si="26"/>
        <v>3</v>
      </c>
      <c r="AF81" s="142"/>
      <c r="AG81" s="142"/>
      <c r="AH81" s="143" t="str">
        <f t="shared" si="25"/>
        <v>W</v>
      </c>
      <c r="AI81" s="143" t="str">
        <f t="shared" si="25"/>
        <v>S</v>
      </c>
      <c r="AJ81" s="143">
        <f t="shared" ca="1" si="25"/>
        <v>65</v>
      </c>
      <c r="AK81" s="143" t="str">
        <f t="shared" si="24"/>
        <v>TDKSD</v>
      </c>
      <c r="AL81" s="143" t="str">
        <f t="shared" si="24"/>
        <v>Ibu RT</v>
      </c>
      <c r="AM81" s="143" t="str">
        <f t="shared" si="24"/>
        <v>T.Hoa</v>
      </c>
      <c r="AN81" s="25"/>
      <c r="AO81" s="224" t="s">
        <v>215</v>
      </c>
      <c r="AP81" s="16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33"/>
      <c r="BC81">
        <f t="shared" si="27"/>
        <v>1997</v>
      </c>
      <c r="BD81">
        <f t="shared" si="28"/>
        <v>1</v>
      </c>
      <c r="BE81" s="1">
        <f t="shared" si="29"/>
        <v>1997</v>
      </c>
      <c r="BF81" s="1">
        <f t="shared" si="30"/>
        <v>1</v>
      </c>
      <c r="BG81" s="1" t="str">
        <f t="shared" si="31"/>
        <v>-</v>
      </c>
      <c r="BH81" s="1" t="str">
        <f t="shared" si="32"/>
        <v>-</v>
      </c>
      <c r="BI81" s="1" t="str">
        <f t="shared" si="33"/>
        <v>-</v>
      </c>
      <c r="BJ81" s="1" t="str">
        <f t="shared" si="34"/>
        <v>-</v>
      </c>
      <c r="BK81" s="1" t="str">
        <f t="shared" si="35"/>
        <v>-</v>
      </c>
      <c r="BL81" s="1" t="str">
        <f t="shared" si="36"/>
        <v>-</v>
      </c>
      <c r="BM81" s="1" t="str">
        <f t="shared" si="37"/>
        <v>-</v>
      </c>
      <c r="BN81" s="1" t="str">
        <f t="shared" si="38"/>
        <v>-</v>
      </c>
      <c r="BO81" s="1" t="str">
        <f t="shared" si="45"/>
        <v>-</v>
      </c>
      <c r="BP81" s="1" t="str">
        <f t="shared" si="39"/>
        <v>-</v>
      </c>
      <c r="BQ81" s="1" t="str">
        <f t="shared" si="40"/>
        <v>-</v>
      </c>
      <c r="BR81" s="1" t="str">
        <f t="shared" si="41"/>
        <v>-</v>
      </c>
      <c r="BS81" s="1">
        <f t="shared" si="42"/>
        <v>1950</v>
      </c>
      <c r="BT81" s="1">
        <f t="shared" si="43"/>
        <v>3</v>
      </c>
      <c r="BU81" s="127">
        <f t="shared" si="44"/>
        <v>0</v>
      </c>
      <c r="BV81" s="127">
        <f t="shared" si="44"/>
        <v>0</v>
      </c>
      <c r="BW81" s="9"/>
      <c r="BX81" s="9"/>
      <c r="BY81" s="9"/>
      <c r="BZ81" s="9"/>
      <c r="CA81" s="9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</row>
    <row r="82" spans="1:134" ht="15.75" x14ac:dyDescent="0.3">
      <c r="A82" s="101">
        <f>IF(C82&lt;&gt;"",COUNTA($C$7:C82),"")</f>
        <v>76</v>
      </c>
      <c r="B82" s="102">
        <v>8815016</v>
      </c>
      <c r="C82" s="103" t="s">
        <v>319</v>
      </c>
      <c r="D82" s="252" t="s">
        <v>317</v>
      </c>
      <c r="E82" s="131"/>
      <c r="F82" s="106" t="s">
        <v>101</v>
      </c>
      <c r="G82" s="110" t="s">
        <v>66</v>
      </c>
      <c r="H82" s="110" t="s">
        <v>103</v>
      </c>
      <c r="I82" s="109">
        <f t="shared" ca="1" si="46"/>
        <v>37</v>
      </c>
      <c r="J82" s="110" t="s">
        <v>110</v>
      </c>
      <c r="K82" s="110" t="s">
        <v>119</v>
      </c>
      <c r="L82" s="111" t="s">
        <v>128</v>
      </c>
      <c r="M82" s="112">
        <v>28608</v>
      </c>
      <c r="N82" s="112">
        <v>32508</v>
      </c>
      <c r="O82" s="257">
        <v>35400</v>
      </c>
      <c r="P82" s="258"/>
      <c r="Q82" s="134"/>
      <c r="R82" s="135"/>
      <c r="S82" s="136"/>
      <c r="T82" s="137"/>
      <c r="U82" s="138"/>
      <c r="V82" s="139"/>
      <c r="W82" s="139"/>
      <c r="X82" s="142"/>
      <c r="Y82" s="141">
        <f t="shared" si="26"/>
        <v>4</v>
      </c>
      <c r="AF82" s="142"/>
      <c r="AG82" s="142"/>
      <c r="AH82" s="143" t="str">
        <f t="shared" si="25"/>
        <v>P</v>
      </c>
      <c r="AI82" s="143" t="str">
        <f t="shared" si="25"/>
        <v>S</v>
      </c>
      <c r="AJ82" s="143">
        <f t="shared" ca="1" si="25"/>
        <v>37</v>
      </c>
      <c r="AK82" s="143" t="str">
        <f t="shared" si="24"/>
        <v>SMU</v>
      </c>
      <c r="AL82" s="143" t="str">
        <f t="shared" si="24"/>
        <v>P.Swasta</v>
      </c>
      <c r="AM82" s="143" t="str">
        <f t="shared" si="24"/>
        <v>T.Hoa</v>
      </c>
      <c r="AN82" s="25"/>
      <c r="AO82" s="224" t="s">
        <v>223</v>
      </c>
      <c r="AP82" s="16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33"/>
      <c r="BC82">
        <f t="shared" si="27"/>
        <v>1988</v>
      </c>
      <c r="BD82">
        <f t="shared" si="28"/>
        <v>12</v>
      </c>
      <c r="BE82" s="1">
        <f t="shared" si="29"/>
        <v>1996</v>
      </c>
      <c r="BF82" s="1">
        <f t="shared" si="30"/>
        <v>12</v>
      </c>
      <c r="BG82" s="1" t="str">
        <f t="shared" si="31"/>
        <v>-</v>
      </c>
      <c r="BH82" s="1" t="str">
        <f t="shared" si="32"/>
        <v>-</v>
      </c>
      <c r="BI82" s="1" t="str">
        <f t="shared" si="33"/>
        <v>-</v>
      </c>
      <c r="BJ82" s="1" t="str">
        <f t="shared" si="34"/>
        <v>-</v>
      </c>
      <c r="BK82" s="1" t="str">
        <f t="shared" si="35"/>
        <v>-</v>
      </c>
      <c r="BL82" s="1" t="str">
        <f t="shared" si="36"/>
        <v>-</v>
      </c>
      <c r="BM82" s="1" t="str">
        <f t="shared" si="37"/>
        <v>-</v>
      </c>
      <c r="BN82" s="1" t="str">
        <f t="shared" si="38"/>
        <v>-</v>
      </c>
      <c r="BO82" s="1" t="str">
        <f t="shared" si="45"/>
        <v>-</v>
      </c>
      <c r="BP82" s="1" t="str">
        <f t="shared" si="39"/>
        <v>-</v>
      </c>
      <c r="BQ82" s="1" t="str">
        <f t="shared" si="40"/>
        <v>-</v>
      </c>
      <c r="BR82" s="1" t="str">
        <f t="shared" si="41"/>
        <v>-</v>
      </c>
      <c r="BS82" s="1">
        <f t="shared" si="42"/>
        <v>1978</v>
      </c>
      <c r="BT82" s="1">
        <f t="shared" si="43"/>
        <v>4</v>
      </c>
      <c r="BU82" s="127">
        <f t="shared" si="44"/>
        <v>0</v>
      </c>
      <c r="BV82" s="127">
        <f t="shared" si="44"/>
        <v>0</v>
      </c>
      <c r="BW82" s="9"/>
      <c r="BX82" s="9"/>
      <c r="BY82" s="9"/>
      <c r="BZ82" s="9"/>
      <c r="CA82" s="9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</row>
    <row r="83" spans="1:134" ht="15.75" x14ac:dyDescent="0.3">
      <c r="A83" s="101">
        <f>IF(C83&lt;&gt;"",COUNTA($C$7:C83),"")</f>
        <v>77</v>
      </c>
      <c r="B83" s="102">
        <v>8825017</v>
      </c>
      <c r="C83" s="103" t="s">
        <v>320</v>
      </c>
      <c r="D83" s="252" t="s">
        <v>317</v>
      </c>
      <c r="E83" s="131"/>
      <c r="F83" s="106" t="s">
        <v>101</v>
      </c>
      <c r="G83" s="110" t="s">
        <v>102</v>
      </c>
      <c r="H83" s="110" t="s">
        <v>103</v>
      </c>
      <c r="I83" s="109">
        <f t="shared" ca="1" si="46"/>
        <v>34</v>
      </c>
      <c r="J83" s="110" t="s">
        <v>110</v>
      </c>
      <c r="K83" s="110" t="s">
        <v>119</v>
      </c>
      <c r="L83" s="111" t="s">
        <v>128</v>
      </c>
      <c r="M83" s="112">
        <v>29707</v>
      </c>
      <c r="N83" s="113">
        <v>32508</v>
      </c>
      <c r="O83" s="257">
        <v>36520</v>
      </c>
      <c r="P83" s="258"/>
      <c r="Q83" s="134"/>
      <c r="R83" s="135"/>
      <c r="S83" s="136"/>
      <c r="T83" s="137"/>
      <c r="U83" s="138"/>
      <c r="V83" s="139"/>
      <c r="W83" s="139"/>
      <c r="X83" s="142"/>
      <c r="Y83" s="141">
        <f t="shared" si="26"/>
        <v>5</v>
      </c>
      <c r="AF83" s="142"/>
      <c r="AG83" s="142"/>
      <c r="AH83" s="143" t="str">
        <f t="shared" si="25"/>
        <v>W</v>
      </c>
      <c r="AI83" s="143" t="str">
        <f t="shared" si="25"/>
        <v>S</v>
      </c>
      <c r="AJ83" s="143">
        <f t="shared" ca="1" si="25"/>
        <v>34</v>
      </c>
      <c r="AK83" s="143" t="str">
        <f t="shared" si="24"/>
        <v>SMU</v>
      </c>
      <c r="AL83" s="143" t="str">
        <f t="shared" si="24"/>
        <v>P.Swasta</v>
      </c>
      <c r="AM83" s="143" t="str">
        <f t="shared" si="24"/>
        <v>T.Hoa</v>
      </c>
      <c r="AN83" s="25"/>
      <c r="AO83" s="224" t="s">
        <v>188</v>
      </c>
      <c r="AP83" s="16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33"/>
      <c r="BC83">
        <f t="shared" si="27"/>
        <v>1988</v>
      </c>
      <c r="BD83">
        <f t="shared" si="28"/>
        <v>12</v>
      </c>
      <c r="BE83" s="1">
        <f t="shared" si="29"/>
        <v>1999</v>
      </c>
      <c r="BF83" s="1">
        <f t="shared" si="30"/>
        <v>12</v>
      </c>
      <c r="BG83" s="1" t="str">
        <f t="shared" si="31"/>
        <v>-</v>
      </c>
      <c r="BH83" s="1" t="str">
        <f t="shared" si="32"/>
        <v>-</v>
      </c>
      <c r="BI83" s="1" t="str">
        <f t="shared" si="33"/>
        <v>-</v>
      </c>
      <c r="BJ83" s="1" t="str">
        <f t="shared" si="34"/>
        <v>-</v>
      </c>
      <c r="BK83" s="1" t="str">
        <f t="shared" si="35"/>
        <v>-</v>
      </c>
      <c r="BL83" s="1" t="str">
        <f t="shared" si="36"/>
        <v>-</v>
      </c>
      <c r="BM83" s="1" t="str">
        <f t="shared" si="37"/>
        <v>-</v>
      </c>
      <c r="BN83" s="1" t="str">
        <f t="shared" si="38"/>
        <v>-</v>
      </c>
      <c r="BO83" s="1" t="str">
        <f t="shared" si="45"/>
        <v>-</v>
      </c>
      <c r="BP83" s="1" t="str">
        <f t="shared" si="39"/>
        <v>-</v>
      </c>
      <c r="BQ83" s="1" t="str">
        <f t="shared" si="40"/>
        <v>-</v>
      </c>
      <c r="BR83" s="1" t="str">
        <f t="shared" si="41"/>
        <v>-</v>
      </c>
      <c r="BS83" s="1">
        <f t="shared" si="42"/>
        <v>1981</v>
      </c>
      <c r="BT83" s="1">
        <f t="shared" si="43"/>
        <v>5</v>
      </c>
      <c r="BU83" s="127">
        <f t="shared" si="44"/>
        <v>0</v>
      </c>
      <c r="BV83" s="127">
        <f t="shared" si="44"/>
        <v>0</v>
      </c>
      <c r="BW83" s="9"/>
      <c r="BX83" s="9"/>
      <c r="BY83" s="9"/>
      <c r="BZ83" s="9"/>
      <c r="CA83" s="9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</row>
    <row r="84" spans="1:134" ht="15.75" x14ac:dyDescent="0.3">
      <c r="A84" s="101">
        <f>IF(C84&lt;&gt;"",COUNTA($C$7:C84),"")</f>
        <v>78</v>
      </c>
      <c r="B84" s="102">
        <v>8627011</v>
      </c>
      <c r="C84" s="103" t="s">
        <v>321</v>
      </c>
      <c r="D84" s="219" t="s">
        <v>322</v>
      </c>
      <c r="E84" s="102">
        <v>263545</v>
      </c>
      <c r="F84" s="106" t="s">
        <v>101</v>
      </c>
      <c r="G84" s="110" t="s">
        <v>102</v>
      </c>
      <c r="H84" s="110" t="s">
        <v>103</v>
      </c>
      <c r="I84" s="109">
        <f t="shared" ca="1" si="46"/>
        <v>57</v>
      </c>
      <c r="J84" s="110" t="s">
        <v>110</v>
      </c>
      <c r="K84" s="110" t="s">
        <v>111</v>
      </c>
      <c r="L84" s="111" t="s">
        <v>106</v>
      </c>
      <c r="M84" s="112">
        <v>21230</v>
      </c>
      <c r="N84" s="112">
        <v>31011</v>
      </c>
      <c r="O84" s="257">
        <v>31011</v>
      </c>
      <c r="P84" s="258"/>
      <c r="Q84" s="134"/>
      <c r="R84" s="135"/>
      <c r="S84" s="136"/>
      <c r="T84" s="137"/>
      <c r="U84" s="138"/>
      <c r="V84" s="139"/>
      <c r="W84" s="139"/>
      <c r="X84" s="142"/>
      <c r="Y84" s="141">
        <f t="shared" si="26"/>
        <v>2</v>
      </c>
      <c r="AF84" s="142"/>
      <c r="AG84" s="142"/>
      <c r="AH84" s="143" t="str">
        <f t="shared" si="25"/>
        <v>W</v>
      </c>
      <c r="AI84" s="143" t="str">
        <f t="shared" si="25"/>
        <v>S</v>
      </c>
      <c r="AJ84" s="143">
        <f t="shared" ca="1" si="25"/>
        <v>57</v>
      </c>
      <c r="AK84" s="143" t="str">
        <f t="shared" si="24"/>
        <v>SMU</v>
      </c>
      <c r="AL84" s="143" t="str">
        <f t="shared" si="24"/>
        <v>Wirausaha</v>
      </c>
      <c r="AM84" s="143" t="str">
        <f t="shared" si="24"/>
        <v>Jawa</v>
      </c>
      <c r="AN84" s="25"/>
      <c r="AO84" s="224" t="s">
        <v>197</v>
      </c>
      <c r="AP84" s="16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33"/>
      <c r="BC84">
        <f t="shared" si="27"/>
        <v>1984</v>
      </c>
      <c r="BD84">
        <f t="shared" si="28"/>
        <v>11</v>
      </c>
      <c r="BE84" s="1">
        <f t="shared" si="29"/>
        <v>1984</v>
      </c>
      <c r="BF84" s="1">
        <f t="shared" si="30"/>
        <v>11</v>
      </c>
      <c r="BG84" s="1" t="str">
        <f t="shared" si="31"/>
        <v>-</v>
      </c>
      <c r="BH84" s="1" t="str">
        <f t="shared" si="32"/>
        <v>-</v>
      </c>
      <c r="BI84" s="1" t="str">
        <f t="shared" si="33"/>
        <v>-</v>
      </c>
      <c r="BJ84" s="1" t="str">
        <f t="shared" si="34"/>
        <v>-</v>
      </c>
      <c r="BK84" s="1" t="str">
        <f t="shared" si="35"/>
        <v>-</v>
      </c>
      <c r="BL84" s="1" t="str">
        <f t="shared" si="36"/>
        <v>-</v>
      </c>
      <c r="BM84" s="1" t="str">
        <f t="shared" si="37"/>
        <v>-</v>
      </c>
      <c r="BN84" s="1" t="str">
        <f t="shared" si="38"/>
        <v>-</v>
      </c>
      <c r="BO84" s="1" t="str">
        <f t="shared" si="45"/>
        <v>-</v>
      </c>
      <c r="BP84" s="1" t="str">
        <f t="shared" si="39"/>
        <v>-</v>
      </c>
      <c r="BQ84" s="1" t="str">
        <f t="shared" si="40"/>
        <v>-</v>
      </c>
      <c r="BR84" s="1" t="str">
        <f t="shared" si="41"/>
        <v>-</v>
      </c>
      <c r="BS84" s="1">
        <f t="shared" si="42"/>
        <v>1958</v>
      </c>
      <c r="BT84" s="1">
        <f t="shared" si="43"/>
        <v>2</v>
      </c>
      <c r="BU84" s="127">
        <f t="shared" si="44"/>
        <v>0</v>
      </c>
      <c r="BV84" s="127">
        <f t="shared" si="44"/>
        <v>0</v>
      </c>
      <c r="BW84" s="9"/>
      <c r="BX84" s="9"/>
      <c r="BY84" s="9"/>
      <c r="BZ84" s="9"/>
      <c r="CA84" s="9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</row>
    <row r="85" spans="1:134" ht="15.75" x14ac:dyDescent="0.3">
      <c r="A85" s="101">
        <f>IF(C85&lt;&gt;"",COUNTA($C$7:C85),"")</f>
        <v>79</v>
      </c>
      <c r="B85" s="102">
        <v>9817024</v>
      </c>
      <c r="C85" s="103" t="s">
        <v>323</v>
      </c>
      <c r="D85" s="219" t="s">
        <v>324</v>
      </c>
      <c r="E85" s="102">
        <v>262017</v>
      </c>
      <c r="F85" s="106" t="s">
        <v>101</v>
      </c>
      <c r="G85" s="110" t="s">
        <v>66</v>
      </c>
      <c r="H85" s="110" t="s">
        <v>103</v>
      </c>
      <c r="I85" s="109">
        <f t="shared" ca="1" si="46"/>
        <v>40</v>
      </c>
      <c r="J85" s="110" t="s">
        <v>104</v>
      </c>
      <c r="K85" s="110" t="s">
        <v>119</v>
      </c>
      <c r="L85" s="111" t="s">
        <v>146</v>
      </c>
      <c r="M85" s="112">
        <v>27645</v>
      </c>
      <c r="N85" s="112">
        <v>28001</v>
      </c>
      <c r="O85" s="257">
        <v>35903</v>
      </c>
      <c r="P85" s="258"/>
      <c r="Q85" s="134"/>
      <c r="R85" s="135"/>
      <c r="S85" s="136"/>
      <c r="T85" s="137"/>
      <c r="U85" s="138"/>
      <c r="V85" s="139"/>
      <c r="W85" s="139"/>
      <c r="X85" s="142"/>
      <c r="Y85" s="141">
        <f t="shared" si="26"/>
        <v>9</v>
      </c>
      <c r="AF85" s="142"/>
      <c r="AG85" s="142"/>
      <c r="AH85" s="143" t="str">
        <f t="shared" si="25"/>
        <v>P</v>
      </c>
      <c r="AI85" s="143" t="str">
        <f t="shared" si="25"/>
        <v>S</v>
      </c>
      <c r="AJ85" s="143">
        <f t="shared" ca="1" si="25"/>
        <v>40</v>
      </c>
      <c r="AK85" s="143" t="str">
        <f t="shared" si="24"/>
        <v>Kejuruan</v>
      </c>
      <c r="AL85" s="143" t="str">
        <f t="shared" si="24"/>
        <v>P.Swasta</v>
      </c>
      <c r="AM85" s="143" t="str">
        <f t="shared" si="24"/>
        <v>Batak</v>
      </c>
      <c r="AN85" s="25"/>
      <c r="AO85" s="224" t="s">
        <v>196</v>
      </c>
      <c r="AP85" s="16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33"/>
      <c r="BC85">
        <f t="shared" si="27"/>
        <v>1976</v>
      </c>
      <c r="BD85">
        <f t="shared" si="28"/>
        <v>8</v>
      </c>
      <c r="BE85" s="1">
        <f t="shared" si="29"/>
        <v>1998</v>
      </c>
      <c r="BF85" s="1">
        <f t="shared" si="30"/>
        <v>4</v>
      </c>
      <c r="BG85" s="1" t="str">
        <f t="shared" si="31"/>
        <v>-</v>
      </c>
      <c r="BH85" s="1" t="str">
        <f t="shared" si="32"/>
        <v>-</v>
      </c>
      <c r="BI85" s="1" t="str">
        <f t="shared" si="33"/>
        <v>-</v>
      </c>
      <c r="BJ85" s="1" t="str">
        <f t="shared" si="34"/>
        <v>-</v>
      </c>
      <c r="BK85" s="1" t="str">
        <f t="shared" si="35"/>
        <v>-</v>
      </c>
      <c r="BL85" s="1" t="str">
        <f t="shared" si="36"/>
        <v>-</v>
      </c>
      <c r="BM85" s="1" t="str">
        <f t="shared" si="37"/>
        <v>-</v>
      </c>
      <c r="BN85" s="1" t="str">
        <f t="shared" si="38"/>
        <v>-</v>
      </c>
      <c r="BO85" s="1" t="str">
        <f t="shared" si="45"/>
        <v>-</v>
      </c>
      <c r="BP85" s="1" t="str">
        <f t="shared" si="39"/>
        <v>-</v>
      </c>
      <c r="BQ85" s="1" t="str">
        <f t="shared" si="40"/>
        <v>-</v>
      </c>
      <c r="BR85" s="1" t="str">
        <f t="shared" si="41"/>
        <v>-</v>
      </c>
      <c r="BS85" s="1">
        <f t="shared" si="42"/>
        <v>1975</v>
      </c>
      <c r="BT85" s="1">
        <f t="shared" si="43"/>
        <v>9</v>
      </c>
      <c r="BU85" s="127">
        <f t="shared" si="44"/>
        <v>0</v>
      </c>
      <c r="BV85" s="127">
        <f t="shared" si="44"/>
        <v>0</v>
      </c>
      <c r="BW85" s="9"/>
      <c r="BX85" s="9"/>
      <c r="BY85" s="9"/>
      <c r="BZ85" s="9"/>
      <c r="CA85" s="9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</row>
    <row r="86" spans="1:134" ht="15.75" x14ac:dyDescent="0.3">
      <c r="A86" s="101">
        <f>IF(C86&lt;&gt;"",COUNTA($C$7:C86),"")</f>
        <v>80</v>
      </c>
      <c r="B86" s="144">
        <v>9827025</v>
      </c>
      <c r="C86" s="103" t="s">
        <v>325</v>
      </c>
      <c r="D86" s="219" t="s">
        <v>324</v>
      </c>
      <c r="E86" s="102">
        <v>262017</v>
      </c>
      <c r="F86" s="106" t="s">
        <v>101</v>
      </c>
      <c r="G86" s="110" t="s">
        <v>102</v>
      </c>
      <c r="H86" s="110" t="s">
        <v>103</v>
      </c>
      <c r="I86" s="109">
        <f t="shared" ca="1" si="46"/>
        <v>38</v>
      </c>
      <c r="J86" s="110" t="s">
        <v>104</v>
      </c>
      <c r="K86" s="110" t="s">
        <v>127</v>
      </c>
      <c r="L86" s="111" t="s">
        <v>106</v>
      </c>
      <c r="M86" s="112">
        <v>28263</v>
      </c>
      <c r="N86" s="112"/>
      <c r="O86" s="257">
        <v>35903</v>
      </c>
      <c r="P86" s="258"/>
      <c r="Q86" s="134"/>
      <c r="R86" s="135"/>
      <c r="S86" s="136"/>
      <c r="T86" s="137"/>
      <c r="U86" s="138"/>
      <c r="V86" s="139"/>
      <c r="W86" s="139"/>
      <c r="X86" s="142"/>
      <c r="Y86" s="141">
        <f t="shared" si="26"/>
        <v>5</v>
      </c>
      <c r="AF86" s="142"/>
      <c r="AG86" s="142"/>
      <c r="AH86" s="143" t="str">
        <f t="shared" si="25"/>
        <v>W</v>
      </c>
      <c r="AI86" s="143" t="str">
        <f t="shared" si="25"/>
        <v>S</v>
      </c>
      <c r="AJ86" s="143">
        <f t="shared" ca="1" si="25"/>
        <v>38</v>
      </c>
      <c r="AK86" s="143" t="str">
        <f t="shared" si="24"/>
        <v>Kejuruan</v>
      </c>
      <c r="AL86" s="143" t="str">
        <f t="shared" si="24"/>
        <v>Ibu RT</v>
      </c>
      <c r="AM86" s="143" t="str">
        <f t="shared" si="24"/>
        <v>Jawa</v>
      </c>
      <c r="AN86" s="25"/>
      <c r="AO86" s="224" t="s">
        <v>237</v>
      </c>
      <c r="AP86" s="16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33"/>
      <c r="BC86" t="str">
        <f t="shared" si="27"/>
        <v>-</v>
      </c>
      <c r="BD86" t="str">
        <f t="shared" si="28"/>
        <v>-</v>
      </c>
      <c r="BE86" s="1">
        <f t="shared" si="29"/>
        <v>1998</v>
      </c>
      <c r="BF86" s="1">
        <f t="shared" si="30"/>
        <v>4</v>
      </c>
      <c r="BG86" s="1" t="str">
        <f t="shared" si="31"/>
        <v>-</v>
      </c>
      <c r="BH86" s="1" t="str">
        <f t="shared" si="32"/>
        <v>-</v>
      </c>
      <c r="BI86" s="1" t="str">
        <f t="shared" si="33"/>
        <v>-</v>
      </c>
      <c r="BJ86" s="1" t="str">
        <f t="shared" si="34"/>
        <v>-</v>
      </c>
      <c r="BK86" s="1" t="str">
        <f t="shared" si="35"/>
        <v>-</v>
      </c>
      <c r="BL86" s="1" t="str">
        <f t="shared" si="36"/>
        <v>-</v>
      </c>
      <c r="BM86" s="1" t="str">
        <f t="shared" si="37"/>
        <v>-</v>
      </c>
      <c r="BN86" s="1" t="str">
        <f t="shared" si="38"/>
        <v>-</v>
      </c>
      <c r="BO86" s="1" t="str">
        <f t="shared" si="45"/>
        <v>-</v>
      </c>
      <c r="BP86" s="1" t="str">
        <f t="shared" si="39"/>
        <v>-</v>
      </c>
      <c r="BQ86" s="1" t="str">
        <f t="shared" si="40"/>
        <v>-</v>
      </c>
      <c r="BR86" s="1" t="str">
        <f t="shared" si="41"/>
        <v>-</v>
      </c>
      <c r="BS86" s="1">
        <f t="shared" si="42"/>
        <v>1977</v>
      </c>
      <c r="BT86" s="1">
        <f t="shared" si="43"/>
        <v>5</v>
      </c>
      <c r="BU86" s="127">
        <f t="shared" si="44"/>
        <v>0</v>
      </c>
      <c r="BV86" s="127">
        <f t="shared" si="44"/>
        <v>0</v>
      </c>
      <c r="BW86" s="9"/>
      <c r="BX86" s="9"/>
      <c r="BY86" s="9"/>
      <c r="BZ86" s="9"/>
      <c r="CA86" s="9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</row>
    <row r="87" spans="1:134" ht="15.75" x14ac:dyDescent="0.3">
      <c r="A87" s="101">
        <f>IF(C87&lt;&gt;"",COUNTA($C$7:C87),"")</f>
        <v>81</v>
      </c>
      <c r="B87" s="102">
        <v>9921014</v>
      </c>
      <c r="C87" s="103" t="s">
        <v>326</v>
      </c>
      <c r="D87" s="219" t="s">
        <v>324</v>
      </c>
      <c r="E87" s="102">
        <v>262017</v>
      </c>
      <c r="F87" s="106" t="s">
        <v>101</v>
      </c>
      <c r="G87" s="110" t="s">
        <v>102</v>
      </c>
      <c r="H87" s="146" t="s">
        <v>115</v>
      </c>
      <c r="I87" s="109">
        <f t="shared" ca="1" si="46"/>
        <v>17</v>
      </c>
      <c r="J87" s="110"/>
      <c r="K87" s="110"/>
      <c r="L87" s="111" t="s">
        <v>146</v>
      </c>
      <c r="M87" s="112">
        <v>36098</v>
      </c>
      <c r="N87" s="113">
        <v>36254</v>
      </c>
      <c r="O87" s="257"/>
      <c r="P87" s="258"/>
      <c r="Q87" s="134"/>
      <c r="R87" s="135"/>
      <c r="S87" s="136"/>
      <c r="T87" s="137"/>
      <c r="U87" s="138"/>
      <c r="V87" s="139"/>
      <c r="W87" s="139"/>
      <c r="X87" s="142"/>
      <c r="Y87" s="141">
        <f t="shared" si="26"/>
        <v>10</v>
      </c>
      <c r="AF87" s="142"/>
      <c r="AG87" s="142"/>
      <c r="AH87" s="143" t="str">
        <f t="shared" si="25"/>
        <v>W</v>
      </c>
      <c r="AI87" s="143" t="str">
        <f t="shared" si="25"/>
        <v>B</v>
      </c>
      <c r="AJ87" s="143">
        <f t="shared" ca="1" si="25"/>
        <v>17</v>
      </c>
      <c r="AK87" s="143">
        <f t="shared" si="24"/>
        <v>0</v>
      </c>
      <c r="AL87" s="143">
        <f t="shared" si="24"/>
        <v>0</v>
      </c>
      <c r="AM87" s="143" t="str">
        <f t="shared" si="24"/>
        <v>Batak</v>
      </c>
      <c r="AN87" s="25"/>
      <c r="AO87" s="224" t="s">
        <v>243</v>
      </c>
      <c r="AP87" s="16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33"/>
      <c r="BC87">
        <f t="shared" si="27"/>
        <v>1999</v>
      </c>
      <c r="BD87">
        <f t="shared" si="28"/>
        <v>4</v>
      </c>
      <c r="BE87" s="1" t="str">
        <f t="shared" si="29"/>
        <v>-</v>
      </c>
      <c r="BF87" s="1" t="str">
        <f t="shared" si="30"/>
        <v>-</v>
      </c>
      <c r="BG87" s="1" t="str">
        <f t="shared" si="31"/>
        <v>-</v>
      </c>
      <c r="BH87" s="1" t="str">
        <f t="shared" si="32"/>
        <v>-</v>
      </c>
      <c r="BI87" s="1" t="str">
        <f t="shared" si="33"/>
        <v>-</v>
      </c>
      <c r="BJ87" s="1" t="str">
        <f t="shared" si="34"/>
        <v>-</v>
      </c>
      <c r="BK87" s="1" t="str">
        <f t="shared" si="35"/>
        <v>-</v>
      </c>
      <c r="BL87" s="1" t="str">
        <f t="shared" si="36"/>
        <v>-</v>
      </c>
      <c r="BM87" s="1" t="str">
        <f t="shared" si="37"/>
        <v>-</v>
      </c>
      <c r="BN87" s="1" t="str">
        <f t="shared" si="38"/>
        <v>-</v>
      </c>
      <c r="BO87" s="1" t="str">
        <f t="shared" si="45"/>
        <v>-</v>
      </c>
      <c r="BP87" s="1" t="str">
        <f t="shared" si="39"/>
        <v>-</v>
      </c>
      <c r="BQ87" s="1" t="str">
        <f t="shared" si="40"/>
        <v>-</v>
      </c>
      <c r="BR87" s="1" t="str">
        <f t="shared" si="41"/>
        <v>-</v>
      </c>
      <c r="BS87" s="1">
        <f t="shared" si="42"/>
        <v>1998</v>
      </c>
      <c r="BT87" s="1">
        <f t="shared" si="43"/>
        <v>10</v>
      </c>
      <c r="BU87" s="127">
        <f t="shared" si="44"/>
        <v>0</v>
      </c>
      <c r="BV87" s="127">
        <f t="shared" si="44"/>
        <v>0</v>
      </c>
      <c r="BW87" s="9"/>
      <c r="BX87" s="9"/>
      <c r="BY87" s="9"/>
      <c r="BZ87" s="9"/>
      <c r="CA87" s="9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</row>
    <row r="88" spans="1:134" ht="15.75" x14ac:dyDescent="0.3">
      <c r="A88" s="101">
        <f>IF(C88&lt;&gt;"",COUNTA($C$7:C88),"")</f>
        <v>82</v>
      </c>
      <c r="B88" s="144" t="s">
        <v>327</v>
      </c>
      <c r="C88" s="103" t="s">
        <v>328</v>
      </c>
      <c r="D88" s="219" t="s">
        <v>324</v>
      </c>
      <c r="E88" s="102">
        <v>262017</v>
      </c>
      <c r="F88" s="106" t="s">
        <v>101</v>
      </c>
      <c r="G88" s="110" t="s">
        <v>66</v>
      </c>
      <c r="H88" s="146" t="s">
        <v>115</v>
      </c>
      <c r="I88" s="109">
        <f t="shared" ca="1" si="46"/>
        <v>9</v>
      </c>
      <c r="J88" s="110"/>
      <c r="K88" s="110"/>
      <c r="L88" s="111" t="s">
        <v>146</v>
      </c>
      <c r="M88" s="112">
        <v>38805</v>
      </c>
      <c r="N88" s="113">
        <v>38811</v>
      </c>
      <c r="O88" s="257"/>
      <c r="P88" s="258"/>
      <c r="Q88" s="134"/>
      <c r="R88" s="135"/>
      <c r="S88" s="136"/>
      <c r="T88" s="137"/>
      <c r="U88" s="138"/>
      <c r="V88" s="139"/>
      <c r="W88" s="139"/>
      <c r="X88" s="142"/>
      <c r="Y88" s="141">
        <f t="shared" si="26"/>
        <v>3</v>
      </c>
      <c r="AF88" s="142"/>
      <c r="AG88" s="142"/>
      <c r="AH88" s="143" t="str">
        <f t="shared" si="25"/>
        <v>P</v>
      </c>
      <c r="AI88" s="143" t="str">
        <f t="shared" si="25"/>
        <v>B</v>
      </c>
      <c r="AJ88" s="143">
        <f t="shared" ca="1" si="25"/>
        <v>9</v>
      </c>
      <c r="AK88" s="143">
        <f t="shared" si="24"/>
        <v>0</v>
      </c>
      <c r="AL88" s="143">
        <f t="shared" si="24"/>
        <v>0</v>
      </c>
      <c r="AM88" s="143" t="str">
        <f t="shared" si="24"/>
        <v>Batak</v>
      </c>
      <c r="AN88" s="25"/>
      <c r="AO88" s="224" t="s">
        <v>253</v>
      </c>
      <c r="AP88" s="259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33"/>
      <c r="BC88">
        <f t="shared" si="27"/>
        <v>2006</v>
      </c>
      <c r="BD88">
        <f t="shared" si="28"/>
        <v>4</v>
      </c>
      <c r="BE88" s="1" t="str">
        <f t="shared" si="29"/>
        <v>-</v>
      </c>
      <c r="BF88" s="1" t="str">
        <f t="shared" si="30"/>
        <v>-</v>
      </c>
      <c r="BG88" s="1" t="str">
        <f t="shared" si="31"/>
        <v>-</v>
      </c>
      <c r="BH88" s="1" t="str">
        <f t="shared" si="32"/>
        <v>-</v>
      </c>
      <c r="BI88" s="1" t="str">
        <f t="shared" si="33"/>
        <v>-</v>
      </c>
      <c r="BJ88" s="1" t="str">
        <f t="shared" si="34"/>
        <v>-</v>
      </c>
      <c r="BK88" s="1" t="str">
        <f t="shared" si="35"/>
        <v>-</v>
      </c>
      <c r="BL88" s="1" t="str">
        <f t="shared" si="36"/>
        <v>-</v>
      </c>
      <c r="BM88" s="1" t="str">
        <f t="shared" si="37"/>
        <v>-</v>
      </c>
      <c r="BN88" s="1" t="str">
        <f t="shared" si="38"/>
        <v>-</v>
      </c>
      <c r="BO88" s="1" t="str">
        <f t="shared" si="45"/>
        <v>-</v>
      </c>
      <c r="BP88" s="1" t="str">
        <f t="shared" si="39"/>
        <v>-</v>
      </c>
      <c r="BQ88" s="1" t="str">
        <f t="shared" si="40"/>
        <v>-</v>
      </c>
      <c r="BR88" s="1" t="str">
        <f t="shared" si="41"/>
        <v>-</v>
      </c>
      <c r="BS88" s="1">
        <f t="shared" si="42"/>
        <v>2006</v>
      </c>
      <c r="BT88" s="1">
        <f t="shared" si="43"/>
        <v>3</v>
      </c>
      <c r="BU88" s="127">
        <f t="shared" si="44"/>
        <v>0</v>
      </c>
      <c r="BV88" s="127">
        <f t="shared" si="44"/>
        <v>0</v>
      </c>
      <c r="BW88" s="9"/>
      <c r="BX88" s="9"/>
      <c r="BY88" s="9"/>
      <c r="BZ88" s="9"/>
      <c r="CA88" s="9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</row>
    <row r="89" spans="1:134" ht="15.75" x14ac:dyDescent="0.3">
      <c r="A89" s="101">
        <f>IF(C89&lt;&gt;"",COUNTA($C$7:C89),"")</f>
        <v>83</v>
      </c>
      <c r="B89" s="102">
        <v>9517014</v>
      </c>
      <c r="C89" s="103" t="s">
        <v>329</v>
      </c>
      <c r="D89" s="219" t="s">
        <v>330</v>
      </c>
      <c r="E89" s="256" t="s">
        <v>331</v>
      </c>
      <c r="F89" s="106" t="s">
        <v>101</v>
      </c>
      <c r="G89" s="110" t="s">
        <v>66</v>
      </c>
      <c r="H89" s="110" t="s">
        <v>103</v>
      </c>
      <c r="I89" s="109">
        <f t="shared" ca="1" si="46"/>
        <v>49</v>
      </c>
      <c r="J89" s="110" t="s">
        <v>145</v>
      </c>
      <c r="K89" s="110" t="s">
        <v>119</v>
      </c>
      <c r="L89" s="111" t="s">
        <v>195</v>
      </c>
      <c r="M89" s="112">
        <v>24348</v>
      </c>
      <c r="N89" s="113">
        <v>24832</v>
      </c>
      <c r="O89" s="257">
        <v>30792</v>
      </c>
      <c r="P89" s="258"/>
      <c r="Q89" s="134"/>
      <c r="R89" s="135"/>
      <c r="S89" s="136"/>
      <c r="T89" s="137"/>
      <c r="U89" s="138"/>
      <c r="V89" s="139"/>
      <c r="W89" s="139"/>
      <c r="X89" s="142"/>
      <c r="Y89" s="141">
        <f t="shared" si="26"/>
        <v>8</v>
      </c>
      <c r="AF89" s="142"/>
      <c r="AG89" s="142"/>
      <c r="AH89" s="143" t="str">
        <f t="shared" si="25"/>
        <v>P</v>
      </c>
      <c r="AI89" s="143" t="str">
        <f t="shared" si="25"/>
        <v>S</v>
      </c>
      <c r="AJ89" s="143">
        <f t="shared" ca="1" si="25"/>
        <v>49</v>
      </c>
      <c r="AK89" s="143" t="str">
        <f t="shared" si="24"/>
        <v>S-1</v>
      </c>
      <c r="AL89" s="143" t="str">
        <f t="shared" si="24"/>
        <v>P.Swasta</v>
      </c>
      <c r="AM89" s="143" t="str">
        <f t="shared" si="24"/>
        <v>Minahasa</v>
      </c>
      <c r="AN89" s="25"/>
      <c r="AO89" s="224" t="s">
        <v>261</v>
      </c>
      <c r="AP89" s="1"/>
      <c r="AQ89" s="1"/>
      <c r="AR89" s="1"/>
      <c r="AS89" s="1"/>
      <c r="AT89" s="1"/>
      <c r="AU89" s="1"/>
      <c r="AV89" s="1"/>
      <c r="AW89" s="1"/>
      <c r="AX89" s="1"/>
      <c r="BA89" s="1"/>
      <c r="BB89" s="33"/>
      <c r="BC89">
        <f t="shared" si="27"/>
        <v>1967</v>
      </c>
      <c r="BD89">
        <f t="shared" si="28"/>
        <v>12</v>
      </c>
      <c r="BE89" s="1">
        <f t="shared" si="29"/>
        <v>1984</v>
      </c>
      <c r="BF89" s="1">
        <f t="shared" si="30"/>
        <v>4</v>
      </c>
      <c r="BG89" s="1" t="str">
        <f t="shared" si="31"/>
        <v>-</v>
      </c>
      <c r="BH89" s="1" t="str">
        <f t="shared" si="32"/>
        <v>-</v>
      </c>
      <c r="BI89" s="1" t="str">
        <f t="shared" si="33"/>
        <v>-</v>
      </c>
      <c r="BJ89" s="1" t="str">
        <f t="shared" si="34"/>
        <v>-</v>
      </c>
      <c r="BK89" s="1" t="str">
        <f t="shared" si="35"/>
        <v>-</v>
      </c>
      <c r="BL89" s="1" t="str">
        <f t="shared" si="36"/>
        <v>-</v>
      </c>
      <c r="BM89" s="1" t="str">
        <f t="shared" si="37"/>
        <v>-</v>
      </c>
      <c r="BN89" s="1" t="str">
        <f t="shared" si="38"/>
        <v>-</v>
      </c>
      <c r="BO89" s="1" t="str">
        <f t="shared" si="45"/>
        <v>-</v>
      </c>
      <c r="BP89" s="1" t="str">
        <f t="shared" si="39"/>
        <v>-</v>
      </c>
      <c r="BQ89" s="1" t="str">
        <f t="shared" si="40"/>
        <v>-</v>
      </c>
      <c r="BR89" s="1" t="str">
        <f t="shared" si="41"/>
        <v>-</v>
      </c>
      <c r="BS89" s="1">
        <f t="shared" si="42"/>
        <v>1966</v>
      </c>
      <c r="BT89" s="1">
        <f t="shared" si="43"/>
        <v>8</v>
      </c>
      <c r="BU89" s="127">
        <f t="shared" si="44"/>
        <v>0</v>
      </c>
      <c r="BV89" s="127">
        <f t="shared" si="44"/>
        <v>0</v>
      </c>
      <c r="BW89" s="9"/>
      <c r="BX89" s="9"/>
      <c r="BY89" s="9"/>
      <c r="BZ89" s="9"/>
      <c r="CA89" s="9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</row>
    <row r="90" spans="1:134" ht="15.75" x14ac:dyDescent="0.3">
      <c r="A90" s="101">
        <f>IF(C90&lt;&gt;"",COUNTA($C$7:C90),"")</f>
        <v>84</v>
      </c>
      <c r="B90" s="102">
        <v>9425038</v>
      </c>
      <c r="C90" s="103" t="s">
        <v>332</v>
      </c>
      <c r="D90" s="219" t="s">
        <v>330</v>
      </c>
      <c r="E90" s="131"/>
      <c r="F90" s="106" t="s">
        <v>101</v>
      </c>
      <c r="G90" s="110" t="s">
        <v>102</v>
      </c>
      <c r="H90" s="110" t="s">
        <v>103</v>
      </c>
      <c r="I90" s="109">
        <f t="shared" ca="1" si="46"/>
        <v>40</v>
      </c>
      <c r="J90" s="110" t="s">
        <v>110</v>
      </c>
      <c r="K90" s="110" t="s">
        <v>127</v>
      </c>
      <c r="L90" s="111" t="s">
        <v>128</v>
      </c>
      <c r="M90" s="112">
        <v>27641</v>
      </c>
      <c r="N90" s="113">
        <v>28484</v>
      </c>
      <c r="O90" s="257">
        <v>34693</v>
      </c>
      <c r="P90" s="258"/>
      <c r="Q90" s="134"/>
      <c r="R90" s="135"/>
      <c r="S90" s="136"/>
      <c r="T90" s="137"/>
      <c r="U90" s="138"/>
      <c r="V90" s="139"/>
      <c r="W90" s="139"/>
      <c r="X90" s="142"/>
      <c r="Y90" s="141">
        <f t="shared" si="26"/>
        <v>9</v>
      </c>
      <c r="AF90" s="142"/>
      <c r="AG90" s="142"/>
      <c r="AH90" s="143" t="str">
        <f t="shared" si="25"/>
        <v>W</v>
      </c>
      <c r="AI90" s="143" t="str">
        <f t="shared" si="25"/>
        <v>S</v>
      </c>
      <c r="AJ90" s="143">
        <f t="shared" ca="1" si="25"/>
        <v>40</v>
      </c>
      <c r="AK90" s="143" t="str">
        <f t="shared" si="24"/>
        <v>SMU</v>
      </c>
      <c r="AL90" s="143" t="str">
        <f t="shared" si="24"/>
        <v>Ibu RT</v>
      </c>
      <c r="AM90" s="143" t="str">
        <f t="shared" si="24"/>
        <v>T.Hoa</v>
      </c>
      <c r="AN90" s="25"/>
      <c r="AO90" s="224" t="s">
        <v>59</v>
      </c>
      <c r="AP90" s="1"/>
      <c r="AQ90" s="1"/>
      <c r="AR90" s="1"/>
      <c r="AS90" s="1"/>
      <c r="AT90" s="1"/>
      <c r="AU90" s="1"/>
      <c r="AV90" s="1"/>
      <c r="AW90" s="1"/>
      <c r="AX90" s="1"/>
      <c r="BA90" s="1"/>
      <c r="BB90" s="33"/>
      <c r="BC90">
        <f t="shared" si="27"/>
        <v>1977</v>
      </c>
      <c r="BD90">
        <f t="shared" si="28"/>
        <v>12</v>
      </c>
      <c r="BE90" s="1">
        <f t="shared" si="29"/>
        <v>1994</v>
      </c>
      <c r="BF90" s="1">
        <f t="shared" si="30"/>
        <v>12</v>
      </c>
      <c r="BG90" s="1" t="str">
        <f t="shared" si="31"/>
        <v>-</v>
      </c>
      <c r="BH90" s="1" t="str">
        <f t="shared" si="32"/>
        <v>-</v>
      </c>
      <c r="BI90" s="1" t="str">
        <f t="shared" si="33"/>
        <v>-</v>
      </c>
      <c r="BJ90" s="1" t="str">
        <f t="shared" si="34"/>
        <v>-</v>
      </c>
      <c r="BK90" s="1" t="str">
        <f t="shared" si="35"/>
        <v>-</v>
      </c>
      <c r="BL90" s="1" t="str">
        <f t="shared" si="36"/>
        <v>-</v>
      </c>
      <c r="BM90" s="1" t="str">
        <f t="shared" si="37"/>
        <v>-</v>
      </c>
      <c r="BN90" s="1" t="str">
        <f t="shared" si="38"/>
        <v>-</v>
      </c>
      <c r="BO90" s="1" t="str">
        <f t="shared" si="45"/>
        <v>-</v>
      </c>
      <c r="BP90" s="1" t="str">
        <f t="shared" si="39"/>
        <v>-</v>
      </c>
      <c r="BQ90" s="1" t="str">
        <f t="shared" si="40"/>
        <v>-</v>
      </c>
      <c r="BR90" s="1" t="str">
        <f t="shared" si="41"/>
        <v>-</v>
      </c>
      <c r="BS90" s="1">
        <f t="shared" si="42"/>
        <v>1975</v>
      </c>
      <c r="BT90" s="1">
        <f t="shared" si="43"/>
        <v>9</v>
      </c>
      <c r="BU90" s="127">
        <f t="shared" si="44"/>
        <v>0</v>
      </c>
      <c r="BV90" s="127">
        <f t="shared" si="44"/>
        <v>0</v>
      </c>
      <c r="BW90" s="9"/>
      <c r="BX90" s="9"/>
      <c r="BY90" s="9"/>
      <c r="BZ90" s="9"/>
      <c r="CA90" s="9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</row>
    <row r="91" spans="1:134" ht="15.75" x14ac:dyDescent="0.3">
      <c r="A91" s="101">
        <f>IF(C91&lt;&gt;"",COUNTA($C$7:C91),"")</f>
        <v>85</v>
      </c>
      <c r="B91" s="102">
        <v>9821001</v>
      </c>
      <c r="C91" s="103" t="s">
        <v>333</v>
      </c>
      <c r="D91" s="219" t="s">
        <v>330</v>
      </c>
      <c r="E91" s="131"/>
      <c r="F91" s="106" t="s">
        <v>101</v>
      </c>
      <c r="G91" s="110" t="s">
        <v>102</v>
      </c>
      <c r="H91" s="146" t="s">
        <v>115</v>
      </c>
      <c r="I91" s="109">
        <f t="shared" ca="1" si="46"/>
        <v>18</v>
      </c>
      <c r="J91" s="110"/>
      <c r="K91" s="110"/>
      <c r="L91" s="111" t="s">
        <v>195</v>
      </c>
      <c r="M91" s="112">
        <v>35747</v>
      </c>
      <c r="N91" s="112">
        <v>35890</v>
      </c>
      <c r="O91" s="257"/>
      <c r="P91" s="258"/>
      <c r="Q91" s="134"/>
      <c r="R91" s="135"/>
      <c r="S91" s="136"/>
      <c r="T91" s="137"/>
      <c r="U91" s="138"/>
      <c r="V91" s="139"/>
      <c r="W91" s="139"/>
      <c r="X91" s="142"/>
      <c r="Y91" s="141">
        <f t="shared" si="26"/>
        <v>11</v>
      </c>
      <c r="AF91" s="142"/>
      <c r="AG91" s="142"/>
      <c r="AH91" s="143" t="str">
        <f t="shared" si="25"/>
        <v>W</v>
      </c>
      <c r="AI91" s="143" t="str">
        <f t="shared" si="25"/>
        <v>B</v>
      </c>
      <c r="AJ91" s="143">
        <f t="shared" ca="1" si="25"/>
        <v>18</v>
      </c>
      <c r="AK91" s="143">
        <f t="shared" si="24"/>
        <v>0</v>
      </c>
      <c r="AL91" s="143">
        <f t="shared" si="24"/>
        <v>0</v>
      </c>
      <c r="AM91" s="143" t="str">
        <f t="shared" si="24"/>
        <v>Minahasa</v>
      </c>
      <c r="AN91" s="25"/>
      <c r="AO91" s="224" t="s">
        <v>136</v>
      </c>
      <c r="AP91" s="1"/>
      <c r="AQ91" s="1"/>
      <c r="AR91" s="1"/>
      <c r="AS91" s="1"/>
      <c r="AT91" s="1"/>
      <c r="AU91" s="1"/>
      <c r="AV91" s="1"/>
      <c r="AW91" s="1"/>
      <c r="AX91" s="1"/>
      <c r="BA91" s="1"/>
      <c r="BB91" s="33"/>
      <c r="BC91">
        <f t="shared" si="27"/>
        <v>1998</v>
      </c>
      <c r="BD91">
        <f t="shared" si="28"/>
        <v>4</v>
      </c>
      <c r="BE91" s="1" t="str">
        <f t="shared" si="29"/>
        <v>-</v>
      </c>
      <c r="BF91" s="1" t="str">
        <f t="shared" si="30"/>
        <v>-</v>
      </c>
      <c r="BG91" s="1" t="str">
        <f t="shared" si="31"/>
        <v>-</v>
      </c>
      <c r="BH91" s="1" t="str">
        <f t="shared" si="32"/>
        <v>-</v>
      </c>
      <c r="BI91" s="1" t="str">
        <f t="shared" si="33"/>
        <v>-</v>
      </c>
      <c r="BJ91" s="1" t="str">
        <f t="shared" si="34"/>
        <v>-</v>
      </c>
      <c r="BK91" s="1" t="str">
        <f t="shared" si="35"/>
        <v>-</v>
      </c>
      <c r="BL91" s="1" t="str">
        <f t="shared" si="36"/>
        <v>-</v>
      </c>
      <c r="BM91" s="1" t="str">
        <f t="shared" si="37"/>
        <v>-</v>
      </c>
      <c r="BN91" s="1" t="str">
        <f t="shared" si="38"/>
        <v>-</v>
      </c>
      <c r="BO91" s="1" t="str">
        <f t="shared" si="45"/>
        <v>-</v>
      </c>
      <c r="BP91" s="1" t="str">
        <f t="shared" si="39"/>
        <v>-</v>
      </c>
      <c r="BQ91" s="1" t="str">
        <f t="shared" si="40"/>
        <v>-</v>
      </c>
      <c r="BR91" s="1" t="str">
        <f t="shared" si="41"/>
        <v>-</v>
      </c>
      <c r="BS91" s="1">
        <f t="shared" si="42"/>
        <v>1997</v>
      </c>
      <c r="BT91" s="1">
        <f t="shared" si="43"/>
        <v>11</v>
      </c>
      <c r="BU91" s="127">
        <f t="shared" si="44"/>
        <v>0</v>
      </c>
      <c r="BV91" s="127">
        <f t="shared" si="44"/>
        <v>0</v>
      </c>
      <c r="BW91" s="9"/>
      <c r="BX91" s="9"/>
      <c r="BY91" s="9"/>
      <c r="BZ91" s="9"/>
      <c r="CA91" s="9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</row>
    <row r="92" spans="1:134" ht="15.75" x14ac:dyDescent="0.3">
      <c r="A92" s="101">
        <f>IF(C92&lt;&gt;"",COUNTA($C$7:C92),"")</f>
        <v>86</v>
      </c>
      <c r="B92" s="144" t="s">
        <v>334</v>
      </c>
      <c r="C92" s="103" t="s">
        <v>335</v>
      </c>
      <c r="D92" s="219" t="s">
        <v>330</v>
      </c>
      <c r="E92" s="131"/>
      <c r="F92" s="106" t="s">
        <v>101</v>
      </c>
      <c r="G92" s="110" t="s">
        <v>102</v>
      </c>
      <c r="H92" s="146" t="s">
        <v>115</v>
      </c>
      <c r="I92" s="109">
        <f t="shared" ca="1" si="46"/>
        <v>14</v>
      </c>
      <c r="J92" s="110"/>
      <c r="K92" s="110"/>
      <c r="L92" s="111" t="s">
        <v>195</v>
      </c>
      <c r="M92" s="112">
        <v>37055</v>
      </c>
      <c r="N92" s="113">
        <v>37250</v>
      </c>
      <c r="O92" s="257"/>
      <c r="P92" s="258"/>
      <c r="Q92" s="134"/>
      <c r="R92" s="135"/>
      <c r="S92" s="136"/>
      <c r="T92" s="137"/>
      <c r="U92" s="138"/>
      <c r="V92" s="139"/>
      <c r="W92" s="139"/>
      <c r="X92" s="142"/>
      <c r="Y92" s="141">
        <f t="shared" si="26"/>
        <v>6</v>
      </c>
      <c r="AF92" s="142"/>
      <c r="AG92" s="142"/>
      <c r="AH92" s="143" t="str">
        <f t="shared" si="25"/>
        <v>W</v>
      </c>
      <c r="AI92" s="143" t="str">
        <f t="shared" si="25"/>
        <v>B</v>
      </c>
      <c r="AJ92" s="143">
        <f t="shared" ca="1" si="25"/>
        <v>14</v>
      </c>
      <c r="AK92" s="143">
        <f t="shared" si="24"/>
        <v>0</v>
      </c>
      <c r="AL92" s="143">
        <f t="shared" si="24"/>
        <v>0</v>
      </c>
      <c r="AM92" s="143" t="str">
        <f t="shared" si="24"/>
        <v>Minahasa</v>
      </c>
      <c r="AN92" s="25"/>
      <c r="AO92" s="224"/>
      <c r="AP92" s="1"/>
      <c r="AQ92" s="1"/>
      <c r="AR92" s="1"/>
      <c r="AS92" s="1"/>
      <c r="AT92" s="1"/>
      <c r="AU92" s="1"/>
      <c r="AV92" s="1"/>
      <c r="AW92" s="1"/>
      <c r="AX92" s="1"/>
      <c r="BA92" s="1"/>
      <c r="BB92" s="33"/>
      <c r="BC92">
        <f t="shared" si="27"/>
        <v>2001</v>
      </c>
      <c r="BD92">
        <f t="shared" si="28"/>
        <v>12</v>
      </c>
      <c r="BE92" s="1" t="str">
        <f t="shared" si="29"/>
        <v>-</v>
      </c>
      <c r="BF92" s="1" t="str">
        <f t="shared" si="30"/>
        <v>-</v>
      </c>
      <c r="BG92" s="1" t="str">
        <f t="shared" si="31"/>
        <v>-</v>
      </c>
      <c r="BH92" s="1" t="str">
        <f t="shared" si="32"/>
        <v>-</v>
      </c>
      <c r="BI92" s="1" t="str">
        <f t="shared" si="33"/>
        <v>-</v>
      </c>
      <c r="BJ92" s="1" t="str">
        <f t="shared" si="34"/>
        <v>-</v>
      </c>
      <c r="BK92" s="1" t="str">
        <f t="shared" si="35"/>
        <v>-</v>
      </c>
      <c r="BL92" s="1" t="str">
        <f t="shared" si="36"/>
        <v>-</v>
      </c>
      <c r="BM92" s="1" t="str">
        <f t="shared" si="37"/>
        <v>-</v>
      </c>
      <c r="BN92" s="1" t="str">
        <f t="shared" si="38"/>
        <v>-</v>
      </c>
      <c r="BO92" s="1" t="str">
        <f t="shared" si="45"/>
        <v>-</v>
      </c>
      <c r="BP92" s="1" t="str">
        <f t="shared" si="39"/>
        <v>-</v>
      </c>
      <c r="BQ92" s="1" t="str">
        <f t="shared" si="40"/>
        <v>-</v>
      </c>
      <c r="BR92" s="1" t="str">
        <f t="shared" si="41"/>
        <v>-</v>
      </c>
      <c r="BS92" s="1">
        <f t="shared" si="42"/>
        <v>2001</v>
      </c>
      <c r="BT92" s="1">
        <f t="shared" si="43"/>
        <v>6</v>
      </c>
      <c r="BU92" s="127">
        <f t="shared" si="44"/>
        <v>0</v>
      </c>
      <c r="BV92" s="127">
        <f t="shared" si="44"/>
        <v>0</v>
      </c>
      <c r="BW92" s="9"/>
      <c r="BX92" s="9"/>
      <c r="BY92" s="9"/>
      <c r="BZ92" s="9"/>
      <c r="CA92" s="9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</row>
    <row r="93" spans="1:134" ht="15.75" x14ac:dyDescent="0.3">
      <c r="A93" s="101">
        <f>IF(C93&lt;&gt;"",COUNTA($C$7:C93),"")</f>
        <v>87</v>
      </c>
      <c r="B93" s="102">
        <v>1017011</v>
      </c>
      <c r="C93" s="103" t="s">
        <v>336</v>
      </c>
      <c r="D93" s="219" t="s">
        <v>337</v>
      </c>
      <c r="E93" s="256" t="s">
        <v>338</v>
      </c>
      <c r="F93" s="106" t="s">
        <v>101</v>
      </c>
      <c r="G93" s="110" t="s">
        <v>66</v>
      </c>
      <c r="H93" s="110" t="s">
        <v>103</v>
      </c>
      <c r="I93" s="109">
        <f t="shared" ca="1" si="46"/>
        <v>29</v>
      </c>
      <c r="J93" s="110" t="s">
        <v>110</v>
      </c>
      <c r="K93" s="110" t="s">
        <v>119</v>
      </c>
      <c r="L93" s="111" t="s">
        <v>128</v>
      </c>
      <c r="M93" s="112">
        <v>31769</v>
      </c>
      <c r="N93" s="113">
        <v>35425</v>
      </c>
      <c r="O93" s="257">
        <v>35425</v>
      </c>
      <c r="P93" s="258">
        <v>40412</v>
      </c>
      <c r="Q93" s="134"/>
      <c r="R93" s="135"/>
      <c r="S93" s="136"/>
      <c r="T93" s="137"/>
      <c r="U93" s="138"/>
      <c r="V93" s="139" t="s">
        <v>154</v>
      </c>
      <c r="W93" s="139"/>
      <c r="X93" s="142"/>
      <c r="Y93" s="141">
        <f t="shared" si="26"/>
        <v>12</v>
      </c>
      <c r="AF93" s="142"/>
      <c r="AG93" s="142"/>
      <c r="AH93" s="143" t="str">
        <f t="shared" si="25"/>
        <v>P</v>
      </c>
      <c r="AI93" s="143" t="str">
        <f t="shared" si="25"/>
        <v>S</v>
      </c>
      <c r="AJ93" s="143">
        <f t="shared" ca="1" si="25"/>
        <v>29</v>
      </c>
      <c r="AK93" s="143" t="str">
        <f t="shared" si="24"/>
        <v>SMU</v>
      </c>
      <c r="AL93" s="143" t="str">
        <f t="shared" si="24"/>
        <v>P.Swasta</v>
      </c>
      <c r="AM93" s="143" t="str">
        <f t="shared" si="24"/>
        <v>T.Hoa</v>
      </c>
      <c r="AN93" s="25"/>
      <c r="AO93" s="260"/>
      <c r="AT93" s="1"/>
      <c r="AU93" s="1"/>
      <c r="AV93" s="1"/>
      <c r="AW93" s="1"/>
      <c r="AX93" s="1"/>
      <c r="BA93" s="1"/>
      <c r="BB93" s="33"/>
      <c r="BC93">
        <f t="shared" si="27"/>
        <v>1996</v>
      </c>
      <c r="BD93">
        <f t="shared" si="28"/>
        <v>12</v>
      </c>
      <c r="BE93" s="1">
        <f t="shared" si="29"/>
        <v>1996</v>
      </c>
      <c r="BF93" s="1">
        <f t="shared" si="30"/>
        <v>12</v>
      </c>
      <c r="BG93" s="1">
        <f t="shared" si="31"/>
        <v>2010</v>
      </c>
      <c r="BH93" s="1">
        <f t="shared" si="32"/>
        <v>8</v>
      </c>
      <c r="BI93" s="1" t="str">
        <f t="shared" si="33"/>
        <v>-</v>
      </c>
      <c r="BJ93" s="1" t="str">
        <f t="shared" si="34"/>
        <v>-</v>
      </c>
      <c r="BK93" s="1" t="str">
        <f t="shared" si="35"/>
        <v>-</v>
      </c>
      <c r="BL93" s="1" t="str">
        <f t="shared" si="36"/>
        <v>-</v>
      </c>
      <c r="BM93" s="1" t="str">
        <f t="shared" si="37"/>
        <v>-</v>
      </c>
      <c r="BN93" s="1" t="str">
        <f t="shared" si="38"/>
        <v>-</v>
      </c>
      <c r="BO93" s="1" t="str">
        <f t="shared" si="45"/>
        <v>-</v>
      </c>
      <c r="BP93" s="1" t="str">
        <f t="shared" si="39"/>
        <v>-</v>
      </c>
      <c r="BQ93" s="1" t="str">
        <f t="shared" si="40"/>
        <v>-</v>
      </c>
      <c r="BR93" s="1" t="str">
        <f t="shared" si="41"/>
        <v>-</v>
      </c>
      <c r="BS93" s="1">
        <f t="shared" si="42"/>
        <v>1986</v>
      </c>
      <c r="BT93" s="1">
        <f t="shared" si="43"/>
        <v>12</v>
      </c>
      <c r="BU93" s="127" t="str">
        <f t="shared" si="44"/>
        <v>ATP-1</v>
      </c>
      <c r="BV93" s="127">
        <f t="shared" si="44"/>
        <v>0</v>
      </c>
      <c r="BW93" s="9"/>
      <c r="BX93" s="9"/>
      <c r="BY93" s="9"/>
      <c r="BZ93" s="9"/>
      <c r="CA93" s="9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</row>
    <row r="94" spans="1:134" ht="15.75" x14ac:dyDescent="0.3">
      <c r="A94" s="101">
        <f>IF(C94&lt;&gt;"",COUNTA($C$7:C94),"")</f>
        <v>88</v>
      </c>
      <c r="B94" s="102">
        <v>1026012</v>
      </c>
      <c r="C94" s="103" t="s">
        <v>339</v>
      </c>
      <c r="D94" s="219" t="s">
        <v>337</v>
      </c>
      <c r="E94" s="256" t="s">
        <v>340</v>
      </c>
      <c r="F94" s="106" t="s">
        <v>101</v>
      </c>
      <c r="G94" s="110" t="s">
        <v>102</v>
      </c>
      <c r="H94" s="110" t="s">
        <v>103</v>
      </c>
      <c r="I94" s="109">
        <f t="shared" ca="1" si="46"/>
        <v>36</v>
      </c>
      <c r="J94" s="110" t="s">
        <v>110</v>
      </c>
      <c r="K94" s="110" t="s">
        <v>111</v>
      </c>
      <c r="L94" s="111" t="s">
        <v>128</v>
      </c>
      <c r="M94" s="112">
        <v>29123</v>
      </c>
      <c r="N94" s="113">
        <v>35197</v>
      </c>
      <c r="O94" s="257">
        <v>35197</v>
      </c>
      <c r="P94" s="258">
        <v>40412</v>
      </c>
      <c r="Q94" s="134"/>
      <c r="R94" s="135"/>
      <c r="S94" s="136"/>
      <c r="T94" s="137"/>
      <c r="U94" s="138"/>
      <c r="V94" s="139" t="s">
        <v>154</v>
      </c>
      <c r="W94" s="139"/>
      <c r="X94" s="142"/>
      <c r="Y94" s="141">
        <f t="shared" si="26"/>
        <v>9</v>
      </c>
      <c r="AF94" s="142"/>
      <c r="AG94" s="142"/>
      <c r="AH94" s="143" t="str">
        <f t="shared" si="25"/>
        <v>W</v>
      </c>
      <c r="AI94" s="143" t="str">
        <f t="shared" si="25"/>
        <v>S</v>
      </c>
      <c r="AJ94" s="143">
        <f t="shared" ca="1" si="25"/>
        <v>36</v>
      </c>
      <c r="AK94" s="143" t="str">
        <f t="shared" si="24"/>
        <v>SMU</v>
      </c>
      <c r="AL94" s="143" t="str">
        <f t="shared" si="24"/>
        <v>Wirausaha</v>
      </c>
      <c r="AM94" s="143" t="str">
        <f t="shared" si="24"/>
        <v>T.Hoa</v>
      </c>
      <c r="AN94" s="25"/>
      <c r="AT94" s="1"/>
      <c r="AU94" s="1"/>
      <c r="AV94" s="1"/>
      <c r="AW94" s="1"/>
      <c r="AX94" s="1"/>
      <c r="BA94" s="1"/>
      <c r="BB94" s="33"/>
      <c r="BC94">
        <f t="shared" si="27"/>
        <v>1996</v>
      </c>
      <c r="BD94">
        <f t="shared" si="28"/>
        <v>5</v>
      </c>
      <c r="BE94" s="1">
        <f t="shared" si="29"/>
        <v>1996</v>
      </c>
      <c r="BF94" s="1">
        <f t="shared" si="30"/>
        <v>5</v>
      </c>
      <c r="BG94" s="1">
        <f t="shared" si="31"/>
        <v>2010</v>
      </c>
      <c r="BH94" s="1">
        <f t="shared" si="32"/>
        <v>8</v>
      </c>
      <c r="BI94" s="1" t="str">
        <f t="shared" si="33"/>
        <v>-</v>
      </c>
      <c r="BJ94" s="1" t="str">
        <f t="shared" si="34"/>
        <v>-</v>
      </c>
      <c r="BK94" s="1" t="str">
        <f t="shared" si="35"/>
        <v>-</v>
      </c>
      <c r="BL94" s="1" t="str">
        <f t="shared" si="36"/>
        <v>-</v>
      </c>
      <c r="BM94" s="1" t="str">
        <f t="shared" si="37"/>
        <v>-</v>
      </c>
      <c r="BN94" s="1" t="str">
        <f t="shared" si="38"/>
        <v>-</v>
      </c>
      <c r="BO94" s="1" t="str">
        <f t="shared" si="45"/>
        <v>-</v>
      </c>
      <c r="BP94" s="1" t="str">
        <f t="shared" si="39"/>
        <v>-</v>
      </c>
      <c r="BQ94" s="1" t="str">
        <f t="shared" si="40"/>
        <v>-</v>
      </c>
      <c r="BR94" s="1" t="str">
        <f t="shared" si="41"/>
        <v>-</v>
      </c>
      <c r="BS94" s="1">
        <f t="shared" si="42"/>
        <v>1979</v>
      </c>
      <c r="BT94" s="1">
        <f t="shared" si="43"/>
        <v>9</v>
      </c>
      <c r="BU94" s="127" t="str">
        <f t="shared" si="44"/>
        <v>ATP-1</v>
      </c>
      <c r="BV94" s="127">
        <f t="shared" si="44"/>
        <v>0</v>
      </c>
      <c r="BW94" s="9"/>
      <c r="BX94" s="9"/>
      <c r="BY94" s="9"/>
      <c r="BZ94" s="9"/>
      <c r="CA94" s="9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</row>
    <row r="95" spans="1:134" ht="15.75" x14ac:dyDescent="0.3">
      <c r="A95" s="101">
        <f>IF(C95&lt;&gt;"",COUNTA($C$7:C95),"")</f>
        <v>89</v>
      </c>
      <c r="B95" s="102">
        <v>1017013</v>
      </c>
      <c r="C95" s="103" t="s">
        <v>341</v>
      </c>
      <c r="D95" s="219" t="s">
        <v>342</v>
      </c>
      <c r="E95" s="131">
        <v>273259</v>
      </c>
      <c r="F95" s="106" t="s">
        <v>101</v>
      </c>
      <c r="G95" s="110" t="s">
        <v>66</v>
      </c>
      <c r="H95" s="110" t="s">
        <v>103</v>
      </c>
      <c r="I95" s="109">
        <f t="shared" ca="1" si="46"/>
        <v>36</v>
      </c>
      <c r="J95" s="110" t="s">
        <v>145</v>
      </c>
      <c r="K95" s="110" t="s">
        <v>105</v>
      </c>
      <c r="L95" s="111" t="s">
        <v>171</v>
      </c>
      <c r="M95" s="112">
        <v>29119</v>
      </c>
      <c r="N95" s="112">
        <v>29215</v>
      </c>
      <c r="O95" s="257">
        <v>35512</v>
      </c>
      <c r="P95" s="258">
        <v>40412</v>
      </c>
      <c r="Q95" s="134"/>
      <c r="R95" s="135"/>
      <c r="S95" s="136"/>
      <c r="T95" s="137"/>
      <c r="U95" s="138"/>
      <c r="V95" s="139" t="s">
        <v>154</v>
      </c>
      <c r="W95" s="139"/>
      <c r="X95" s="142"/>
      <c r="Y95" s="141">
        <f t="shared" si="26"/>
        <v>9</v>
      </c>
      <c r="AF95" s="142"/>
      <c r="AG95" s="142"/>
      <c r="AH95" s="143" t="str">
        <f t="shared" si="25"/>
        <v>P</v>
      </c>
      <c r="AI95" s="143" t="str">
        <f t="shared" si="25"/>
        <v>S</v>
      </c>
      <c r="AJ95" s="143">
        <f t="shared" ca="1" si="25"/>
        <v>36</v>
      </c>
      <c r="AK95" s="143" t="str">
        <f t="shared" si="24"/>
        <v>S-1</v>
      </c>
      <c r="AL95" s="143" t="str">
        <f t="shared" si="24"/>
        <v>P.Negeri</v>
      </c>
      <c r="AM95" s="143" t="str">
        <f t="shared" si="24"/>
        <v>Lain-Lain</v>
      </c>
      <c r="AN95" s="25"/>
      <c r="AT95" s="1"/>
      <c r="AU95" s="1"/>
      <c r="AV95" s="1"/>
      <c r="AW95" s="1"/>
      <c r="AX95" s="1"/>
      <c r="BA95" s="1"/>
      <c r="BB95" s="33"/>
      <c r="BC95">
        <f t="shared" si="27"/>
        <v>1979</v>
      </c>
      <c r="BD95">
        <f t="shared" si="28"/>
        <v>12</v>
      </c>
      <c r="BE95" s="1">
        <f t="shared" si="29"/>
        <v>1997</v>
      </c>
      <c r="BF95" s="1">
        <f t="shared" si="30"/>
        <v>3</v>
      </c>
      <c r="BG95" s="1">
        <f t="shared" si="31"/>
        <v>2010</v>
      </c>
      <c r="BH95" s="1">
        <f t="shared" si="32"/>
        <v>8</v>
      </c>
      <c r="BI95" s="1" t="str">
        <f t="shared" si="33"/>
        <v>-</v>
      </c>
      <c r="BJ95" s="1" t="str">
        <f t="shared" si="34"/>
        <v>-</v>
      </c>
      <c r="BK95" s="1" t="str">
        <f t="shared" si="35"/>
        <v>-</v>
      </c>
      <c r="BL95" s="1" t="str">
        <f t="shared" si="36"/>
        <v>-</v>
      </c>
      <c r="BM95" s="1" t="str">
        <f t="shared" si="37"/>
        <v>-</v>
      </c>
      <c r="BN95" s="1" t="str">
        <f t="shared" si="38"/>
        <v>-</v>
      </c>
      <c r="BO95" s="1" t="str">
        <f t="shared" si="45"/>
        <v>-</v>
      </c>
      <c r="BP95" s="1" t="str">
        <f t="shared" si="39"/>
        <v>-</v>
      </c>
      <c r="BQ95" s="1" t="str">
        <f t="shared" si="40"/>
        <v>-</v>
      </c>
      <c r="BR95" s="1" t="str">
        <f t="shared" si="41"/>
        <v>-</v>
      </c>
      <c r="BS95" s="1">
        <f t="shared" si="42"/>
        <v>1979</v>
      </c>
      <c r="BT95" s="1">
        <f t="shared" si="43"/>
        <v>9</v>
      </c>
      <c r="BU95" s="127" t="str">
        <f t="shared" si="44"/>
        <v>ATP-1</v>
      </c>
      <c r="BV95" s="127">
        <f t="shared" si="44"/>
        <v>0</v>
      </c>
      <c r="BW95" s="9"/>
      <c r="BX95" s="9"/>
      <c r="BY95" s="9"/>
      <c r="BZ95" s="9"/>
      <c r="CA95" s="9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</row>
    <row r="96" spans="1:134" ht="15.75" x14ac:dyDescent="0.3">
      <c r="A96" s="101">
        <f>IF(C96&lt;&gt;"",COUNTA($C$7:C96),"")</f>
        <v>90</v>
      </c>
      <c r="B96" s="144">
        <v>1027014</v>
      </c>
      <c r="C96" s="103" t="s">
        <v>343</v>
      </c>
      <c r="D96" s="219" t="s">
        <v>342</v>
      </c>
      <c r="E96" s="131">
        <v>273259</v>
      </c>
      <c r="F96" s="106" t="s">
        <v>101</v>
      </c>
      <c r="G96" s="110" t="s">
        <v>102</v>
      </c>
      <c r="H96" s="110" t="s">
        <v>103</v>
      </c>
      <c r="I96" s="109">
        <f t="shared" ca="1" si="46"/>
        <v>35</v>
      </c>
      <c r="J96" s="110" t="s">
        <v>171</v>
      </c>
      <c r="K96" s="110" t="s">
        <v>171</v>
      </c>
      <c r="L96" s="111" t="s">
        <v>146</v>
      </c>
      <c r="M96" s="112">
        <v>29283</v>
      </c>
      <c r="N96" s="113">
        <v>29581</v>
      </c>
      <c r="O96" s="257">
        <v>34694</v>
      </c>
      <c r="P96" s="258">
        <v>40412</v>
      </c>
      <c r="Q96" s="134"/>
      <c r="R96" s="135"/>
      <c r="S96" s="136"/>
      <c r="T96" s="137"/>
      <c r="U96" s="138"/>
      <c r="V96" s="139" t="s">
        <v>154</v>
      </c>
      <c r="W96" s="139"/>
      <c r="X96" s="142"/>
      <c r="Y96" s="141">
        <f t="shared" si="26"/>
        <v>3</v>
      </c>
      <c r="AF96" s="142"/>
      <c r="AG96" s="142"/>
      <c r="AH96" s="143" t="str">
        <f t="shared" si="25"/>
        <v>W</v>
      </c>
      <c r="AI96" s="143" t="str">
        <f t="shared" si="25"/>
        <v>S</v>
      </c>
      <c r="AJ96" s="143">
        <f t="shared" ca="1" si="25"/>
        <v>35</v>
      </c>
      <c r="AK96" s="143" t="str">
        <f t="shared" si="24"/>
        <v>Lain-Lain</v>
      </c>
      <c r="AL96" s="143" t="str">
        <f t="shared" si="24"/>
        <v>Lain-Lain</v>
      </c>
      <c r="AM96" s="143" t="str">
        <f t="shared" si="24"/>
        <v>Batak</v>
      </c>
      <c r="AN96" s="25"/>
      <c r="AT96" s="1"/>
      <c r="AU96" s="1"/>
      <c r="AV96" s="1"/>
      <c r="AW96" s="1"/>
      <c r="AX96" s="1"/>
      <c r="BA96" s="1"/>
      <c r="BB96" s="33"/>
      <c r="BC96">
        <f t="shared" si="27"/>
        <v>1980</v>
      </c>
      <c r="BD96">
        <f t="shared" si="28"/>
        <v>12</v>
      </c>
      <c r="BE96" s="1">
        <f t="shared" si="29"/>
        <v>1994</v>
      </c>
      <c r="BF96" s="1">
        <f t="shared" si="30"/>
        <v>12</v>
      </c>
      <c r="BG96" s="1">
        <f t="shared" si="31"/>
        <v>2010</v>
      </c>
      <c r="BH96" s="1">
        <f t="shared" si="32"/>
        <v>8</v>
      </c>
      <c r="BI96" s="1" t="str">
        <f t="shared" si="33"/>
        <v>-</v>
      </c>
      <c r="BJ96" s="1" t="str">
        <f t="shared" si="34"/>
        <v>-</v>
      </c>
      <c r="BK96" s="1" t="str">
        <f t="shared" si="35"/>
        <v>-</v>
      </c>
      <c r="BL96" s="1" t="str">
        <f t="shared" si="36"/>
        <v>-</v>
      </c>
      <c r="BM96" s="1" t="str">
        <f t="shared" si="37"/>
        <v>-</v>
      </c>
      <c r="BN96" s="1" t="str">
        <f t="shared" si="38"/>
        <v>-</v>
      </c>
      <c r="BO96" s="1" t="str">
        <f t="shared" si="45"/>
        <v>-</v>
      </c>
      <c r="BP96" s="1" t="str">
        <f t="shared" si="39"/>
        <v>-</v>
      </c>
      <c r="BQ96" s="1" t="str">
        <f t="shared" si="40"/>
        <v>-</v>
      </c>
      <c r="BR96" s="1" t="str">
        <f t="shared" si="41"/>
        <v>-</v>
      </c>
      <c r="BS96" s="1">
        <f t="shared" si="42"/>
        <v>1980</v>
      </c>
      <c r="BT96" s="1">
        <f t="shared" si="43"/>
        <v>3</v>
      </c>
      <c r="BU96" s="127" t="str">
        <f t="shared" si="44"/>
        <v>ATP-1</v>
      </c>
      <c r="BV96" s="127">
        <f t="shared" si="44"/>
        <v>0</v>
      </c>
      <c r="BW96" s="9"/>
      <c r="BX96" s="9"/>
      <c r="BY96" s="9"/>
      <c r="BZ96" s="9"/>
      <c r="CA96" s="9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</row>
    <row r="97" spans="1:134" ht="15.75" x14ac:dyDescent="0.3">
      <c r="A97" s="101">
        <f>IF(C97&lt;&gt;"",COUNTA($C$7:C97),"")</f>
        <v>91</v>
      </c>
      <c r="B97" s="144"/>
      <c r="C97" s="103" t="s">
        <v>344</v>
      </c>
      <c r="D97" s="219" t="s">
        <v>342</v>
      </c>
      <c r="E97" s="131">
        <v>273259</v>
      </c>
      <c r="F97" s="106" t="s">
        <v>101</v>
      </c>
      <c r="G97" s="110" t="s">
        <v>102</v>
      </c>
      <c r="H97" s="110"/>
      <c r="I97" s="109">
        <f t="shared" ca="1" si="46"/>
        <v>4</v>
      </c>
      <c r="J97" s="110"/>
      <c r="K97" s="110"/>
      <c r="L97" s="111" t="s">
        <v>146</v>
      </c>
      <c r="M97" s="112">
        <v>40655</v>
      </c>
      <c r="N97" s="113"/>
      <c r="O97" s="257"/>
      <c r="P97" s="258"/>
      <c r="Q97" s="134"/>
      <c r="R97" s="135"/>
      <c r="S97" s="136"/>
      <c r="T97" s="137"/>
      <c r="U97" s="138"/>
      <c r="V97" s="139" t="s">
        <v>136</v>
      </c>
      <c r="W97" s="139"/>
      <c r="X97" s="142"/>
      <c r="Y97" s="141">
        <f t="shared" si="26"/>
        <v>4</v>
      </c>
      <c r="AF97" s="142"/>
      <c r="AG97" s="142"/>
      <c r="AH97" s="143" t="str">
        <f t="shared" si="25"/>
        <v>W</v>
      </c>
      <c r="AI97" s="143">
        <f t="shared" si="25"/>
        <v>0</v>
      </c>
      <c r="AJ97" s="143">
        <f t="shared" ca="1" si="25"/>
        <v>4</v>
      </c>
      <c r="AK97" s="143">
        <f t="shared" si="24"/>
        <v>0</v>
      </c>
      <c r="AL97" s="143">
        <f t="shared" si="24"/>
        <v>0</v>
      </c>
      <c r="AM97" s="143" t="str">
        <f t="shared" si="24"/>
        <v>Batak</v>
      </c>
      <c r="AN97" s="25"/>
      <c r="AT97" s="1"/>
      <c r="AU97" s="1"/>
      <c r="AV97" s="1"/>
      <c r="AW97" s="1"/>
      <c r="AX97" s="1"/>
      <c r="BA97" s="1"/>
      <c r="BB97" s="33"/>
      <c r="BC97" t="str">
        <f t="shared" si="27"/>
        <v>-</v>
      </c>
      <c r="BD97" t="str">
        <f t="shared" si="28"/>
        <v>-</v>
      </c>
      <c r="BE97" s="1" t="str">
        <f t="shared" si="29"/>
        <v>-</v>
      </c>
      <c r="BF97" s="1" t="str">
        <f t="shared" si="30"/>
        <v>-</v>
      </c>
      <c r="BG97" s="1" t="str">
        <f t="shared" si="31"/>
        <v>-</v>
      </c>
      <c r="BH97" s="1" t="str">
        <f t="shared" si="32"/>
        <v>-</v>
      </c>
      <c r="BI97" s="1" t="str">
        <f t="shared" si="33"/>
        <v>-</v>
      </c>
      <c r="BJ97" s="1" t="str">
        <f t="shared" si="34"/>
        <v>-</v>
      </c>
      <c r="BK97" s="1" t="str">
        <f t="shared" si="35"/>
        <v>-</v>
      </c>
      <c r="BL97" s="1" t="str">
        <f t="shared" si="36"/>
        <v>-</v>
      </c>
      <c r="BM97" s="1" t="str">
        <f t="shared" si="37"/>
        <v>-</v>
      </c>
      <c r="BN97" s="1" t="str">
        <f t="shared" si="38"/>
        <v>-</v>
      </c>
      <c r="BO97" s="1" t="str">
        <f t="shared" si="45"/>
        <v>-</v>
      </c>
      <c r="BP97" s="1" t="str">
        <f t="shared" si="39"/>
        <v>-</v>
      </c>
      <c r="BQ97" s="1" t="str">
        <f t="shared" si="40"/>
        <v>-</v>
      </c>
      <c r="BR97" s="1" t="str">
        <f t="shared" si="41"/>
        <v>-</v>
      </c>
      <c r="BS97" s="1">
        <f t="shared" si="42"/>
        <v>2011</v>
      </c>
      <c r="BT97" s="1">
        <f t="shared" si="43"/>
        <v>4</v>
      </c>
      <c r="BU97" s="127" t="str">
        <f t="shared" si="44"/>
        <v>APA</v>
      </c>
      <c r="BV97" s="127">
        <f t="shared" si="44"/>
        <v>0</v>
      </c>
      <c r="BW97" s="9"/>
      <c r="BX97" s="9"/>
      <c r="BY97" s="9"/>
      <c r="BZ97" s="9"/>
      <c r="CA97" s="9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</row>
    <row r="98" spans="1:134" ht="15.75" x14ac:dyDescent="0.3">
      <c r="A98" s="101">
        <f>IF(C98&lt;&gt;"",COUNTA($C$7:C98),"")</f>
        <v>92</v>
      </c>
      <c r="B98" s="247">
        <v>9417001</v>
      </c>
      <c r="C98" s="175" t="s">
        <v>345</v>
      </c>
      <c r="D98" s="248" t="s">
        <v>346</v>
      </c>
      <c r="E98" s="261">
        <v>262491</v>
      </c>
      <c r="F98" s="178" t="s">
        <v>101</v>
      </c>
      <c r="G98" s="180" t="s">
        <v>66</v>
      </c>
      <c r="H98" s="180" t="s">
        <v>103</v>
      </c>
      <c r="I98" s="181">
        <f t="shared" ca="1" si="46"/>
        <v>51</v>
      </c>
      <c r="J98" s="180" t="s">
        <v>145</v>
      </c>
      <c r="K98" s="180" t="s">
        <v>119</v>
      </c>
      <c r="L98" s="182" t="s">
        <v>146</v>
      </c>
      <c r="M98" s="184">
        <v>23405</v>
      </c>
      <c r="N98" s="184">
        <v>23654</v>
      </c>
      <c r="O98" s="262">
        <v>30269</v>
      </c>
      <c r="P98" s="263"/>
      <c r="Q98" s="264">
        <v>40413</v>
      </c>
      <c r="R98" s="188"/>
      <c r="S98" s="189"/>
      <c r="T98" s="190"/>
      <c r="U98" s="191"/>
      <c r="V98" s="192" t="s">
        <v>205</v>
      </c>
      <c r="W98" s="192"/>
      <c r="X98" s="142"/>
      <c r="Y98" s="141" t="str">
        <f t="shared" si="26"/>
        <v>-</v>
      </c>
      <c r="AF98" s="142"/>
      <c r="AG98" s="142"/>
      <c r="AH98" s="143" t="str">
        <f t="shared" si="25"/>
        <v>*P</v>
      </c>
      <c r="AI98" s="143" t="str">
        <f t="shared" si="25"/>
        <v>*S</v>
      </c>
      <c r="AJ98" s="143" t="str">
        <f t="shared" ca="1" si="25"/>
        <v>*51</v>
      </c>
      <c r="AK98" s="143" t="str">
        <f t="shared" si="24"/>
        <v>*S-1</v>
      </c>
      <c r="AL98" s="143" t="str">
        <f t="shared" si="24"/>
        <v>*P.Swasta</v>
      </c>
      <c r="AM98" s="143" t="str">
        <f t="shared" si="24"/>
        <v>*Batak</v>
      </c>
      <c r="AN98" s="25"/>
      <c r="AT98" s="1"/>
      <c r="AU98" s="1"/>
      <c r="AV98" s="1"/>
      <c r="AW98" s="1"/>
      <c r="AX98" s="1"/>
      <c r="BA98" s="1"/>
      <c r="BB98" s="33"/>
      <c r="BC98">
        <f t="shared" si="27"/>
        <v>1964</v>
      </c>
      <c r="BD98">
        <f t="shared" si="28"/>
        <v>10</v>
      </c>
      <c r="BE98" s="1">
        <f t="shared" si="29"/>
        <v>1982</v>
      </c>
      <c r="BF98" s="1">
        <f t="shared" si="30"/>
        <v>11</v>
      </c>
      <c r="BG98" s="1" t="str">
        <f t="shared" si="31"/>
        <v>-</v>
      </c>
      <c r="BH98" s="1" t="str">
        <f t="shared" si="32"/>
        <v>-</v>
      </c>
      <c r="BI98" s="1">
        <f t="shared" si="33"/>
        <v>2010</v>
      </c>
      <c r="BJ98" s="1">
        <f t="shared" si="34"/>
        <v>8</v>
      </c>
      <c r="BK98" s="1" t="str">
        <f t="shared" si="35"/>
        <v>-</v>
      </c>
      <c r="BL98" s="1" t="str">
        <f t="shared" si="36"/>
        <v>-</v>
      </c>
      <c r="BM98" s="1" t="str">
        <f t="shared" si="37"/>
        <v>-</v>
      </c>
      <c r="BN98" s="1" t="str">
        <f t="shared" si="38"/>
        <v>-</v>
      </c>
      <c r="BO98" s="1" t="str">
        <f t="shared" si="45"/>
        <v>-</v>
      </c>
      <c r="BP98" s="1" t="str">
        <f t="shared" si="39"/>
        <v>-</v>
      </c>
      <c r="BQ98" s="1" t="str">
        <f t="shared" si="40"/>
        <v>-</v>
      </c>
      <c r="BR98" s="1" t="str">
        <f t="shared" si="41"/>
        <v>-</v>
      </c>
      <c r="BS98" s="1">
        <f t="shared" si="42"/>
        <v>1964</v>
      </c>
      <c r="BT98" s="1">
        <f t="shared" si="43"/>
        <v>1</v>
      </c>
      <c r="BU98" s="127" t="str">
        <f t="shared" si="44"/>
        <v>AKK-1</v>
      </c>
      <c r="BV98" s="127">
        <f t="shared" si="44"/>
        <v>0</v>
      </c>
      <c r="BW98" s="9"/>
      <c r="BX98" s="9"/>
      <c r="BY98" s="9"/>
      <c r="BZ98" s="9"/>
      <c r="CA98" s="9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</row>
    <row r="99" spans="1:134" ht="15.75" x14ac:dyDescent="0.3">
      <c r="A99" s="101">
        <f>IF(C99&lt;&gt;"",COUNTA($C$7:C99),"")</f>
        <v>93</v>
      </c>
      <c r="B99" s="247">
        <v>9427002</v>
      </c>
      <c r="C99" s="175" t="s">
        <v>347</v>
      </c>
      <c r="D99" s="248" t="s">
        <v>346</v>
      </c>
      <c r="E99" s="261">
        <v>262491</v>
      </c>
      <c r="F99" s="178" t="s">
        <v>101</v>
      </c>
      <c r="G99" s="180" t="s">
        <v>102</v>
      </c>
      <c r="H99" s="180" t="s">
        <v>103</v>
      </c>
      <c r="I99" s="181">
        <f t="shared" ca="1" si="46"/>
        <v>52</v>
      </c>
      <c r="J99" s="180" t="s">
        <v>145</v>
      </c>
      <c r="K99" s="180" t="s">
        <v>105</v>
      </c>
      <c r="L99" s="182" t="s">
        <v>146</v>
      </c>
      <c r="M99" s="184">
        <v>23135</v>
      </c>
      <c r="N99" s="197">
        <v>23316</v>
      </c>
      <c r="O99" s="262">
        <v>33093</v>
      </c>
      <c r="P99" s="263"/>
      <c r="Q99" s="264">
        <v>40413</v>
      </c>
      <c r="R99" s="188"/>
      <c r="S99" s="189"/>
      <c r="T99" s="190"/>
      <c r="U99" s="191"/>
      <c r="V99" s="192" t="s">
        <v>205</v>
      </c>
      <c r="W99" s="192"/>
      <c r="X99" s="142"/>
      <c r="Y99" s="141" t="str">
        <f t="shared" si="26"/>
        <v>-</v>
      </c>
      <c r="AF99" s="142"/>
      <c r="AG99" s="142"/>
      <c r="AH99" s="143" t="str">
        <f t="shared" si="25"/>
        <v>*W</v>
      </c>
      <c r="AI99" s="143" t="str">
        <f t="shared" si="25"/>
        <v>*S</v>
      </c>
      <c r="AJ99" s="143" t="str">
        <f t="shared" ca="1" si="25"/>
        <v>*52</v>
      </c>
      <c r="AK99" s="143" t="str">
        <f t="shared" si="24"/>
        <v>*S-1</v>
      </c>
      <c r="AL99" s="143" t="str">
        <f t="shared" si="24"/>
        <v>*P.Negeri</v>
      </c>
      <c r="AM99" s="143" t="str">
        <f t="shared" si="24"/>
        <v>*Batak</v>
      </c>
      <c r="AN99" s="25"/>
      <c r="AT99" s="1"/>
      <c r="AU99" s="1"/>
      <c r="AV99" s="1"/>
      <c r="AW99" s="1"/>
      <c r="AX99" s="1"/>
      <c r="BA99" s="1"/>
      <c r="BB99" s="33"/>
      <c r="BC99">
        <f t="shared" si="27"/>
        <v>1963</v>
      </c>
      <c r="BD99">
        <f t="shared" si="28"/>
        <v>11</v>
      </c>
      <c r="BE99" s="1">
        <f t="shared" si="29"/>
        <v>1990</v>
      </c>
      <c r="BF99" s="1">
        <f t="shared" si="30"/>
        <v>8</v>
      </c>
      <c r="BG99" s="1" t="str">
        <f t="shared" si="31"/>
        <v>-</v>
      </c>
      <c r="BH99" s="1" t="str">
        <f t="shared" si="32"/>
        <v>-</v>
      </c>
      <c r="BI99" s="1">
        <f t="shared" si="33"/>
        <v>2010</v>
      </c>
      <c r="BJ99" s="1">
        <f t="shared" si="34"/>
        <v>8</v>
      </c>
      <c r="BK99" s="1" t="str">
        <f t="shared" si="35"/>
        <v>-</v>
      </c>
      <c r="BL99" s="1" t="str">
        <f t="shared" si="36"/>
        <v>-</v>
      </c>
      <c r="BM99" s="1" t="str">
        <f t="shared" si="37"/>
        <v>-</v>
      </c>
      <c r="BN99" s="1" t="str">
        <f t="shared" si="38"/>
        <v>-</v>
      </c>
      <c r="BO99" s="1" t="str">
        <f t="shared" si="45"/>
        <v>-</v>
      </c>
      <c r="BP99" s="1" t="str">
        <f t="shared" si="39"/>
        <v>-</v>
      </c>
      <c r="BQ99" s="1" t="str">
        <f t="shared" si="40"/>
        <v>-</v>
      </c>
      <c r="BR99" s="1" t="str">
        <f t="shared" si="41"/>
        <v>-</v>
      </c>
      <c r="BS99" s="1">
        <f t="shared" si="42"/>
        <v>1963</v>
      </c>
      <c r="BT99" s="1">
        <f t="shared" si="43"/>
        <v>5</v>
      </c>
      <c r="BU99" s="127" t="str">
        <f t="shared" si="44"/>
        <v>AKK-1</v>
      </c>
      <c r="BV99" s="127">
        <f t="shared" si="44"/>
        <v>0</v>
      </c>
      <c r="BW99" s="9"/>
      <c r="BX99" s="9"/>
      <c r="BY99" s="9"/>
      <c r="BZ99" s="9"/>
      <c r="CA99" s="9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</row>
    <row r="100" spans="1:134" ht="15.75" x14ac:dyDescent="0.3">
      <c r="A100" s="101">
        <f>IF(C100&lt;&gt;"",COUNTA($C$7:C100),"")</f>
        <v>94</v>
      </c>
      <c r="B100" s="174"/>
      <c r="C100" s="175" t="s">
        <v>348</v>
      </c>
      <c r="D100" s="248" t="s">
        <v>346</v>
      </c>
      <c r="E100" s="261">
        <v>262491</v>
      </c>
      <c r="F100" s="178" t="s">
        <v>101</v>
      </c>
      <c r="G100" s="180" t="s">
        <v>102</v>
      </c>
      <c r="H100" s="196" t="s">
        <v>115</v>
      </c>
      <c r="I100" s="181">
        <f t="shared" ca="1" si="46"/>
        <v>21</v>
      </c>
      <c r="J100" s="180"/>
      <c r="K100" s="180"/>
      <c r="L100" s="182" t="s">
        <v>146</v>
      </c>
      <c r="M100" s="184">
        <v>34378</v>
      </c>
      <c r="N100" s="184"/>
      <c r="O100" s="262"/>
      <c r="P100" s="265"/>
      <c r="Q100" s="264">
        <v>40413</v>
      </c>
      <c r="R100" s="188"/>
      <c r="S100" s="189"/>
      <c r="T100" s="190"/>
      <c r="U100" s="191"/>
      <c r="V100" s="192" t="s">
        <v>223</v>
      </c>
      <c r="W100" s="192"/>
      <c r="X100" s="142"/>
      <c r="Y100" s="141" t="str">
        <f t="shared" si="26"/>
        <v>-</v>
      </c>
      <c r="AF100" s="142"/>
      <c r="AG100" s="142"/>
      <c r="AH100" s="143" t="str">
        <f t="shared" si="25"/>
        <v>*W</v>
      </c>
      <c r="AI100" s="143" t="str">
        <f t="shared" si="25"/>
        <v>*B</v>
      </c>
      <c r="AJ100" s="143" t="str">
        <f t="shared" ca="1" si="25"/>
        <v>*21</v>
      </c>
      <c r="AK100" s="143" t="str">
        <f t="shared" si="24"/>
        <v>*</v>
      </c>
      <c r="AL100" s="143" t="str">
        <f t="shared" si="24"/>
        <v>*</v>
      </c>
      <c r="AM100" s="143" t="str">
        <f t="shared" si="24"/>
        <v>*Batak</v>
      </c>
      <c r="AN100" s="25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BA100" s="1"/>
      <c r="BB100" s="33"/>
      <c r="BC100" t="str">
        <f t="shared" si="27"/>
        <v>-</v>
      </c>
      <c r="BD100" t="str">
        <f t="shared" si="28"/>
        <v>-</v>
      </c>
      <c r="BE100" s="1" t="str">
        <f t="shared" si="29"/>
        <v>-</v>
      </c>
      <c r="BF100" s="1" t="str">
        <f t="shared" si="30"/>
        <v>-</v>
      </c>
      <c r="BG100" s="1" t="str">
        <f t="shared" si="31"/>
        <v>-</v>
      </c>
      <c r="BH100" s="1" t="str">
        <f t="shared" si="32"/>
        <v>-</v>
      </c>
      <c r="BI100" s="1">
        <f t="shared" si="33"/>
        <v>2010</v>
      </c>
      <c r="BJ100" s="1">
        <f t="shared" si="34"/>
        <v>8</v>
      </c>
      <c r="BK100" s="1" t="str">
        <f t="shared" si="35"/>
        <v>-</v>
      </c>
      <c r="BL100" s="1" t="str">
        <f t="shared" si="36"/>
        <v>-</v>
      </c>
      <c r="BM100" s="1" t="str">
        <f t="shared" si="37"/>
        <v>-</v>
      </c>
      <c r="BN100" s="1" t="str">
        <f t="shared" si="38"/>
        <v>-</v>
      </c>
      <c r="BO100" s="1" t="str">
        <f t="shared" si="45"/>
        <v>-</v>
      </c>
      <c r="BP100" s="1" t="str">
        <f t="shared" si="39"/>
        <v>-</v>
      </c>
      <c r="BQ100" s="1" t="str">
        <f t="shared" si="40"/>
        <v>-</v>
      </c>
      <c r="BR100" s="1" t="str">
        <f t="shared" si="41"/>
        <v>-</v>
      </c>
      <c r="BS100" s="1">
        <f t="shared" si="42"/>
        <v>1994</v>
      </c>
      <c r="BT100" s="1">
        <f t="shared" si="43"/>
        <v>2</v>
      </c>
      <c r="BU100" s="127" t="str">
        <f>V100</f>
        <v>AKK-3</v>
      </c>
      <c r="BV100" s="127">
        <f t="shared" si="44"/>
        <v>0</v>
      </c>
      <c r="BW100" s="9"/>
      <c r="BX100" s="9"/>
      <c r="BY100" s="9"/>
      <c r="BZ100" s="9"/>
      <c r="CA100" s="9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</row>
    <row r="101" spans="1:134" ht="15.75" x14ac:dyDescent="0.3">
      <c r="A101" s="101">
        <f>IF(C101&lt;&gt;"",COUNTA($C$7:C101),"")</f>
        <v>95</v>
      </c>
      <c r="B101" s="174" t="s">
        <v>349</v>
      </c>
      <c r="C101" s="175" t="s">
        <v>350</v>
      </c>
      <c r="D101" s="248" t="s">
        <v>346</v>
      </c>
      <c r="E101" s="261">
        <v>262491</v>
      </c>
      <c r="F101" s="178" t="s">
        <v>101</v>
      </c>
      <c r="G101" s="180" t="s">
        <v>66</v>
      </c>
      <c r="H101" s="196" t="s">
        <v>115</v>
      </c>
      <c r="I101" s="181">
        <f t="shared" ca="1" si="46"/>
        <v>14</v>
      </c>
      <c r="J101" s="180"/>
      <c r="K101" s="180"/>
      <c r="L101" s="182" t="s">
        <v>146</v>
      </c>
      <c r="M101" s="184">
        <v>36959</v>
      </c>
      <c r="N101" s="184">
        <v>37250</v>
      </c>
      <c r="O101" s="262"/>
      <c r="P101" s="263"/>
      <c r="Q101" s="264">
        <v>40413</v>
      </c>
      <c r="R101" s="188"/>
      <c r="S101" s="189"/>
      <c r="T101" s="190"/>
      <c r="U101" s="191"/>
      <c r="V101" s="192" t="s">
        <v>223</v>
      </c>
      <c r="W101" s="192"/>
      <c r="X101" s="142"/>
      <c r="Y101" s="141" t="str">
        <f t="shared" si="26"/>
        <v>-</v>
      </c>
      <c r="AF101" s="142"/>
      <c r="AG101" s="142"/>
      <c r="AH101" s="143" t="str">
        <f t="shared" si="25"/>
        <v>*P</v>
      </c>
      <c r="AI101" s="143" t="str">
        <f t="shared" si="25"/>
        <v>*B</v>
      </c>
      <c r="AJ101" s="143" t="str">
        <f t="shared" ca="1" si="25"/>
        <v>*14</v>
      </c>
      <c r="AK101" s="143" t="str">
        <f t="shared" si="24"/>
        <v>*</v>
      </c>
      <c r="AL101" s="143" t="str">
        <f t="shared" si="24"/>
        <v>*</v>
      </c>
      <c r="AM101" s="143" t="str">
        <f t="shared" si="24"/>
        <v>*Batak</v>
      </c>
      <c r="AN101" s="25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BA101" s="1"/>
      <c r="BB101" s="33"/>
      <c r="BC101">
        <f t="shared" si="27"/>
        <v>2001</v>
      </c>
      <c r="BD101">
        <f t="shared" si="28"/>
        <v>12</v>
      </c>
      <c r="BE101" s="1" t="str">
        <f t="shared" si="29"/>
        <v>-</v>
      </c>
      <c r="BF101" s="1" t="str">
        <f t="shared" si="30"/>
        <v>-</v>
      </c>
      <c r="BG101" s="1" t="str">
        <f t="shared" si="31"/>
        <v>-</v>
      </c>
      <c r="BH101" s="1" t="str">
        <f t="shared" si="32"/>
        <v>-</v>
      </c>
      <c r="BI101" s="1">
        <f t="shared" si="33"/>
        <v>2010</v>
      </c>
      <c r="BJ101" s="1">
        <f t="shared" si="34"/>
        <v>8</v>
      </c>
      <c r="BK101" s="1" t="str">
        <f t="shared" si="35"/>
        <v>-</v>
      </c>
      <c r="BL101" s="1" t="str">
        <f t="shared" si="36"/>
        <v>-</v>
      </c>
      <c r="BM101" s="1" t="str">
        <f t="shared" si="37"/>
        <v>-</v>
      </c>
      <c r="BN101" s="1" t="str">
        <f t="shared" si="38"/>
        <v>-</v>
      </c>
      <c r="BO101" s="1" t="str">
        <f t="shared" si="45"/>
        <v>-</v>
      </c>
      <c r="BP101" s="1" t="str">
        <f t="shared" si="39"/>
        <v>-</v>
      </c>
      <c r="BQ101" s="1" t="str">
        <f t="shared" si="40"/>
        <v>-</v>
      </c>
      <c r="BR101" s="1" t="str">
        <f t="shared" si="41"/>
        <v>-</v>
      </c>
      <c r="BS101" s="1">
        <f t="shared" si="42"/>
        <v>2001</v>
      </c>
      <c r="BT101" s="1">
        <f t="shared" si="43"/>
        <v>3</v>
      </c>
      <c r="BU101" s="127" t="str">
        <f t="shared" si="44"/>
        <v>AKK-3</v>
      </c>
      <c r="BV101" s="127">
        <f t="shared" si="44"/>
        <v>0</v>
      </c>
      <c r="BW101" s="9"/>
      <c r="BX101" s="9"/>
      <c r="BY101" s="9"/>
      <c r="BZ101" s="9"/>
      <c r="CA101" s="9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</row>
    <row r="102" spans="1:134" ht="15.75" x14ac:dyDescent="0.3">
      <c r="A102" s="101">
        <f>IF(C102&lt;&gt;"",COUNTA($C$7:C102),"")</f>
        <v>96</v>
      </c>
      <c r="B102" s="144" t="s">
        <v>351</v>
      </c>
      <c r="C102" s="103" t="s">
        <v>352</v>
      </c>
      <c r="D102" s="145" t="s">
        <v>353</v>
      </c>
      <c r="E102" s="131"/>
      <c r="F102" s="106" t="s">
        <v>124</v>
      </c>
      <c r="G102" s="110" t="s">
        <v>102</v>
      </c>
      <c r="H102" s="110" t="s">
        <v>103</v>
      </c>
      <c r="I102" s="109">
        <f t="shared" ca="1" si="46"/>
        <v>37</v>
      </c>
      <c r="J102" s="110" t="s">
        <v>171</v>
      </c>
      <c r="K102" s="110" t="s">
        <v>119</v>
      </c>
      <c r="L102" s="111" t="s">
        <v>128</v>
      </c>
      <c r="M102" s="112">
        <v>28819</v>
      </c>
      <c r="N102" s="112">
        <v>39908</v>
      </c>
      <c r="O102" s="257">
        <v>39908</v>
      </c>
      <c r="P102" s="266"/>
      <c r="Q102" s="134"/>
      <c r="R102" s="135"/>
      <c r="S102" s="136"/>
      <c r="T102" s="137"/>
      <c r="U102" s="138"/>
      <c r="V102" s="139" t="s">
        <v>169</v>
      </c>
      <c r="W102" s="139"/>
      <c r="X102" s="142"/>
      <c r="Y102" s="141">
        <f t="shared" si="26"/>
        <v>11</v>
      </c>
      <c r="AF102" s="142"/>
      <c r="AG102" s="142"/>
      <c r="AH102" s="143" t="str">
        <f t="shared" si="25"/>
        <v>W</v>
      </c>
      <c r="AI102" s="143" t="str">
        <f t="shared" si="25"/>
        <v>S</v>
      </c>
      <c r="AJ102" s="143">
        <f t="shared" ca="1" si="25"/>
        <v>37</v>
      </c>
      <c r="AK102" s="143" t="str">
        <f t="shared" si="24"/>
        <v>Lain-Lain</v>
      </c>
      <c r="AL102" s="143" t="str">
        <f t="shared" si="24"/>
        <v>P.Swasta</v>
      </c>
      <c r="AM102" s="143" t="str">
        <f t="shared" si="24"/>
        <v>T.Hoa</v>
      </c>
      <c r="AN102" s="25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BA102" s="1"/>
      <c r="BB102" s="33"/>
      <c r="BC102">
        <f t="shared" si="27"/>
        <v>2009</v>
      </c>
      <c r="BD102">
        <f t="shared" si="28"/>
        <v>4</v>
      </c>
      <c r="BE102" s="1">
        <f t="shared" si="29"/>
        <v>2009</v>
      </c>
      <c r="BF102" s="1">
        <f t="shared" si="30"/>
        <v>4</v>
      </c>
      <c r="BG102" s="1" t="str">
        <f t="shared" si="31"/>
        <v>-</v>
      </c>
      <c r="BH102" s="1" t="str">
        <f t="shared" si="32"/>
        <v>-</v>
      </c>
      <c r="BI102" s="1" t="str">
        <f t="shared" si="33"/>
        <v>-</v>
      </c>
      <c r="BJ102" s="1" t="str">
        <f t="shared" si="34"/>
        <v>-</v>
      </c>
      <c r="BK102" s="1" t="str">
        <f t="shared" si="35"/>
        <v>-</v>
      </c>
      <c r="BL102" s="1" t="str">
        <f t="shared" si="36"/>
        <v>-</v>
      </c>
      <c r="BM102" s="1" t="str">
        <f t="shared" si="37"/>
        <v>-</v>
      </c>
      <c r="BN102" s="1" t="str">
        <f t="shared" si="38"/>
        <v>-</v>
      </c>
      <c r="BO102" s="1" t="str">
        <f t="shared" si="45"/>
        <v>-</v>
      </c>
      <c r="BP102" s="1" t="str">
        <f t="shared" si="39"/>
        <v>-</v>
      </c>
      <c r="BQ102" s="1" t="str">
        <f t="shared" si="40"/>
        <v>-</v>
      </c>
      <c r="BR102" s="1" t="str">
        <f t="shared" si="41"/>
        <v>-</v>
      </c>
      <c r="BS102" s="1">
        <f t="shared" si="42"/>
        <v>1978</v>
      </c>
      <c r="BT102" s="1">
        <f t="shared" si="43"/>
        <v>11</v>
      </c>
      <c r="BU102" s="127" t="str">
        <f t="shared" si="44"/>
        <v>ATD-1</v>
      </c>
      <c r="BV102" s="127">
        <f t="shared" si="44"/>
        <v>0</v>
      </c>
      <c r="BW102" s="9"/>
      <c r="BX102" s="9"/>
      <c r="BY102" s="9"/>
      <c r="BZ102" s="9"/>
      <c r="CA102" s="9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</row>
    <row r="103" spans="1:134" ht="15.75" x14ac:dyDescent="0.3">
      <c r="A103" s="101">
        <f>IF(C103&lt;&gt;"",COUNTA($C$7:C103),"")</f>
        <v>97</v>
      </c>
      <c r="B103" s="144" t="s">
        <v>354</v>
      </c>
      <c r="C103" s="103" t="s">
        <v>355</v>
      </c>
      <c r="D103" s="145" t="s">
        <v>356</v>
      </c>
      <c r="E103" s="131"/>
      <c r="F103" s="106" t="s">
        <v>101</v>
      </c>
      <c r="G103" s="110" t="s">
        <v>66</v>
      </c>
      <c r="H103" s="110" t="s">
        <v>103</v>
      </c>
      <c r="I103" s="109">
        <f t="shared" ca="1" si="46"/>
        <v>23</v>
      </c>
      <c r="J103" s="110"/>
      <c r="K103" s="110"/>
      <c r="L103" s="111" t="s">
        <v>195</v>
      </c>
      <c r="M103" s="112">
        <v>33786</v>
      </c>
      <c r="N103" s="112">
        <v>34077</v>
      </c>
      <c r="O103" s="257">
        <v>40153</v>
      </c>
      <c r="P103" s="266"/>
      <c r="Q103" s="134"/>
      <c r="R103" s="135"/>
      <c r="S103" s="136"/>
      <c r="T103" s="137"/>
      <c r="U103" s="138"/>
      <c r="V103" s="139" t="s">
        <v>141</v>
      </c>
      <c r="W103" s="139"/>
      <c r="X103" s="142"/>
      <c r="Y103" s="141">
        <f t="shared" si="26"/>
        <v>7</v>
      </c>
      <c r="AF103" s="142"/>
      <c r="AG103" s="142"/>
      <c r="AH103" s="143" t="str">
        <f t="shared" si="25"/>
        <v>P</v>
      </c>
      <c r="AI103" s="143" t="str">
        <f t="shared" si="25"/>
        <v>S</v>
      </c>
      <c r="AJ103" s="143">
        <f t="shared" ca="1" si="25"/>
        <v>23</v>
      </c>
      <c r="AK103" s="143">
        <f t="shared" si="24"/>
        <v>0</v>
      </c>
      <c r="AL103" s="143">
        <f t="shared" si="24"/>
        <v>0</v>
      </c>
      <c r="AM103" s="143" t="str">
        <f t="shared" si="24"/>
        <v>Minahasa</v>
      </c>
      <c r="AN103" s="25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BA103" s="1"/>
      <c r="BB103" s="33"/>
      <c r="BC103">
        <f t="shared" si="27"/>
        <v>1993</v>
      </c>
      <c r="BD103">
        <f t="shared" si="28"/>
        <v>4</v>
      </c>
      <c r="BE103" s="1">
        <f t="shared" si="29"/>
        <v>2009</v>
      </c>
      <c r="BF103" s="1">
        <f t="shared" si="30"/>
        <v>12</v>
      </c>
      <c r="BG103" s="1" t="str">
        <f t="shared" si="31"/>
        <v>-</v>
      </c>
      <c r="BH103" s="1" t="str">
        <f t="shared" si="32"/>
        <v>-</v>
      </c>
      <c r="BI103" s="1" t="str">
        <f t="shared" si="33"/>
        <v>-</v>
      </c>
      <c r="BJ103" s="1" t="str">
        <f t="shared" si="34"/>
        <v>-</v>
      </c>
      <c r="BK103" s="1" t="str">
        <f t="shared" si="35"/>
        <v>-</v>
      </c>
      <c r="BL103" s="1" t="str">
        <f t="shared" si="36"/>
        <v>-</v>
      </c>
      <c r="BM103" s="1" t="str">
        <f t="shared" si="37"/>
        <v>-</v>
      </c>
      <c r="BN103" s="1" t="str">
        <f t="shared" si="38"/>
        <v>-</v>
      </c>
      <c r="BO103" s="1" t="str">
        <f t="shared" si="45"/>
        <v>-</v>
      </c>
      <c r="BP103" s="1" t="str">
        <f t="shared" si="39"/>
        <v>-</v>
      </c>
      <c r="BQ103" s="1" t="str">
        <f t="shared" si="40"/>
        <v>-</v>
      </c>
      <c r="BR103" s="1" t="str">
        <f t="shared" si="41"/>
        <v>-</v>
      </c>
      <c r="BS103" s="1">
        <f t="shared" si="42"/>
        <v>1992</v>
      </c>
      <c r="BT103" s="1">
        <f t="shared" si="43"/>
        <v>7</v>
      </c>
      <c r="BU103" s="127" t="str">
        <f t="shared" si="44"/>
        <v>ATPS</v>
      </c>
      <c r="BV103" s="127">
        <f t="shared" si="44"/>
        <v>0</v>
      </c>
      <c r="BW103" s="9"/>
      <c r="BX103" s="9"/>
      <c r="BY103" s="9"/>
      <c r="BZ103" s="9"/>
      <c r="CA103" s="9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</row>
    <row r="104" spans="1:134" ht="15.75" x14ac:dyDescent="0.3">
      <c r="A104" s="101">
        <f>IF(C104&lt;&gt;"",COUNTA($C$7:C104),"")</f>
        <v>98</v>
      </c>
      <c r="B104" s="267">
        <v>8718061</v>
      </c>
      <c r="C104" s="268" t="s">
        <v>357</v>
      </c>
      <c r="D104" s="269" t="s">
        <v>358</v>
      </c>
      <c r="E104" s="270"/>
      <c r="F104" s="205" t="s">
        <v>101</v>
      </c>
      <c r="G104" s="207" t="s">
        <v>66</v>
      </c>
      <c r="H104" s="207" t="s">
        <v>103</v>
      </c>
      <c r="I104" s="208">
        <f t="shared" ca="1" si="46"/>
        <v>54</v>
      </c>
      <c r="J104" s="207" t="s">
        <v>145</v>
      </c>
      <c r="K104" s="207" t="s">
        <v>111</v>
      </c>
      <c r="L104" s="209" t="s">
        <v>112</v>
      </c>
      <c r="M104" s="271">
        <v>22438</v>
      </c>
      <c r="N104" s="271"/>
      <c r="O104" s="211">
        <v>32136</v>
      </c>
      <c r="P104" s="272"/>
      <c r="Q104" s="273"/>
      <c r="R104" s="214"/>
      <c r="S104" s="215">
        <v>39949</v>
      </c>
      <c r="T104" s="216"/>
      <c r="U104" s="217"/>
      <c r="V104" s="218" t="s">
        <v>196</v>
      </c>
      <c r="W104" s="218"/>
      <c r="X104" s="142"/>
      <c r="Y104" s="141" t="str">
        <f t="shared" si="26"/>
        <v>-</v>
      </c>
      <c r="AF104" s="142"/>
      <c r="AG104" s="142"/>
      <c r="AH104" s="143" t="str">
        <f t="shared" si="25"/>
        <v>*P</v>
      </c>
      <c r="AI104" s="143" t="str">
        <f t="shared" si="25"/>
        <v>*S</v>
      </c>
      <c r="AJ104" s="143" t="str">
        <f t="shared" ca="1" si="25"/>
        <v>*54</v>
      </c>
      <c r="AK104" s="143" t="str">
        <f t="shared" si="24"/>
        <v>*S-1</v>
      </c>
      <c r="AL104" s="143" t="str">
        <f t="shared" si="24"/>
        <v>*Wirausaha</v>
      </c>
      <c r="AM104" s="143" t="str">
        <f t="shared" si="24"/>
        <v>*Ambon</v>
      </c>
      <c r="AN104" s="25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BA104" s="1"/>
      <c r="BB104" s="33"/>
      <c r="BC104" t="str">
        <f t="shared" si="27"/>
        <v>-</v>
      </c>
      <c r="BD104" t="str">
        <f t="shared" si="28"/>
        <v>-</v>
      </c>
      <c r="BE104" s="1">
        <f t="shared" si="29"/>
        <v>1987</v>
      </c>
      <c r="BF104" s="1">
        <f t="shared" si="30"/>
        <v>12</v>
      </c>
      <c r="BG104" s="1" t="str">
        <f t="shared" si="31"/>
        <v>-</v>
      </c>
      <c r="BH104" s="1" t="str">
        <f t="shared" si="32"/>
        <v>-</v>
      </c>
      <c r="BI104" s="1" t="str">
        <f t="shared" si="33"/>
        <v>-</v>
      </c>
      <c r="BJ104" s="1" t="str">
        <f t="shared" si="34"/>
        <v>-</v>
      </c>
      <c r="BK104" s="1" t="str">
        <f t="shared" si="35"/>
        <v>-</v>
      </c>
      <c r="BL104" s="1" t="str">
        <f t="shared" si="36"/>
        <v>-</v>
      </c>
      <c r="BM104" s="1">
        <f t="shared" si="37"/>
        <v>2009</v>
      </c>
      <c r="BN104" s="1">
        <f t="shared" si="38"/>
        <v>5</v>
      </c>
      <c r="BO104" s="1" t="str">
        <f t="shared" si="45"/>
        <v>-</v>
      </c>
      <c r="BP104" s="1" t="str">
        <f t="shared" si="39"/>
        <v>-</v>
      </c>
      <c r="BQ104" s="1" t="str">
        <f t="shared" si="40"/>
        <v>-</v>
      </c>
      <c r="BR104" s="1" t="str">
        <f t="shared" si="41"/>
        <v>-</v>
      </c>
      <c r="BS104" s="1">
        <f t="shared" si="42"/>
        <v>1961</v>
      </c>
      <c r="BT104" s="1">
        <f t="shared" si="43"/>
        <v>6</v>
      </c>
      <c r="BU104" s="127" t="str">
        <f t="shared" si="44"/>
        <v>DKH-1</v>
      </c>
      <c r="BV104" s="127">
        <f t="shared" si="44"/>
        <v>0</v>
      </c>
      <c r="BW104" s="9"/>
      <c r="BX104" s="9"/>
      <c r="BY104" s="9"/>
      <c r="BZ104" s="9"/>
      <c r="CA104" s="9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</row>
    <row r="105" spans="1:134" ht="15.75" x14ac:dyDescent="0.3">
      <c r="A105" s="101">
        <f>IF(C105&lt;&gt;"",COUNTA($C$7:C105),"")</f>
        <v>99</v>
      </c>
      <c r="B105" s="267" t="s">
        <v>359</v>
      </c>
      <c r="C105" s="268" t="s">
        <v>360</v>
      </c>
      <c r="D105" s="269" t="s">
        <v>358</v>
      </c>
      <c r="E105" s="270"/>
      <c r="F105" s="205" t="s">
        <v>101</v>
      </c>
      <c r="G105" s="207" t="s">
        <v>102</v>
      </c>
      <c r="H105" s="274" t="s">
        <v>115</v>
      </c>
      <c r="I105" s="208">
        <f t="shared" ca="1" si="46"/>
        <v>16</v>
      </c>
      <c r="J105" s="207"/>
      <c r="K105" s="207"/>
      <c r="L105" s="209" t="s">
        <v>112</v>
      </c>
      <c r="M105" s="271">
        <v>36518</v>
      </c>
      <c r="N105" s="271">
        <v>36884</v>
      </c>
      <c r="O105" s="211"/>
      <c r="P105" s="272"/>
      <c r="Q105" s="273"/>
      <c r="R105" s="214"/>
      <c r="S105" s="215">
        <v>39949</v>
      </c>
      <c r="T105" s="216"/>
      <c r="U105" s="217"/>
      <c r="V105" s="218" t="s">
        <v>253</v>
      </c>
      <c r="W105" s="218"/>
      <c r="X105" s="142"/>
      <c r="Y105" s="141" t="str">
        <f t="shared" si="26"/>
        <v>-</v>
      </c>
      <c r="AF105" s="142"/>
      <c r="AG105" s="142"/>
      <c r="AH105" s="143" t="str">
        <f t="shared" si="25"/>
        <v>*W</v>
      </c>
      <c r="AI105" s="143" t="str">
        <f t="shared" si="25"/>
        <v>*B</v>
      </c>
      <c r="AJ105" s="143" t="str">
        <f t="shared" ca="1" si="25"/>
        <v>*16</v>
      </c>
      <c r="AK105" s="143" t="str">
        <f t="shared" si="24"/>
        <v>*</v>
      </c>
      <c r="AL105" s="143" t="str">
        <f t="shared" si="24"/>
        <v>*</v>
      </c>
      <c r="AM105" s="143" t="str">
        <f t="shared" si="24"/>
        <v>*Ambon</v>
      </c>
      <c r="AN105" s="25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BA105" s="1"/>
      <c r="BB105" s="33"/>
      <c r="BC105">
        <f t="shared" si="27"/>
        <v>2000</v>
      </c>
      <c r="BD105">
        <f t="shared" si="28"/>
        <v>12</v>
      </c>
      <c r="BE105" s="1" t="str">
        <f t="shared" si="29"/>
        <v>-</v>
      </c>
      <c r="BF105" s="1" t="str">
        <f t="shared" si="30"/>
        <v>-</v>
      </c>
      <c r="BG105" s="1" t="str">
        <f t="shared" si="31"/>
        <v>-</v>
      </c>
      <c r="BH105" s="1" t="str">
        <f t="shared" si="32"/>
        <v>-</v>
      </c>
      <c r="BI105" s="1" t="str">
        <f t="shared" si="33"/>
        <v>-</v>
      </c>
      <c r="BJ105" s="1" t="str">
        <f t="shared" si="34"/>
        <v>-</v>
      </c>
      <c r="BK105" s="1" t="str">
        <f t="shared" si="35"/>
        <v>-</v>
      </c>
      <c r="BL105" s="1" t="str">
        <f t="shared" si="36"/>
        <v>-</v>
      </c>
      <c r="BM105" s="1">
        <f t="shared" si="37"/>
        <v>2009</v>
      </c>
      <c r="BN105" s="1">
        <f t="shared" si="38"/>
        <v>5</v>
      </c>
      <c r="BO105" s="1" t="str">
        <f t="shared" si="45"/>
        <v>-</v>
      </c>
      <c r="BP105" s="1" t="str">
        <f t="shared" si="39"/>
        <v>-</v>
      </c>
      <c r="BQ105" s="1" t="str">
        <f t="shared" si="40"/>
        <v>-</v>
      </c>
      <c r="BR105" s="1" t="str">
        <f t="shared" si="41"/>
        <v>-</v>
      </c>
      <c r="BS105" s="1">
        <f t="shared" si="42"/>
        <v>1999</v>
      </c>
      <c r="BT105" s="1">
        <f t="shared" si="43"/>
        <v>12</v>
      </c>
      <c r="BU105" s="127" t="str">
        <f t="shared" si="44"/>
        <v>DKH-4</v>
      </c>
      <c r="BV105" s="127">
        <f t="shared" si="44"/>
        <v>0</v>
      </c>
      <c r="BW105" s="9"/>
      <c r="BX105" s="9"/>
      <c r="BY105" s="9"/>
      <c r="BZ105" s="9"/>
      <c r="CA105" s="9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</row>
    <row r="106" spans="1:134" ht="15.75" x14ac:dyDescent="0.3">
      <c r="A106" s="101">
        <f>IF(C106&lt;&gt;"",COUNTA($C$7:C106),"")</f>
        <v>100</v>
      </c>
      <c r="B106" s="267" t="s">
        <v>361</v>
      </c>
      <c r="C106" s="268" t="s">
        <v>362</v>
      </c>
      <c r="D106" s="269" t="s">
        <v>358</v>
      </c>
      <c r="E106" s="270"/>
      <c r="F106" s="205" t="s">
        <v>101</v>
      </c>
      <c r="G106" s="207" t="s">
        <v>66</v>
      </c>
      <c r="H106" s="274" t="s">
        <v>115</v>
      </c>
      <c r="I106" s="208">
        <f t="shared" ca="1" si="46"/>
        <v>14</v>
      </c>
      <c r="J106" s="207"/>
      <c r="K106" s="207"/>
      <c r="L106" s="209" t="s">
        <v>112</v>
      </c>
      <c r="M106" s="271">
        <v>37001</v>
      </c>
      <c r="N106" s="271">
        <v>38690</v>
      </c>
      <c r="O106" s="211"/>
      <c r="P106" s="272"/>
      <c r="Q106" s="273"/>
      <c r="R106" s="214"/>
      <c r="S106" s="215">
        <v>39949</v>
      </c>
      <c r="T106" s="216"/>
      <c r="U106" s="217"/>
      <c r="V106" s="218" t="s">
        <v>253</v>
      </c>
      <c r="W106" s="218"/>
      <c r="X106" s="142"/>
      <c r="Y106" s="141" t="str">
        <f t="shared" si="26"/>
        <v>-</v>
      </c>
      <c r="AF106" s="142"/>
      <c r="AG106" s="142"/>
      <c r="AH106" s="143" t="str">
        <f t="shared" si="25"/>
        <v>*P</v>
      </c>
      <c r="AI106" s="143" t="str">
        <f t="shared" si="25"/>
        <v>*B</v>
      </c>
      <c r="AJ106" s="143" t="str">
        <f t="shared" ca="1" si="25"/>
        <v>*14</v>
      </c>
      <c r="AK106" s="143" t="str">
        <f t="shared" si="24"/>
        <v>*</v>
      </c>
      <c r="AL106" s="143" t="str">
        <f t="shared" si="24"/>
        <v>*</v>
      </c>
      <c r="AM106" s="143" t="str">
        <f t="shared" si="24"/>
        <v>*Ambon</v>
      </c>
      <c r="AN106" s="25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BA106" s="1"/>
      <c r="BB106" s="33"/>
      <c r="BC106">
        <f t="shared" si="27"/>
        <v>2005</v>
      </c>
      <c r="BD106">
        <f t="shared" si="28"/>
        <v>12</v>
      </c>
      <c r="BE106" s="1" t="str">
        <f t="shared" si="29"/>
        <v>-</v>
      </c>
      <c r="BF106" s="1" t="str">
        <f t="shared" si="30"/>
        <v>-</v>
      </c>
      <c r="BG106" s="1" t="str">
        <f t="shared" si="31"/>
        <v>-</v>
      </c>
      <c r="BH106" s="1" t="str">
        <f t="shared" si="32"/>
        <v>-</v>
      </c>
      <c r="BI106" s="1" t="str">
        <f t="shared" si="33"/>
        <v>-</v>
      </c>
      <c r="BJ106" s="1" t="str">
        <f t="shared" si="34"/>
        <v>-</v>
      </c>
      <c r="BK106" s="1" t="str">
        <f t="shared" si="35"/>
        <v>-</v>
      </c>
      <c r="BL106" s="1" t="str">
        <f t="shared" si="36"/>
        <v>-</v>
      </c>
      <c r="BM106" s="1">
        <f t="shared" si="37"/>
        <v>2009</v>
      </c>
      <c r="BN106" s="1">
        <f t="shared" si="38"/>
        <v>5</v>
      </c>
      <c r="BO106" s="1" t="str">
        <f t="shared" si="45"/>
        <v>-</v>
      </c>
      <c r="BP106" s="1" t="str">
        <f t="shared" si="39"/>
        <v>-</v>
      </c>
      <c r="BQ106" s="1" t="str">
        <f t="shared" si="40"/>
        <v>-</v>
      </c>
      <c r="BR106" s="1" t="str">
        <f t="shared" si="41"/>
        <v>-</v>
      </c>
      <c r="BS106" s="1">
        <f t="shared" si="42"/>
        <v>2001</v>
      </c>
      <c r="BT106" s="1">
        <f t="shared" si="43"/>
        <v>4</v>
      </c>
      <c r="BU106" s="127" t="str">
        <f t="shared" si="44"/>
        <v>DKH-4</v>
      </c>
      <c r="BV106" s="127">
        <f t="shared" si="44"/>
        <v>0</v>
      </c>
      <c r="BW106" s="9"/>
      <c r="BX106" s="9"/>
      <c r="BY106" s="9"/>
      <c r="BZ106" s="9"/>
      <c r="CA106" s="9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</row>
    <row r="107" spans="1:134" ht="15.75" x14ac:dyDescent="0.3">
      <c r="A107" s="101">
        <f>IF(C107&lt;&gt;"",COUNTA($C$7:C107),"")</f>
        <v>101</v>
      </c>
      <c r="B107" s="267" t="s">
        <v>363</v>
      </c>
      <c r="C107" s="268" t="s">
        <v>364</v>
      </c>
      <c r="D107" s="269" t="s">
        <v>358</v>
      </c>
      <c r="E107" s="270"/>
      <c r="F107" s="205" t="s">
        <v>101</v>
      </c>
      <c r="G107" s="207" t="s">
        <v>66</v>
      </c>
      <c r="H107" s="274" t="s">
        <v>115</v>
      </c>
      <c r="I107" s="208">
        <f t="shared" ca="1" si="46"/>
        <v>10</v>
      </c>
      <c r="J107" s="207"/>
      <c r="K107" s="207"/>
      <c r="L107" s="209" t="s">
        <v>112</v>
      </c>
      <c r="M107" s="271">
        <v>38429</v>
      </c>
      <c r="N107" s="271">
        <v>38690</v>
      </c>
      <c r="O107" s="211"/>
      <c r="P107" s="272"/>
      <c r="Q107" s="273"/>
      <c r="R107" s="214"/>
      <c r="S107" s="215">
        <v>39949</v>
      </c>
      <c r="T107" s="216"/>
      <c r="U107" s="217"/>
      <c r="V107" s="218" t="s">
        <v>253</v>
      </c>
      <c r="W107" s="218"/>
      <c r="X107" s="142"/>
      <c r="Y107" s="141" t="str">
        <f t="shared" si="26"/>
        <v>-</v>
      </c>
      <c r="AF107" s="142"/>
      <c r="AG107" s="142"/>
      <c r="AH107" s="143" t="str">
        <f t="shared" si="25"/>
        <v>*P</v>
      </c>
      <c r="AI107" s="143" t="str">
        <f t="shared" si="25"/>
        <v>*B</v>
      </c>
      <c r="AJ107" s="143" t="str">
        <f t="shared" ca="1" si="25"/>
        <v>*10</v>
      </c>
      <c r="AK107" s="143" t="str">
        <f t="shared" si="24"/>
        <v>*</v>
      </c>
      <c r="AL107" s="143" t="str">
        <f t="shared" si="24"/>
        <v>*</v>
      </c>
      <c r="AM107" s="143" t="str">
        <f t="shared" si="24"/>
        <v>*Ambon</v>
      </c>
      <c r="AN107" s="25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BA107" s="1"/>
      <c r="BB107" s="33"/>
      <c r="BC107">
        <f t="shared" si="27"/>
        <v>2005</v>
      </c>
      <c r="BD107">
        <f t="shared" si="28"/>
        <v>12</v>
      </c>
      <c r="BE107" s="1" t="str">
        <f t="shared" si="29"/>
        <v>-</v>
      </c>
      <c r="BF107" s="1" t="str">
        <f t="shared" si="30"/>
        <v>-</v>
      </c>
      <c r="BG107" s="1" t="str">
        <f t="shared" si="31"/>
        <v>-</v>
      </c>
      <c r="BH107" s="1" t="str">
        <f t="shared" si="32"/>
        <v>-</v>
      </c>
      <c r="BI107" s="1" t="str">
        <f t="shared" si="33"/>
        <v>-</v>
      </c>
      <c r="BJ107" s="1" t="str">
        <f t="shared" si="34"/>
        <v>-</v>
      </c>
      <c r="BK107" s="1" t="str">
        <f t="shared" si="35"/>
        <v>-</v>
      </c>
      <c r="BL107" s="1" t="str">
        <f t="shared" si="36"/>
        <v>-</v>
      </c>
      <c r="BM107" s="1">
        <f t="shared" si="37"/>
        <v>2009</v>
      </c>
      <c r="BN107" s="1">
        <f t="shared" si="38"/>
        <v>5</v>
      </c>
      <c r="BO107" s="1" t="str">
        <f t="shared" si="45"/>
        <v>-</v>
      </c>
      <c r="BP107" s="1" t="str">
        <f t="shared" si="39"/>
        <v>-</v>
      </c>
      <c r="BQ107" s="1" t="str">
        <f t="shared" si="40"/>
        <v>-</v>
      </c>
      <c r="BR107" s="1" t="str">
        <f t="shared" si="41"/>
        <v>-</v>
      </c>
      <c r="BS107" s="1">
        <f t="shared" si="42"/>
        <v>2005</v>
      </c>
      <c r="BT107" s="1">
        <f t="shared" si="43"/>
        <v>3</v>
      </c>
      <c r="BU107" s="127" t="str">
        <f t="shared" si="44"/>
        <v>DKH-4</v>
      </c>
      <c r="BV107" s="127">
        <f t="shared" si="44"/>
        <v>0</v>
      </c>
      <c r="BW107" s="9"/>
      <c r="BX107" s="9"/>
      <c r="BY107" s="9"/>
      <c r="BZ107" s="9"/>
      <c r="CA107" s="9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</row>
    <row r="108" spans="1:134" ht="15.75" x14ac:dyDescent="0.3">
      <c r="A108" s="101">
        <f>IF(C108&lt;&gt;"",COUNTA($C$7:C108),"")</f>
        <v>102</v>
      </c>
      <c r="B108" s="102">
        <v>9725032</v>
      </c>
      <c r="C108" s="251" t="s">
        <v>365</v>
      </c>
      <c r="D108" s="130" t="s">
        <v>366</v>
      </c>
      <c r="E108" s="131"/>
      <c r="F108" s="106" t="s">
        <v>101</v>
      </c>
      <c r="G108" s="110" t="s">
        <v>102</v>
      </c>
      <c r="H108" s="110" t="s">
        <v>103</v>
      </c>
      <c r="I108" s="109">
        <f t="shared" ca="1" si="46"/>
        <v>43</v>
      </c>
      <c r="J108" s="110" t="s">
        <v>110</v>
      </c>
      <c r="K108" s="110" t="s">
        <v>127</v>
      </c>
      <c r="L108" s="111" t="s">
        <v>128</v>
      </c>
      <c r="M108" s="253">
        <v>26628</v>
      </c>
      <c r="N108" s="254">
        <v>26685</v>
      </c>
      <c r="O108" s="156">
        <v>35771</v>
      </c>
      <c r="P108" s="275"/>
      <c r="Q108" s="134"/>
      <c r="R108" s="135"/>
      <c r="S108" s="136"/>
      <c r="T108" s="137"/>
      <c r="U108" s="138"/>
      <c r="V108" s="139"/>
      <c r="W108" s="139"/>
      <c r="X108" s="142"/>
      <c r="Y108" s="141">
        <f t="shared" si="26"/>
        <v>11</v>
      </c>
      <c r="AF108" s="142"/>
      <c r="AG108" s="142"/>
      <c r="AH108" s="143" t="str">
        <f t="shared" si="25"/>
        <v>W</v>
      </c>
      <c r="AI108" s="143" t="str">
        <f t="shared" si="25"/>
        <v>S</v>
      </c>
      <c r="AJ108" s="143">
        <f t="shared" ca="1" si="25"/>
        <v>43</v>
      </c>
      <c r="AK108" s="143" t="str">
        <f t="shared" si="24"/>
        <v>SMU</v>
      </c>
      <c r="AL108" s="143" t="str">
        <f t="shared" si="24"/>
        <v>Ibu RT</v>
      </c>
      <c r="AM108" s="143" t="str">
        <f t="shared" si="24"/>
        <v>T.Hoa</v>
      </c>
      <c r="AN108" s="25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BA108" s="1"/>
      <c r="BB108" s="33"/>
      <c r="BC108">
        <f t="shared" si="27"/>
        <v>1973</v>
      </c>
      <c r="BD108">
        <f t="shared" si="28"/>
        <v>1</v>
      </c>
      <c r="BE108" s="1">
        <f t="shared" si="29"/>
        <v>1997</v>
      </c>
      <c r="BF108" s="1">
        <f t="shared" si="30"/>
        <v>12</v>
      </c>
      <c r="BG108" s="1" t="str">
        <f t="shared" si="31"/>
        <v>-</v>
      </c>
      <c r="BH108" s="1" t="str">
        <f t="shared" si="32"/>
        <v>-</v>
      </c>
      <c r="BI108" s="1" t="str">
        <f t="shared" si="33"/>
        <v>-</v>
      </c>
      <c r="BJ108" s="1" t="str">
        <f t="shared" si="34"/>
        <v>-</v>
      </c>
      <c r="BK108" s="1" t="str">
        <f t="shared" si="35"/>
        <v>-</v>
      </c>
      <c r="BL108" s="1" t="str">
        <f t="shared" si="36"/>
        <v>-</v>
      </c>
      <c r="BM108" s="1" t="str">
        <f t="shared" si="37"/>
        <v>-</v>
      </c>
      <c r="BN108" s="1" t="str">
        <f t="shared" si="38"/>
        <v>-</v>
      </c>
      <c r="BO108" s="1" t="str">
        <f t="shared" si="45"/>
        <v>-</v>
      </c>
      <c r="BP108" s="1" t="str">
        <f t="shared" si="39"/>
        <v>-</v>
      </c>
      <c r="BQ108" s="1" t="str">
        <f t="shared" si="40"/>
        <v>-</v>
      </c>
      <c r="BR108" s="1" t="str">
        <f t="shared" si="41"/>
        <v>-</v>
      </c>
      <c r="BS108" s="1">
        <f t="shared" si="42"/>
        <v>1972</v>
      </c>
      <c r="BT108" s="1">
        <f t="shared" si="43"/>
        <v>11</v>
      </c>
      <c r="BU108" s="127">
        <f t="shared" si="44"/>
        <v>0</v>
      </c>
      <c r="BV108" s="127">
        <f t="shared" si="44"/>
        <v>0</v>
      </c>
      <c r="BW108" s="9"/>
      <c r="BX108" s="9"/>
      <c r="BY108" s="9"/>
      <c r="BZ108" s="9"/>
      <c r="CA108" s="9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</row>
    <row r="109" spans="1:134" ht="15.75" x14ac:dyDescent="0.3">
      <c r="A109" s="101">
        <f>IF(C109&lt;&gt;"",COUNTA($C$7:C109),"")</f>
        <v>103</v>
      </c>
      <c r="B109" s="144">
        <v>9925008</v>
      </c>
      <c r="C109" s="103" t="s">
        <v>367</v>
      </c>
      <c r="D109" s="130" t="s">
        <v>368</v>
      </c>
      <c r="E109" s="131"/>
      <c r="F109" s="106" t="s">
        <v>101</v>
      </c>
      <c r="G109" s="110" t="s">
        <v>102</v>
      </c>
      <c r="H109" s="110" t="s">
        <v>103</v>
      </c>
      <c r="I109" s="109">
        <f t="shared" ca="1" si="46"/>
        <v>51</v>
      </c>
      <c r="J109" s="110" t="s">
        <v>131</v>
      </c>
      <c r="K109" s="110" t="s">
        <v>127</v>
      </c>
      <c r="L109" s="111" t="s">
        <v>174</v>
      </c>
      <c r="M109" s="112">
        <v>23534</v>
      </c>
      <c r="N109" s="112">
        <v>36254</v>
      </c>
      <c r="O109" s="257">
        <v>36254</v>
      </c>
      <c r="P109" s="266"/>
      <c r="Q109" s="134"/>
      <c r="R109" s="135"/>
      <c r="S109" s="136"/>
      <c r="T109" s="137"/>
      <c r="U109" s="138"/>
      <c r="V109" s="139"/>
      <c r="W109" s="139"/>
      <c r="X109" s="142"/>
      <c r="Y109" s="141">
        <f t="shared" si="26"/>
        <v>6</v>
      </c>
      <c r="AF109" s="142"/>
      <c r="AG109" s="142"/>
      <c r="AH109" s="143" t="str">
        <f t="shared" si="25"/>
        <v>W</v>
      </c>
      <c r="AI109" s="143" t="str">
        <f t="shared" si="25"/>
        <v>S</v>
      </c>
      <c r="AJ109" s="143">
        <f t="shared" ca="1" si="25"/>
        <v>51</v>
      </c>
      <c r="AK109" s="143" t="str">
        <f t="shared" si="24"/>
        <v>SLTP</v>
      </c>
      <c r="AL109" s="143" t="str">
        <f t="shared" si="24"/>
        <v>Ibu RT</v>
      </c>
      <c r="AM109" s="143" t="str">
        <f t="shared" si="24"/>
        <v>Sunda</v>
      </c>
      <c r="AN109" s="25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BA109" s="1"/>
      <c r="BB109" s="33"/>
      <c r="BC109">
        <f t="shared" si="27"/>
        <v>1999</v>
      </c>
      <c r="BD109">
        <f t="shared" si="28"/>
        <v>4</v>
      </c>
      <c r="BE109" s="1">
        <f t="shared" si="29"/>
        <v>1999</v>
      </c>
      <c r="BF109" s="1">
        <f t="shared" si="30"/>
        <v>4</v>
      </c>
      <c r="BG109" s="1" t="str">
        <f t="shared" si="31"/>
        <v>-</v>
      </c>
      <c r="BH109" s="1" t="str">
        <f t="shared" si="32"/>
        <v>-</v>
      </c>
      <c r="BI109" s="1" t="str">
        <f t="shared" si="33"/>
        <v>-</v>
      </c>
      <c r="BJ109" s="1" t="str">
        <f t="shared" si="34"/>
        <v>-</v>
      </c>
      <c r="BK109" s="1" t="str">
        <f t="shared" si="35"/>
        <v>-</v>
      </c>
      <c r="BL109" s="1" t="str">
        <f t="shared" si="36"/>
        <v>-</v>
      </c>
      <c r="BM109" s="1" t="str">
        <f t="shared" si="37"/>
        <v>-</v>
      </c>
      <c r="BN109" s="1" t="str">
        <f t="shared" si="38"/>
        <v>-</v>
      </c>
      <c r="BO109" s="1" t="str">
        <f t="shared" si="45"/>
        <v>-</v>
      </c>
      <c r="BP109" s="1" t="str">
        <f t="shared" si="39"/>
        <v>-</v>
      </c>
      <c r="BQ109" s="1" t="str">
        <f t="shared" si="40"/>
        <v>-</v>
      </c>
      <c r="BR109" s="1" t="str">
        <f t="shared" si="41"/>
        <v>-</v>
      </c>
      <c r="BS109" s="1">
        <f t="shared" si="42"/>
        <v>1964</v>
      </c>
      <c r="BT109" s="1">
        <f t="shared" si="43"/>
        <v>6</v>
      </c>
      <c r="BU109" s="127">
        <f t="shared" si="44"/>
        <v>0</v>
      </c>
      <c r="BV109" s="127">
        <f t="shared" si="44"/>
        <v>0</v>
      </c>
      <c r="BW109" s="9"/>
      <c r="BX109" s="9"/>
      <c r="BY109" s="9"/>
      <c r="BZ109" s="9"/>
      <c r="CA109" s="9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</row>
    <row r="110" spans="1:134" ht="15.75" x14ac:dyDescent="0.3">
      <c r="A110" s="101">
        <f>IF(C110&lt;&gt;"",COUNTA($C$7:C110),"")</f>
        <v>104</v>
      </c>
      <c r="B110" s="144">
        <v>9921009</v>
      </c>
      <c r="C110" s="103" t="s">
        <v>369</v>
      </c>
      <c r="D110" s="130" t="s">
        <v>368</v>
      </c>
      <c r="E110" s="131"/>
      <c r="F110" s="106" t="s">
        <v>101</v>
      </c>
      <c r="G110" s="110" t="s">
        <v>102</v>
      </c>
      <c r="H110" s="146" t="s">
        <v>115</v>
      </c>
      <c r="I110" s="109">
        <f t="shared" ca="1" si="46"/>
        <v>22</v>
      </c>
      <c r="J110" s="110"/>
      <c r="K110" s="110"/>
      <c r="L110" s="111" t="s">
        <v>195</v>
      </c>
      <c r="M110" s="112">
        <v>33987</v>
      </c>
      <c r="N110" s="112">
        <v>36254</v>
      </c>
      <c r="O110" s="257"/>
      <c r="P110" s="266"/>
      <c r="Q110" s="170"/>
      <c r="R110" s="135"/>
      <c r="S110" s="136"/>
      <c r="T110" s="137"/>
      <c r="U110" s="138"/>
      <c r="V110" s="139"/>
      <c r="W110" s="139"/>
      <c r="X110" s="142"/>
      <c r="Y110" s="141">
        <f t="shared" si="26"/>
        <v>1</v>
      </c>
      <c r="AF110" s="142"/>
      <c r="AG110" s="142"/>
      <c r="AH110" s="143" t="str">
        <f t="shared" si="25"/>
        <v>W</v>
      </c>
      <c r="AI110" s="143" t="str">
        <f t="shared" si="25"/>
        <v>B</v>
      </c>
      <c r="AJ110" s="143">
        <f t="shared" ca="1" si="25"/>
        <v>22</v>
      </c>
      <c r="AK110" s="143">
        <f t="shared" si="24"/>
        <v>0</v>
      </c>
      <c r="AL110" s="143">
        <f t="shared" si="24"/>
        <v>0</v>
      </c>
      <c r="AM110" s="143" t="str">
        <f t="shared" si="24"/>
        <v>Minahasa</v>
      </c>
      <c r="AN110" s="25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BA110" s="1"/>
      <c r="BB110" s="33"/>
      <c r="BC110">
        <f t="shared" si="27"/>
        <v>1999</v>
      </c>
      <c r="BD110">
        <f t="shared" si="28"/>
        <v>4</v>
      </c>
      <c r="BE110" s="1" t="str">
        <f t="shared" si="29"/>
        <v>-</v>
      </c>
      <c r="BF110" s="1" t="str">
        <f t="shared" si="30"/>
        <v>-</v>
      </c>
      <c r="BG110" s="1" t="str">
        <f t="shared" si="31"/>
        <v>-</v>
      </c>
      <c r="BH110" s="1" t="str">
        <f t="shared" si="32"/>
        <v>-</v>
      </c>
      <c r="BI110" s="1" t="str">
        <f t="shared" si="33"/>
        <v>-</v>
      </c>
      <c r="BJ110" s="1" t="str">
        <f t="shared" si="34"/>
        <v>-</v>
      </c>
      <c r="BK110" s="1" t="str">
        <f t="shared" si="35"/>
        <v>-</v>
      </c>
      <c r="BL110" s="1" t="str">
        <f t="shared" si="36"/>
        <v>-</v>
      </c>
      <c r="BM110" s="1" t="str">
        <f t="shared" si="37"/>
        <v>-</v>
      </c>
      <c r="BN110" s="1" t="str">
        <f t="shared" si="38"/>
        <v>-</v>
      </c>
      <c r="BO110" s="1" t="str">
        <f t="shared" si="45"/>
        <v>-</v>
      </c>
      <c r="BP110" s="1" t="str">
        <f t="shared" si="39"/>
        <v>-</v>
      </c>
      <c r="BQ110" s="1" t="str">
        <f t="shared" si="40"/>
        <v>-</v>
      </c>
      <c r="BR110" s="1" t="str">
        <f t="shared" si="41"/>
        <v>-</v>
      </c>
      <c r="BS110" s="1">
        <f t="shared" si="42"/>
        <v>1993</v>
      </c>
      <c r="BT110" s="1">
        <f t="shared" si="43"/>
        <v>1</v>
      </c>
      <c r="BU110" s="127">
        <f t="shared" si="44"/>
        <v>0</v>
      </c>
      <c r="BV110" s="127">
        <f t="shared" si="44"/>
        <v>0</v>
      </c>
      <c r="BW110" s="9"/>
      <c r="BX110" s="9"/>
      <c r="BY110" s="9"/>
      <c r="BZ110" s="9"/>
      <c r="CA110" s="9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</row>
    <row r="111" spans="1:134" ht="15.75" x14ac:dyDescent="0.3">
      <c r="A111" s="101">
        <f>IF(C111&lt;&gt;"",COUNTA($C$7:C111),"")</f>
        <v>105</v>
      </c>
      <c r="B111" s="102">
        <v>9921010</v>
      </c>
      <c r="C111" s="276" t="s">
        <v>370</v>
      </c>
      <c r="D111" s="130" t="s">
        <v>368</v>
      </c>
      <c r="E111" s="131"/>
      <c r="F111" s="106" t="s">
        <v>101</v>
      </c>
      <c r="G111" s="110" t="s">
        <v>102</v>
      </c>
      <c r="H111" s="146" t="s">
        <v>115</v>
      </c>
      <c r="I111" s="109">
        <f t="shared" ca="1" si="46"/>
        <v>20</v>
      </c>
      <c r="J111" s="110"/>
      <c r="K111" s="110"/>
      <c r="L111" s="111" t="s">
        <v>195</v>
      </c>
      <c r="M111" s="112">
        <v>34773</v>
      </c>
      <c r="N111" s="113">
        <v>36254</v>
      </c>
      <c r="O111" s="257"/>
      <c r="P111" s="266"/>
      <c r="Q111" s="134"/>
      <c r="R111" s="135"/>
      <c r="S111" s="136"/>
      <c r="T111" s="137"/>
      <c r="U111" s="138"/>
      <c r="V111" s="139"/>
      <c r="W111" s="139"/>
      <c r="X111" s="142"/>
      <c r="Y111" s="141">
        <f t="shared" si="26"/>
        <v>3</v>
      </c>
      <c r="AF111" s="142"/>
      <c r="AG111" s="142"/>
      <c r="AH111" s="143" t="str">
        <f t="shared" si="25"/>
        <v>W</v>
      </c>
      <c r="AI111" s="143" t="str">
        <f t="shared" si="25"/>
        <v>B</v>
      </c>
      <c r="AJ111" s="143">
        <f t="shared" ca="1" si="25"/>
        <v>20</v>
      </c>
      <c r="AK111" s="143">
        <f t="shared" si="24"/>
        <v>0</v>
      </c>
      <c r="AL111" s="143">
        <f t="shared" si="24"/>
        <v>0</v>
      </c>
      <c r="AM111" s="143" t="str">
        <f t="shared" si="24"/>
        <v>Minahasa</v>
      </c>
      <c r="AN111" s="25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BA111" s="1"/>
      <c r="BB111" s="33"/>
      <c r="BC111">
        <f t="shared" si="27"/>
        <v>1999</v>
      </c>
      <c r="BD111">
        <f t="shared" si="28"/>
        <v>4</v>
      </c>
      <c r="BE111" s="1" t="str">
        <f t="shared" si="29"/>
        <v>-</v>
      </c>
      <c r="BF111" s="1" t="str">
        <f t="shared" si="30"/>
        <v>-</v>
      </c>
      <c r="BG111" s="1" t="str">
        <f t="shared" si="31"/>
        <v>-</v>
      </c>
      <c r="BH111" s="1" t="str">
        <f t="shared" si="32"/>
        <v>-</v>
      </c>
      <c r="BI111" s="1" t="str">
        <f t="shared" si="33"/>
        <v>-</v>
      </c>
      <c r="BJ111" s="1" t="str">
        <f t="shared" si="34"/>
        <v>-</v>
      </c>
      <c r="BK111" s="1" t="str">
        <f t="shared" si="35"/>
        <v>-</v>
      </c>
      <c r="BL111" s="1" t="str">
        <f t="shared" si="36"/>
        <v>-</v>
      </c>
      <c r="BM111" s="1" t="str">
        <f t="shared" si="37"/>
        <v>-</v>
      </c>
      <c r="BN111" s="1" t="str">
        <f t="shared" si="38"/>
        <v>-</v>
      </c>
      <c r="BO111" s="1" t="str">
        <f t="shared" si="45"/>
        <v>-</v>
      </c>
      <c r="BP111" s="1" t="str">
        <f t="shared" si="39"/>
        <v>-</v>
      </c>
      <c r="BQ111" s="1" t="str">
        <f t="shared" si="40"/>
        <v>-</v>
      </c>
      <c r="BR111" s="1" t="str">
        <f t="shared" si="41"/>
        <v>-</v>
      </c>
      <c r="BS111" s="1">
        <f t="shared" si="42"/>
        <v>1995</v>
      </c>
      <c r="BT111" s="1">
        <f t="shared" si="43"/>
        <v>3</v>
      </c>
      <c r="BU111" s="127">
        <f t="shared" si="44"/>
        <v>0</v>
      </c>
      <c r="BV111" s="127">
        <f t="shared" si="44"/>
        <v>0</v>
      </c>
      <c r="BW111" s="9"/>
      <c r="BX111" s="9"/>
      <c r="BY111" s="9"/>
      <c r="BZ111" s="9"/>
      <c r="CA111" s="9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</row>
    <row r="112" spans="1:134" ht="15.75" x14ac:dyDescent="0.3">
      <c r="A112" s="101">
        <f>IF(C112&lt;&gt;"",COUNTA($C$7:C112),"")</f>
        <v>106</v>
      </c>
      <c r="B112" s="102">
        <v>9911011</v>
      </c>
      <c r="C112" s="251" t="s">
        <v>371</v>
      </c>
      <c r="D112" s="130" t="s">
        <v>368</v>
      </c>
      <c r="E112" s="131"/>
      <c r="F112" s="106" t="s">
        <v>101</v>
      </c>
      <c r="G112" s="110" t="s">
        <v>66</v>
      </c>
      <c r="H112" s="146" t="s">
        <v>115</v>
      </c>
      <c r="I112" s="109">
        <f t="shared" ca="1" si="46"/>
        <v>18</v>
      </c>
      <c r="J112" s="110"/>
      <c r="K112" s="110"/>
      <c r="L112" s="111" t="s">
        <v>195</v>
      </c>
      <c r="M112" s="112">
        <v>35686</v>
      </c>
      <c r="N112" s="112">
        <v>36254</v>
      </c>
      <c r="O112" s="277"/>
      <c r="P112" s="258"/>
      <c r="Q112" s="170"/>
      <c r="R112" s="135"/>
      <c r="S112" s="136"/>
      <c r="T112" s="137"/>
      <c r="U112" s="138"/>
      <c r="V112" s="139"/>
      <c r="W112" s="139"/>
      <c r="X112" s="142"/>
      <c r="Y112" s="141">
        <f t="shared" si="26"/>
        <v>9</v>
      </c>
      <c r="AF112" s="142"/>
      <c r="AG112" s="142"/>
      <c r="AH112" s="143" t="str">
        <f t="shared" si="25"/>
        <v>P</v>
      </c>
      <c r="AI112" s="143" t="str">
        <f t="shared" si="25"/>
        <v>B</v>
      </c>
      <c r="AJ112" s="143">
        <f t="shared" ca="1" si="25"/>
        <v>18</v>
      </c>
      <c r="AK112" s="143">
        <f t="shared" si="24"/>
        <v>0</v>
      </c>
      <c r="AL112" s="143">
        <f t="shared" si="24"/>
        <v>0</v>
      </c>
      <c r="AM112" s="143" t="str">
        <f t="shared" si="24"/>
        <v>Minahasa</v>
      </c>
      <c r="AN112" s="25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BA112" s="1"/>
      <c r="BB112" s="33"/>
      <c r="BC112">
        <f t="shared" si="27"/>
        <v>1999</v>
      </c>
      <c r="BD112">
        <f t="shared" si="28"/>
        <v>4</v>
      </c>
      <c r="BE112" s="1" t="str">
        <f t="shared" si="29"/>
        <v>-</v>
      </c>
      <c r="BF112" s="1" t="str">
        <f t="shared" si="30"/>
        <v>-</v>
      </c>
      <c r="BG112" s="1" t="str">
        <f t="shared" si="31"/>
        <v>-</v>
      </c>
      <c r="BH112" s="1" t="str">
        <f t="shared" si="32"/>
        <v>-</v>
      </c>
      <c r="BI112" s="1" t="str">
        <f t="shared" si="33"/>
        <v>-</v>
      </c>
      <c r="BJ112" s="1" t="str">
        <f t="shared" si="34"/>
        <v>-</v>
      </c>
      <c r="BK112" s="1" t="str">
        <f t="shared" si="35"/>
        <v>-</v>
      </c>
      <c r="BL112" s="1" t="str">
        <f t="shared" si="36"/>
        <v>-</v>
      </c>
      <c r="BM112" s="1" t="str">
        <f t="shared" si="37"/>
        <v>-</v>
      </c>
      <c r="BN112" s="1" t="str">
        <f t="shared" si="38"/>
        <v>-</v>
      </c>
      <c r="BO112" s="1" t="str">
        <f t="shared" si="45"/>
        <v>-</v>
      </c>
      <c r="BP112" s="1" t="str">
        <f t="shared" si="39"/>
        <v>-</v>
      </c>
      <c r="BQ112" s="1" t="str">
        <f t="shared" si="40"/>
        <v>-</v>
      </c>
      <c r="BR112" s="1" t="str">
        <f t="shared" si="41"/>
        <v>-</v>
      </c>
      <c r="BS112" s="1">
        <f t="shared" si="42"/>
        <v>1997</v>
      </c>
      <c r="BT112" s="1">
        <f t="shared" si="43"/>
        <v>9</v>
      </c>
      <c r="BU112" s="127">
        <f t="shared" si="44"/>
        <v>0</v>
      </c>
      <c r="BV112" s="127">
        <f t="shared" si="44"/>
        <v>0</v>
      </c>
      <c r="BW112" s="9"/>
      <c r="BX112" s="9"/>
      <c r="BY112" s="9"/>
      <c r="BZ112" s="9"/>
      <c r="CA112" s="9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</row>
    <row r="113" spans="1:134" ht="15.75" x14ac:dyDescent="0.3">
      <c r="A113" s="101">
        <f>IF(C113&lt;&gt;"",COUNTA($C$7:C113),"")</f>
        <v>107</v>
      </c>
      <c r="B113" s="102">
        <v>6625001</v>
      </c>
      <c r="C113" s="276" t="s">
        <v>372</v>
      </c>
      <c r="D113" s="145" t="s">
        <v>373</v>
      </c>
      <c r="E113" s="222"/>
      <c r="F113" s="106" t="s">
        <v>257</v>
      </c>
      <c r="G113" s="172" t="s">
        <v>102</v>
      </c>
      <c r="H113" s="110" t="s">
        <v>103</v>
      </c>
      <c r="I113" s="109">
        <f t="shared" ca="1" si="46"/>
        <v>73</v>
      </c>
      <c r="J113" s="110" t="s">
        <v>118</v>
      </c>
      <c r="K113" s="110" t="s">
        <v>111</v>
      </c>
      <c r="L113" s="111" t="s">
        <v>128</v>
      </c>
      <c r="M113" s="112">
        <v>15661</v>
      </c>
      <c r="N113" s="113">
        <v>24298</v>
      </c>
      <c r="O113" s="257">
        <v>24298</v>
      </c>
      <c r="P113" s="266"/>
      <c r="Q113" s="170"/>
      <c r="R113" s="135"/>
      <c r="S113" s="136"/>
      <c r="T113" s="137"/>
      <c r="U113" s="138"/>
      <c r="V113" s="139"/>
      <c r="W113" s="139"/>
      <c r="X113" s="142"/>
      <c r="Y113" s="141">
        <f t="shared" si="26"/>
        <v>11</v>
      </c>
      <c r="AF113" s="142"/>
      <c r="AG113" s="142"/>
      <c r="AH113" s="143" t="str">
        <f t="shared" si="25"/>
        <v>W</v>
      </c>
      <c r="AI113" s="143" t="str">
        <f t="shared" si="25"/>
        <v>S</v>
      </c>
      <c r="AJ113" s="143">
        <f t="shared" ca="1" si="25"/>
        <v>73</v>
      </c>
      <c r="AK113" s="143" t="str">
        <f t="shared" si="24"/>
        <v>SD</v>
      </c>
      <c r="AL113" s="143" t="str">
        <f t="shared" si="24"/>
        <v>Wirausaha</v>
      </c>
      <c r="AM113" s="143" t="str">
        <f t="shared" si="24"/>
        <v>T.Hoa</v>
      </c>
      <c r="AN113" s="25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BA113" s="1"/>
      <c r="BB113" s="33"/>
      <c r="BC113">
        <f t="shared" si="27"/>
        <v>1966</v>
      </c>
      <c r="BD113">
        <f t="shared" si="28"/>
        <v>7</v>
      </c>
      <c r="BE113" s="1">
        <f t="shared" si="29"/>
        <v>1966</v>
      </c>
      <c r="BF113" s="1">
        <f t="shared" si="30"/>
        <v>7</v>
      </c>
      <c r="BG113" s="1" t="str">
        <f t="shared" si="31"/>
        <v>-</v>
      </c>
      <c r="BH113" s="1" t="str">
        <f t="shared" si="32"/>
        <v>-</v>
      </c>
      <c r="BI113" s="1" t="str">
        <f t="shared" si="33"/>
        <v>-</v>
      </c>
      <c r="BJ113" s="1" t="str">
        <f t="shared" si="34"/>
        <v>-</v>
      </c>
      <c r="BK113" s="1" t="str">
        <f t="shared" si="35"/>
        <v>-</v>
      </c>
      <c r="BL113" s="1" t="str">
        <f t="shared" si="36"/>
        <v>-</v>
      </c>
      <c r="BM113" s="1" t="str">
        <f t="shared" si="37"/>
        <v>-</v>
      </c>
      <c r="BN113" s="1" t="str">
        <f t="shared" si="38"/>
        <v>-</v>
      </c>
      <c r="BO113" s="1" t="str">
        <f t="shared" si="45"/>
        <v>-</v>
      </c>
      <c r="BP113" s="1" t="str">
        <f t="shared" si="39"/>
        <v>-</v>
      </c>
      <c r="BQ113" s="1" t="str">
        <f t="shared" si="40"/>
        <v>-</v>
      </c>
      <c r="BR113" s="1" t="str">
        <f t="shared" si="41"/>
        <v>-</v>
      </c>
      <c r="BS113" s="1">
        <f t="shared" si="42"/>
        <v>1942</v>
      </c>
      <c r="BT113" s="1">
        <f t="shared" si="43"/>
        <v>11</v>
      </c>
      <c r="BU113" s="127">
        <f t="shared" si="44"/>
        <v>0</v>
      </c>
      <c r="BV113" s="127">
        <f t="shared" si="44"/>
        <v>0</v>
      </c>
      <c r="BW113" s="9"/>
      <c r="BX113" s="9"/>
      <c r="BY113" s="9"/>
      <c r="BZ113" s="9"/>
      <c r="CA113" s="9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</row>
    <row r="114" spans="1:134" ht="15.75" x14ac:dyDescent="0.3">
      <c r="A114" s="101">
        <f>IF(C114&lt;&gt;"",COUNTA($C$7:C114),"")</f>
        <v>108</v>
      </c>
      <c r="B114" s="174" t="s">
        <v>374</v>
      </c>
      <c r="C114" s="278" t="s">
        <v>375</v>
      </c>
      <c r="D114" s="279" t="s">
        <v>376</v>
      </c>
      <c r="E114" s="280">
        <v>5025661</v>
      </c>
      <c r="F114" s="178" t="s">
        <v>101</v>
      </c>
      <c r="G114" s="180" t="s">
        <v>66</v>
      </c>
      <c r="H114" s="180" t="s">
        <v>103</v>
      </c>
      <c r="I114" s="181">
        <f t="shared" ca="1" si="46"/>
        <v>43</v>
      </c>
      <c r="J114" s="180" t="s">
        <v>145</v>
      </c>
      <c r="K114" s="180" t="s">
        <v>231</v>
      </c>
      <c r="L114" s="182" t="s">
        <v>106</v>
      </c>
      <c r="M114" s="184">
        <v>26382</v>
      </c>
      <c r="N114" s="184">
        <v>27132</v>
      </c>
      <c r="O114" s="281">
        <v>33244</v>
      </c>
      <c r="P114" s="263">
        <v>38487</v>
      </c>
      <c r="Q114" s="264">
        <v>40403</v>
      </c>
      <c r="R114" s="188"/>
      <c r="S114" s="189"/>
      <c r="T114" s="190"/>
      <c r="U114" s="191"/>
      <c r="V114" s="192" t="s">
        <v>205</v>
      </c>
      <c r="W114" s="192"/>
      <c r="X114" s="142"/>
      <c r="Y114" s="141" t="str">
        <f t="shared" si="26"/>
        <v>-</v>
      </c>
      <c r="AF114" s="142"/>
      <c r="AG114" s="142"/>
      <c r="AH114" s="143" t="str">
        <f t="shared" si="25"/>
        <v>*P</v>
      </c>
      <c r="AI114" s="143" t="str">
        <f t="shared" si="25"/>
        <v>*S</v>
      </c>
      <c r="AJ114" s="143" t="str">
        <f t="shared" ca="1" si="25"/>
        <v>*43</v>
      </c>
      <c r="AK114" s="143" t="str">
        <f t="shared" si="24"/>
        <v>*S-1</v>
      </c>
      <c r="AL114" s="143" t="str">
        <f t="shared" si="24"/>
        <v>*Profesional</v>
      </c>
      <c r="AM114" s="143" t="str">
        <f t="shared" si="24"/>
        <v>*Jawa</v>
      </c>
      <c r="AN114" s="25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BA114" s="1"/>
      <c r="BB114" s="33"/>
      <c r="BC114">
        <f t="shared" si="27"/>
        <v>1974</v>
      </c>
      <c r="BD114">
        <f t="shared" si="28"/>
        <v>4</v>
      </c>
      <c r="BE114" s="1">
        <f t="shared" si="29"/>
        <v>1991</v>
      </c>
      <c r="BF114" s="1">
        <f t="shared" si="30"/>
        <v>1</v>
      </c>
      <c r="BG114" s="1">
        <f t="shared" si="31"/>
        <v>2005</v>
      </c>
      <c r="BH114" s="1">
        <f t="shared" si="32"/>
        <v>5</v>
      </c>
      <c r="BI114" s="1">
        <f t="shared" si="33"/>
        <v>2010</v>
      </c>
      <c r="BJ114" s="1">
        <f t="shared" si="34"/>
        <v>8</v>
      </c>
      <c r="BK114" s="1" t="str">
        <f t="shared" si="35"/>
        <v>-</v>
      </c>
      <c r="BL114" s="1" t="str">
        <f t="shared" si="36"/>
        <v>-</v>
      </c>
      <c r="BM114" s="1" t="str">
        <f t="shared" si="37"/>
        <v>-</v>
      </c>
      <c r="BN114" s="1" t="str">
        <f t="shared" si="38"/>
        <v>-</v>
      </c>
      <c r="BO114" s="1" t="str">
        <f t="shared" si="45"/>
        <v>-</v>
      </c>
      <c r="BP114" s="1" t="str">
        <f t="shared" si="39"/>
        <v>-</v>
      </c>
      <c r="BQ114" s="1" t="str">
        <f t="shared" si="40"/>
        <v>-</v>
      </c>
      <c r="BR114" s="1" t="str">
        <f t="shared" si="41"/>
        <v>-</v>
      </c>
      <c r="BS114" s="1">
        <f t="shared" si="42"/>
        <v>1972</v>
      </c>
      <c r="BT114" s="1">
        <f t="shared" si="43"/>
        <v>3</v>
      </c>
      <c r="BU114" s="127" t="str">
        <f t="shared" si="44"/>
        <v>AKK-1</v>
      </c>
      <c r="BV114" s="127">
        <f t="shared" si="44"/>
        <v>0</v>
      </c>
      <c r="BW114" s="9"/>
      <c r="BX114" s="9"/>
      <c r="BY114" s="9"/>
      <c r="BZ114" s="9"/>
      <c r="CA114" s="9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</row>
    <row r="115" spans="1:134" ht="15.75" x14ac:dyDescent="0.3">
      <c r="A115" s="101">
        <f>IF(C115&lt;&gt;"",COUNTA($C$7:C115),"")</f>
        <v>109</v>
      </c>
      <c r="B115" s="174" t="s">
        <v>377</v>
      </c>
      <c r="C115" s="278" t="s">
        <v>378</v>
      </c>
      <c r="D115" s="279" t="s">
        <v>376</v>
      </c>
      <c r="E115" s="282" t="s">
        <v>379</v>
      </c>
      <c r="F115" s="178" t="s">
        <v>101</v>
      </c>
      <c r="G115" s="198" t="s">
        <v>102</v>
      </c>
      <c r="H115" s="180" t="s">
        <v>103</v>
      </c>
      <c r="I115" s="181">
        <f t="shared" ca="1" si="46"/>
        <v>45</v>
      </c>
      <c r="J115" s="180" t="s">
        <v>145</v>
      </c>
      <c r="K115" s="180" t="s">
        <v>105</v>
      </c>
      <c r="L115" s="182" t="s">
        <v>106</v>
      </c>
      <c r="M115" s="184">
        <v>25829</v>
      </c>
      <c r="N115" s="184">
        <v>31407</v>
      </c>
      <c r="O115" s="281">
        <v>32586</v>
      </c>
      <c r="P115" s="263">
        <v>38487</v>
      </c>
      <c r="Q115" s="264">
        <v>40403</v>
      </c>
      <c r="R115" s="188"/>
      <c r="S115" s="189"/>
      <c r="T115" s="190"/>
      <c r="U115" s="191"/>
      <c r="V115" s="192" t="s">
        <v>205</v>
      </c>
      <c r="W115" s="192"/>
      <c r="X115" s="142"/>
      <c r="Y115" s="141" t="str">
        <f t="shared" si="26"/>
        <v>-</v>
      </c>
      <c r="AF115" s="142"/>
      <c r="AG115" s="142"/>
      <c r="AH115" s="143" t="str">
        <f t="shared" si="25"/>
        <v>*W</v>
      </c>
      <c r="AI115" s="143" t="str">
        <f t="shared" si="25"/>
        <v>*S</v>
      </c>
      <c r="AJ115" s="143" t="str">
        <f t="shared" ca="1" si="25"/>
        <v>*45</v>
      </c>
      <c r="AK115" s="143" t="str">
        <f t="shared" si="24"/>
        <v>*S-1</v>
      </c>
      <c r="AL115" s="143" t="str">
        <f t="shared" si="24"/>
        <v>*P.Negeri</v>
      </c>
      <c r="AM115" s="143" t="str">
        <f t="shared" si="24"/>
        <v>*Jawa</v>
      </c>
      <c r="AN115" s="25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BA115" s="1"/>
      <c r="BB115" s="33"/>
      <c r="BC115">
        <f t="shared" si="27"/>
        <v>1985</v>
      </c>
      <c r="BD115">
        <f t="shared" si="28"/>
        <v>12</v>
      </c>
      <c r="BE115" s="1">
        <f t="shared" si="29"/>
        <v>1989</v>
      </c>
      <c r="BF115" s="1">
        <f t="shared" si="30"/>
        <v>3</v>
      </c>
      <c r="BG115" s="1">
        <f t="shared" si="31"/>
        <v>2005</v>
      </c>
      <c r="BH115" s="1">
        <f t="shared" si="32"/>
        <v>5</v>
      </c>
      <c r="BI115" s="1">
        <f t="shared" si="33"/>
        <v>2010</v>
      </c>
      <c r="BJ115" s="1">
        <f t="shared" si="34"/>
        <v>8</v>
      </c>
      <c r="BK115" s="1" t="str">
        <f t="shared" si="35"/>
        <v>-</v>
      </c>
      <c r="BL115" s="1" t="str">
        <f t="shared" si="36"/>
        <v>-</v>
      </c>
      <c r="BM115" s="1" t="str">
        <f t="shared" si="37"/>
        <v>-</v>
      </c>
      <c r="BN115" s="1" t="str">
        <f t="shared" si="38"/>
        <v>-</v>
      </c>
      <c r="BO115" s="1" t="str">
        <f t="shared" si="45"/>
        <v>-</v>
      </c>
      <c r="BP115" s="1" t="str">
        <f t="shared" si="39"/>
        <v>-</v>
      </c>
      <c r="BQ115" s="1" t="str">
        <f t="shared" si="40"/>
        <v>-</v>
      </c>
      <c r="BR115" s="1" t="str">
        <f t="shared" si="41"/>
        <v>-</v>
      </c>
      <c r="BS115" s="1">
        <f t="shared" si="42"/>
        <v>1970</v>
      </c>
      <c r="BT115" s="1">
        <f t="shared" si="43"/>
        <v>9</v>
      </c>
      <c r="BU115" s="127" t="str">
        <f t="shared" si="44"/>
        <v>AKK-1</v>
      </c>
      <c r="BV115" s="127">
        <f t="shared" si="44"/>
        <v>0</v>
      </c>
      <c r="BW115" s="9"/>
      <c r="BX115" s="9"/>
      <c r="BY115" s="9"/>
      <c r="BZ115" s="9"/>
      <c r="CA115" s="9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</row>
    <row r="116" spans="1:134" ht="15.75" x14ac:dyDescent="0.3">
      <c r="A116" s="101">
        <f>IF(C116&lt;&gt;"",COUNTA($C$7:C116),"")</f>
        <v>110</v>
      </c>
      <c r="B116" s="174" t="s">
        <v>380</v>
      </c>
      <c r="C116" s="278" t="s">
        <v>381</v>
      </c>
      <c r="D116" s="279" t="s">
        <v>376</v>
      </c>
      <c r="E116" s="283"/>
      <c r="F116" s="178" t="s">
        <v>101</v>
      </c>
      <c r="G116" s="198" t="s">
        <v>102</v>
      </c>
      <c r="H116" s="196" t="s">
        <v>115</v>
      </c>
      <c r="I116" s="181">
        <f t="shared" ca="1" si="46"/>
        <v>15</v>
      </c>
      <c r="J116" s="180"/>
      <c r="K116" s="180"/>
      <c r="L116" s="182" t="s">
        <v>106</v>
      </c>
      <c r="M116" s="184">
        <v>36604</v>
      </c>
      <c r="N116" s="184">
        <v>36975</v>
      </c>
      <c r="O116" s="281"/>
      <c r="P116" s="263">
        <v>38487</v>
      </c>
      <c r="Q116" s="264">
        <v>40403</v>
      </c>
      <c r="R116" s="188"/>
      <c r="S116" s="189"/>
      <c r="T116" s="190"/>
      <c r="U116" s="191"/>
      <c r="V116" s="192" t="s">
        <v>223</v>
      </c>
      <c r="W116" s="192"/>
      <c r="X116" s="142"/>
      <c r="Y116" s="141" t="str">
        <f t="shared" si="26"/>
        <v>-</v>
      </c>
      <c r="AF116" s="142"/>
      <c r="AG116" s="142"/>
      <c r="AH116" s="143" t="str">
        <f t="shared" si="25"/>
        <v>*W</v>
      </c>
      <c r="AI116" s="143" t="str">
        <f t="shared" si="25"/>
        <v>*B</v>
      </c>
      <c r="AJ116" s="143" t="str">
        <f t="shared" ca="1" si="25"/>
        <v>*15</v>
      </c>
      <c r="AK116" s="143" t="str">
        <f t="shared" si="24"/>
        <v>*</v>
      </c>
      <c r="AL116" s="143" t="str">
        <f t="shared" si="24"/>
        <v>*</v>
      </c>
      <c r="AM116" s="143" t="str">
        <f t="shared" si="24"/>
        <v>*Jawa</v>
      </c>
      <c r="AN116" s="25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BA116" s="1"/>
      <c r="BB116" s="33"/>
      <c r="BC116">
        <f t="shared" si="27"/>
        <v>2001</v>
      </c>
      <c r="BD116">
        <f t="shared" si="28"/>
        <v>3</v>
      </c>
      <c r="BE116" s="1" t="str">
        <f t="shared" si="29"/>
        <v>-</v>
      </c>
      <c r="BF116" s="1" t="str">
        <f t="shared" si="30"/>
        <v>-</v>
      </c>
      <c r="BG116" s="1">
        <f t="shared" si="31"/>
        <v>2005</v>
      </c>
      <c r="BH116" s="1">
        <f t="shared" si="32"/>
        <v>5</v>
      </c>
      <c r="BI116" s="1">
        <f t="shared" si="33"/>
        <v>2010</v>
      </c>
      <c r="BJ116" s="1">
        <f t="shared" si="34"/>
        <v>8</v>
      </c>
      <c r="BK116" s="1" t="str">
        <f t="shared" si="35"/>
        <v>-</v>
      </c>
      <c r="BL116" s="1" t="str">
        <f t="shared" si="36"/>
        <v>-</v>
      </c>
      <c r="BM116" s="1" t="str">
        <f t="shared" si="37"/>
        <v>-</v>
      </c>
      <c r="BN116" s="1" t="str">
        <f t="shared" si="38"/>
        <v>-</v>
      </c>
      <c r="BO116" s="1" t="str">
        <f t="shared" si="45"/>
        <v>-</v>
      </c>
      <c r="BP116" s="1" t="str">
        <f t="shared" si="39"/>
        <v>-</v>
      </c>
      <c r="BQ116" s="1" t="str">
        <f t="shared" si="40"/>
        <v>-</v>
      </c>
      <c r="BR116" s="1" t="str">
        <f t="shared" si="41"/>
        <v>-</v>
      </c>
      <c r="BS116" s="1">
        <f t="shared" si="42"/>
        <v>2000</v>
      </c>
      <c r="BT116" s="1">
        <f t="shared" si="43"/>
        <v>3</v>
      </c>
      <c r="BU116" s="127" t="str">
        <f t="shared" si="44"/>
        <v>AKK-3</v>
      </c>
      <c r="BV116" s="127">
        <f t="shared" si="44"/>
        <v>0</v>
      </c>
      <c r="BW116" s="9"/>
      <c r="BX116" s="9"/>
      <c r="BY116" s="9"/>
      <c r="BZ116" s="9"/>
      <c r="CA116" s="9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</row>
    <row r="117" spans="1:134" ht="15.75" x14ac:dyDescent="0.3">
      <c r="A117" s="101">
        <f>IF(C117&lt;&gt;"",COUNTA($C$7:C117),"")</f>
        <v>111</v>
      </c>
      <c r="B117" s="174" t="s">
        <v>382</v>
      </c>
      <c r="C117" s="278" t="s">
        <v>383</v>
      </c>
      <c r="D117" s="279" t="s">
        <v>376</v>
      </c>
      <c r="E117" s="280"/>
      <c r="F117" s="178" t="s">
        <v>101</v>
      </c>
      <c r="G117" s="180" t="s">
        <v>66</v>
      </c>
      <c r="H117" s="196" t="s">
        <v>115</v>
      </c>
      <c r="I117" s="181">
        <f t="shared" ca="1" si="46"/>
        <v>13</v>
      </c>
      <c r="J117" s="180"/>
      <c r="K117" s="180"/>
      <c r="L117" s="182" t="s">
        <v>106</v>
      </c>
      <c r="M117" s="184">
        <v>37354</v>
      </c>
      <c r="N117" s="184">
        <v>37465</v>
      </c>
      <c r="O117" s="281"/>
      <c r="P117" s="263">
        <v>38487</v>
      </c>
      <c r="Q117" s="264">
        <v>40403</v>
      </c>
      <c r="R117" s="188"/>
      <c r="S117" s="189"/>
      <c r="T117" s="190"/>
      <c r="U117" s="191"/>
      <c r="V117" s="192" t="s">
        <v>223</v>
      </c>
      <c r="W117" s="192"/>
      <c r="X117" s="142"/>
      <c r="Y117" s="141" t="str">
        <f t="shared" si="26"/>
        <v>-</v>
      </c>
      <c r="AF117" s="142"/>
      <c r="AG117" s="142"/>
      <c r="AH117" s="143" t="str">
        <f t="shared" si="25"/>
        <v>*P</v>
      </c>
      <c r="AI117" s="143" t="str">
        <f t="shared" si="25"/>
        <v>*B</v>
      </c>
      <c r="AJ117" s="143" t="str">
        <f t="shared" ca="1" si="25"/>
        <v>*13</v>
      </c>
      <c r="AK117" s="143" t="str">
        <f t="shared" si="24"/>
        <v>*</v>
      </c>
      <c r="AL117" s="143" t="str">
        <f t="shared" si="24"/>
        <v>*</v>
      </c>
      <c r="AM117" s="143" t="str">
        <f t="shared" si="24"/>
        <v>*Jawa</v>
      </c>
      <c r="AN117" s="25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33"/>
      <c r="BC117">
        <f t="shared" si="27"/>
        <v>2002</v>
      </c>
      <c r="BD117">
        <f t="shared" si="28"/>
        <v>7</v>
      </c>
      <c r="BE117" s="1" t="str">
        <f t="shared" si="29"/>
        <v>-</v>
      </c>
      <c r="BF117" s="1" t="str">
        <f t="shared" si="30"/>
        <v>-</v>
      </c>
      <c r="BG117" s="1">
        <f t="shared" si="31"/>
        <v>2005</v>
      </c>
      <c r="BH117" s="1">
        <f t="shared" si="32"/>
        <v>5</v>
      </c>
      <c r="BI117" s="1">
        <f t="shared" si="33"/>
        <v>2010</v>
      </c>
      <c r="BJ117" s="1">
        <f t="shared" si="34"/>
        <v>8</v>
      </c>
      <c r="BK117" s="1" t="str">
        <f t="shared" si="35"/>
        <v>-</v>
      </c>
      <c r="BL117" s="1" t="str">
        <f t="shared" si="36"/>
        <v>-</v>
      </c>
      <c r="BM117" s="1" t="str">
        <f t="shared" si="37"/>
        <v>-</v>
      </c>
      <c r="BN117" s="1" t="str">
        <f t="shared" si="38"/>
        <v>-</v>
      </c>
      <c r="BO117" s="1" t="str">
        <f t="shared" si="45"/>
        <v>-</v>
      </c>
      <c r="BP117" s="1" t="str">
        <f t="shared" si="39"/>
        <v>-</v>
      </c>
      <c r="BQ117" s="1" t="str">
        <f t="shared" si="40"/>
        <v>-</v>
      </c>
      <c r="BR117" s="1" t="str">
        <f t="shared" si="41"/>
        <v>-</v>
      </c>
      <c r="BS117" s="1">
        <f t="shared" si="42"/>
        <v>2002</v>
      </c>
      <c r="BT117" s="1">
        <f t="shared" si="43"/>
        <v>4</v>
      </c>
      <c r="BU117" s="127" t="str">
        <f t="shared" si="44"/>
        <v>AKK-3</v>
      </c>
      <c r="BV117" s="127">
        <f t="shared" si="44"/>
        <v>0</v>
      </c>
      <c r="BW117" s="9"/>
      <c r="BX117" s="9"/>
      <c r="BY117" s="9"/>
      <c r="BZ117" s="9"/>
      <c r="CA117" s="9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</row>
    <row r="118" spans="1:134" ht="15.75" x14ac:dyDescent="0.3">
      <c r="A118" s="101">
        <f>IF(C118&lt;&gt;"",COUNTA($C$7:C118),"")</f>
        <v>112</v>
      </c>
      <c r="B118" s="284" t="s">
        <v>384</v>
      </c>
      <c r="C118" s="285" t="s">
        <v>385</v>
      </c>
      <c r="D118" s="130" t="s">
        <v>386</v>
      </c>
      <c r="E118" s="256" t="s">
        <v>387</v>
      </c>
      <c r="F118" s="106" t="s">
        <v>101</v>
      </c>
      <c r="G118" s="110" t="s">
        <v>66</v>
      </c>
      <c r="H118" s="110" t="s">
        <v>103</v>
      </c>
      <c r="I118" s="109">
        <f t="shared" ca="1" si="46"/>
        <v>43</v>
      </c>
      <c r="J118" s="110" t="s">
        <v>131</v>
      </c>
      <c r="K118" s="110" t="s">
        <v>111</v>
      </c>
      <c r="L118" s="111" t="s">
        <v>146</v>
      </c>
      <c r="M118" s="253">
        <v>26313</v>
      </c>
      <c r="N118" s="253">
        <v>34224</v>
      </c>
      <c r="O118" s="286">
        <v>34224</v>
      </c>
      <c r="P118" s="287">
        <v>39481</v>
      </c>
      <c r="Q118" s="134"/>
      <c r="R118" s="135"/>
      <c r="S118" s="136"/>
      <c r="T118" s="137"/>
      <c r="U118" s="138"/>
      <c r="V118" s="139"/>
      <c r="W118" s="139"/>
      <c r="X118" s="142"/>
      <c r="Y118" s="141">
        <f t="shared" si="26"/>
        <v>1</v>
      </c>
      <c r="AF118" s="142"/>
      <c r="AG118" s="142"/>
      <c r="AH118" s="143" t="str">
        <f t="shared" si="25"/>
        <v>P</v>
      </c>
      <c r="AI118" s="143" t="str">
        <f t="shared" si="25"/>
        <v>S</v>
      </c>
      <c r="AJ118" s="143">
        <f t="shared" ca="1" si="25"/>
        <v>43</v>
      </c>
      <c r="AK118" s="143" t="str">
        <f t="shared" si="24"/>
        <v>SLTP</v>
      </c>
      <c r="AL118" s="143" t="str">
        <f t="shared" si="24"/>
        <v>Wirausaha</v>
      </c>
      <c r="AM118" s="143" t="str">
        <f t="shared" si="24"/>
        <v>Batak</v>
      </c>
      <c r="AN118" s="25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33"/>
      <c r="BC118">
        <f t="shared" si="27"/>
        <v>1993</v>
      </c>
      <c r="BD118">
        <f t="shared" si="28"/>
        <v>9</v>
      </c>
      <c r="BE118" s="1">
        <f t="shared" si="29"/>
        <v>1993</v>
      </c>
      <c r="BF118" s="1">
        <f t="shared" si="30"/>
        <v>9</v>
      </c>
      <c r="BG118" s="1">
        <f t="shared" si="31"/>
        <v>2008</v>
      </c>
      <c r="BH118" s="1">
        <f t="shared" si="32"/>
        <v>2</v>
      </c>
      <c r="BI118" s="1" t="str">
        <f t="shared" si="33"/>
        <v>-</v>
      </c>
      <c r="BJ118" s="1" t="str">
        <f t="shared" si="34"/>
        <v>-</v>
      </c>
      <c r="BK118" s="1" t="str">
        <f t="shared" si="35"/>
        <v>-</v>
      </c>
      <c r="BL118" s="1" t="str">
        <f t="shared" si="36"/>
        <v>-</v>
      </c>
      <c r="BM118" s="1" t="str">
        <f t="shared" si="37"/>
        <v>-</v>
      </c>
      <c r="BN118" s="1" t="str">
        <f t="shared" si="38"/>
        <v>-</v>
      </c>
      <c r="BO118" s="1" t="str">
        <f t="shared" si="45"/>
        <v>-</v>
      </c>
      <c r="BP118" s="1" t="str">
        <f t="shared" si="39"/>
        <v>-</v>
      </c>
      <c r="BQ118" s="1" t="str">
        <f t="shared" si="40"/>
        <v>-</v>
      </c>
      <c r="BR118" s="1" t="str">
        <f t="shared" si="41"/>
        <v>-</v>
      </c>
      <c r="BS118" s="1">
        <f t="shared" si="42"/>
        <v>1972</v>
      </c>
      <c r="BT118" s="1">
        <f t="shared" si="43"/>
        <v>1</v>
      </c>
      <c r="BU118" s="127">
        <f t="shared" si="44"/>
        <v>0</v>
      </c>
      <c r="BV118" s="127">
        <f t="shared" si="44"/>
        <v>0</v>
      </c>
      <c r="BW118" s="9"/>
      <c r="BX118" s="9"/>
      <c r="BY118" s="9"/>
      <c r="BZ118" s="9"/>
      <c r="CA118" s="9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</row>
    <row r="119" spans="1:134" ht="15.75" x14ac:dyDescent="0.3">
      <c r="A119" s="101">
        <f>IF(C119&lt;&gt;"",COUNTA($C$7:C119),"")</f>
        <v>113</v>
      </c>
      <c r="B119" s="284" t="s">
        <v>388</v>
      </c>
      <c r="C119" s="285" t="s">
        <v>389</v>
      </c>
      <c r="D119" s="130" t="s">
        <v>386</v>
      </c>
      <c r="E119" s="131"/>
      <c r="F119" s="106" t="s">
        <v>101</v>
      </c>
      <c r="G119" s="110" t="s">
        <v>102</v>
      </c>
      <c r="H119" s="110" t="s">
        <v>103</v>
      </c>
      <c r="I119" s="109">
        <f t="shared" ca="1" si="46"/>
        <v>40</v>
      </c>
      <c r="J119" s="110" t="s">
        <v>131</v>
      </c>
      <c r="K119" s="110" t="s">
        <v>127</v>
      </c>
      <c r="L119" s="111" t="s">
        <v>106</v>
      </c>
      <c r="M119" s="253">
        <v>27687</v>
      </c>
      <c r="N119" s="253">
        <v>35903</v>
      </c>
      <c r="O119" s="286">
        <v>35903</v>
      </c>
      <c r="P119" s="287">
        <v>39481</v>
      </c>
      <c r="Q119" s="134"/>
      <c r="R119" s="135"/>
      <c r="S119" s="136"/>
      <c r="T119" s="137"/>
      <c r="U119" s="138"/>
      <c r="V119" s="139"/>
      <c r="W119" s="139"/>
      <c r="X119" s="142"/>
      <c r="Y119" s="141">
        <f t="shared" si="26"/>
        <v>10</v>
      </c>
      <c r="AF119" s="142"/>
      <c r="AG119" s="142"/>
      <c r="AH119" s="143" t="str">
        <f t="shared" si="25"/>
        <v>W</v>
      </c>
      <c r="AI119" s="143" t="str">
        <f t="shared" si="25"/>
        <v>S</v>
      </c>
      <c r="AJ119" s="143">
        <f t="shared" ca="1" si="25"/>
        <v>40</v>
      </c>
      <c r="AK119" s="143" t="str">
        <f t="shared" si="24"/>
        <v>SLTP</v>
      </c>
      <c r="AL119" s="143" t="str">
        <f t="shared" si="24"/>
        <v>Ibu RT</v>
      </c>
      <c r="AM119" s="143" t="str">
        <f t="shared" si="24"/>
        <v>Jawa</v>
      </c>
      <c r="AN119" s="25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33"/>
      <c r="BC119">
        <f t="shared" si="27"/>
        <v>1998</v>
      </c>
      <c r="BD119">
        <f t="shared" si="28"/>
        <v>4</v>
      </c>
      <c r="BE119" s="1">
        <f t="shared" si="29"/>
        <v>1998</v>
      </c>
      <c r="BF119" s="1">
        <f t="shared" si="30"/>
        <v>4</v>
      </c>
      <c r="BG119" s="1">
        <f t="shared" si="31"/>
        <v>2008</v>
      </c>
      <c r="BH119" s="1">
        <f t="shared" si="32"/>
        <v>2</v>
      </c>
      <c r="BI119" s="1" t="str">
        <f t="shared" si="33"/>
        <v>-</v>
      </c>
      <c r="BJ119" s="1" t="str">
        <f t="shared" si="34"/>
        <v>-</v>
      </c>
      <c r="BK119" s="1" t="str">
        <f t="shared" si="35"/>
        <v>-</v>
      </c>
      <c r="BL119" s="1" t="str">
        <f t="shared" si="36"/>
        <v>-</v>
      </c>
      <c r="BM119" s="1" t="str">
        <f t="shared" si="37"/>
        <v>-</v>
      </c>
      <c r="BN119" s="1" t="str">
        <f t="shared" si="38"/>
        <v>-</v>
      </c>
      <c r="BO119" s="1" t="str">
        <f t="shared" si="45"/>
        <v>-</v>
      </c>
      <c r="BP119" s="1" t="str">
        <f t="shared" si="39"/>
        <v>-</v>
      </c>
      <c r="BQ119" s="1" t="str">
        <f t="shared" si="40"/>
        <v>-</v>
      </c>
      <c r="BR119" s="1" t="str">
        <f t="shared" si="41"/>
        <v>-</v>
      </c>
      <c r="BS119" s="1">
        <f t="shared" si="42"/>
        <v>1975</v>
      </c>
      <c r="BT119" s="1">
        <f t="shared" si="43"/>
        <v>10</v>
      </c>
      <c r="BU119" s="127">
        <f t="shared" si="44"/>
        <v>0</v>
      </c>
      <c r="BV119" s="127">
        <f t="shared" si="44"/>
        <v>0</v>
      </c>
      <c r="BW119" s="9"/>
      <c r="BX119" s="9"/>
      <c r="BY119" s="9"/>
      <c r="BZ119" s="9"/>
      <c r="CA119" s="9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</row>
    <row r="120" spans="1:134" ht="15.75" x14ac:dyDescent="0.3">
      <c r="A120" s="101">
        <f>IF(C120&lt;&gt;"",COUNTA($C$7:C120),"")</f>
        <v>114</v>
      </c>
      <c r="B120" s="284" t="s">
        <v>390</v>
      </c>
      <c r="C120" s="285" t="s">
        <v>391</v>
      </c>
      <c r="D120" s="130" t="s">
        <v>386</v>
      </c>
      <c r="E120" s="131"/>
      <c r="F120" s="106" t="s">
        <v>101</v>
      </c>
      <c r="G120" s="110" t="s">
        <v>66</v>
      </c>
      <c r="H120" s="146" t="s">
        <v>115</v>
      </c>
      <c r="I120" s="109">
        <f t="shared" ca="1" si="46"/>
        <v>20</v>
      </c>
      <c r="J120" s="110"/>
      <c r="K120" s="110"/>
      <c r="L120" s="111" t="s">
        <v>146</v>
      </c>
      <c r="M120" s="253">
        <v>34778</v>
      </c>
      <c r="N120" s="253">
        <v>39789</v>
      </c>
      <c r="O120" s="286"/>
      <c r="P120" s="287"/>
      <c r="Q120" s="134"/>
      <c r="R120" s="135"/>
      <c r="S120" s="136"/>
      <c r="T120" s="137"/>
      <c r="U120" s="138"/>
      <c r="V120" s="139"/>
      <c r="W120" s="139"/>
      <c r="X120" s="142"/>
      <c r="Y120" s="141">
        <f t="shared" si="26"/>
        <v>3</v>
      </c>
      <c r="AF120" s="142"/>
      <c r="AG120" s="142"/>
      <c r="AH120" s="143" t="str">
        <f t="shared" si="25"/>
        <v>P</v>
      </c>
      <c r="AI120" s="143" t="str">
        <f t="shared" si="25"/>
        <v>B</v>
      </c>
      <c r="AJ120" s="143">
        <f t="shared" ca="1" si="25"/>
        <v>20</v>
      </c>
      <c r="AK120" s="143">
        <f t="shared" si="24"/>
        <v>0</v>
      </c>
      <c r="AL120" s="143">
        <f t="shared" si="24"/>
        <v>0</v>
      </c>
      <c r="AM120" s="143" t="str">
        <f t="shared" si="24"/>
        <v>Batak</v>
      </c>
      <c r="AN120" s="25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33"/>
      <c r="BC120">
        <f t="shared" si="27"/>
        <v>2008</v>
      </c>
      <c r="BD120">
        <f t="shared" si="28"/>
        <v>12</v>
      </c>
      <c r="BE120" s="1" t="str">
        <f t="shared" si="29"/>
        <v>-</v>
      </c>
      <c r="BF120" s="1" t="str">
        <f t="shared" si="30"/>
        <v>-</v>
      </c>
      <c r="BG120" s="1" t="str">
        <f t="shared" si="31"/>
        <v>-</v>
      </c>
      <c r="BH120" s="1" t="str">
        <f t="shared" si="32"/>
        <v>-</v>
      </c>
      <c r="BI120" s="1" t="str">
        <f t="shared" si="33"/>
        <v>-</v>
      </c>
      <c r="BJ120" s="1" t="str">
        <f t="shared" si="34"/>
        <v>-</v>
      </c>
      <c r="BK120" s="1" t="str">
        <f t="shared" si="35"/>
        <v>-</v>
      </c>
      <c r="BL120" s="1" t="str">
        <f t="shared" si="36"/>
        <v>-</v>
      </c>
      <c r="BM120" s="1" t="str">
        <f t="shared" si="37"/>
        <v>-</v>
      </c>
      <c r="BN120" s="1" t="str">
        <f t="shared" si="38"/>
        <v>-</v>
      </c>
      <c r="BO120" s="1" t="str">
        <f t="shared" si="45"/>
        <v>-</v>
      </c>
      <c r="BP120" s="1" t="str">
        <f t="shared" si="39"/>
        <v>-</v>
      </c>
      <c r="BQ120" s="1" t="str">
        <f t="shared" si="40"/>
        <v>-</v>
      </c>
      <c r="BR120" s="1" t="str">
        <f t="shared" si="41"/>
        <v>-</v>
      </c>
      <c r="BS120" s="1">
        <f t="shared" si="42"/>
        <v>1995</v>
      </c>
      <c r="BT120" s="1">
        <f t="shared" si="43"/>
        <v>3</v>
      </c>
      <c r="BU120" s="127">
        <f t="shared" si="44"/>
        <v>0</v>
      </c>
      <c r="BV120" s="127">
        <f t="shared" si="44"/>
        <v>0</v>
      </c>
      <c r="BW120" s="9"/>
      <c r="BX120" s="9"/>
      <c r="BY120" s="9"/>
      <c r="BZ120" s="9"/>
      <c r="CA120" s="9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</row>
    <row r="121" spans="1:134" ht="15.75" x14ac:dyDescent="0.3">
      <c r="A121" s="101">
        <f>IF(C121&lt;&gt;"",COUNTA($C$7:C121),"")</f>
        <v>115</v>
      </c>
      <c r="B121" s="284" t="s">
        <v>392</v>
      </c>
      <c r="C121" s="285" t="s">
        <v>393</v>
      </c>
      <c r="D121" s="130" t="s">
        <v>386</v>
      </c>
      <c r="E121" s="131"/>
      <c r="F121" s="106" t="s">
        <v>101</v>
      </c>
      <c r="G121" s="110" t="s">
        <v>102</v>
      </c>
      <c r="H121" s="146" t="s">
        <v>115</v>
      </c>
      <c r="I121" s="109">
        <f t="shared" ca="1" si="46"/>
        <v>14</v>
      </c>
      <c r="J121" s="110"/>
      <c r="K121" s="110"/>
      <c r="L121" s="111" t="s">
        <v>146</v>
      </c>
      <c r="M121" s="253">
        <v>37226</v>
      </c>
      <c r="N121" s="253">
        <v>40153</v>
      </c>
      <c r="O121" s="286"/>
      <c r="P121" s="287"/>
      <c r="Q121" s="134"/>
      <c r="R121" s="135"/>
      <c r="S121" s="136"/>
      <c r="T121" s="137"/>
      <c r="U121" s="138"/>
      <c r="V121" s="139" t="s">
        <v>87</v>
      </c>
      <c r="W121" s="139"/>
      <c r="X121" s="142"/>
      <c r="Y121" s="141">
        <f t="shared" si="26"/>
        <v>12</v>
      </c>
      <c r="AF121" s="142"/>
      <c r="AG121" s="142"/>
      <c r="AH121" s="143" t="str">
        <f t="shared" si="25"/>
        <v>W</v>
      </c>
      <c r="AI121" s="143" t="str">
        <f t="shared" si="25"/>
        <v>B</v>
      </c>
      <c r="AJ121" s="143">
        <f t="shared" ca="1" si="25"/>
        <v>14</v>
      </c>
      <c r="AK121" s="143">
        <f t="shared" si="24"/>
        <v>0</v>
      </c>
      <c r="AL121" s="143">
        <f t="shared" si="24"/>
        <v>0</v>
      </c>
      <c r="AM121" s="143" t="str">
        <f t="shared" si="24"/>
        <v>Batak</v>
      </c>
      <c r="AN121" s="25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33"/>
      <c r="BC121">
        <f t="shared" si="27"/>
        <v>2009</v>
      </c>
      <c r="BD121">
        <f t="shared" si="28"/>
        <v>12</v>
      </c>
      <c r="BE121" s="1" t="str">
        <f t="shared" si="29"/>
        <v>-</v>
      </c>
      <c r="BF121" s="1" t="str">
        <f t="shared" si="30"/>
        <v>-</v>
      </c>
      <c r="BG121" s="1" t="str">
        <f t="shared" si="31"/>
        <v>-</v>
      </c>
      <c r="BH121" s="1" t="str">
        <f t="shared" si="32"/>
        <v>-</v>
      </c>
      <c r="BI121" s="1" t="str">
        <f t="shared" si="33"/>
        <v>-</v>
      </c>
      <c r="BJ121" s="1" t="str">
        <f t="shared" si="34"/>
        <v>-</v>
      </c>
      <c r="BK121" s="1" t="str">
        <f t="shared" si="35"/>
        <v>-</v>
      </c>
      <c r="BL121" s="1" t="str">
        <f t="shared" si="36"/>
        <v>-</v>
      </c>
      <c r="BM121" s="1" t="str">
        <f t="shared" si="37"/>
        <v>-</v>
      </c>
      <c r="BN121" s="1" t="str">
        <f t="shared" si="38"/>
        <v>-</v>
      </c>
      <c r="BO121" s="1" t="str">
        <f t="shared" si="45"/>
        <v>-</v>
      </c>
      <c r="BP121" s="1" t="str">
        <f t="shared" si="39"/>
        <v>-</v>
      </c>
      <c r="BQ121" s="1" t="str">
        <f t="shared" si="40"/>
        <v>-</v>
      </c>
      <c r="BR121" s="1" t="str">
        <f t="shared" si="41"/>
        <v>-</v>
      </c>
      <c r="BS121" s="1">
        <f t="shared" si="42"/>
        <v>2001</v>
      </c>
      <c r="BT121" s="1">
        <f t="shared" si="43"/>
        <v>12</v>
      </c>
      <c r="BU121" s="127" t="str">
        <f t="shared" si="44"/>
        <v>ATL</v>
      </c>
      <c r="BV121" s="127">
        <f t="shared" si="44"/>
        <v>0</v>
      </c>
      <c r="BW121" s="9"/>
      <c r="BX121" s="9"/>
      <c r="BY121" s="9"/>
      <c r="BZ121" s="9"/>
      <c r="CA121" s="9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</row>
    <row r="122" spans="1:134" ht="15.75" x14ac:dyDescent="0.3">
      <c r="A122" s="101">
        <f>IF(C122&lt;&gt;"",COUNTA($C$7:C122),"")</f>
        <v>116</v>
      </c>
      <c r="B122" s="284" t="s">
        <v>394</v>
      </c>
      <c r="C122" s="285" t="s">
        <v>395</v>
      </c>
      <c r="D122" s="130" t="s">
        <v>386</v>
      </c>
      <c r="E122" s="131"/>
      <c r="F122" s="106" t="s">
        <v>101</v>
      </c>
      <c r="G122" s="110" t="s">
        <v>66</v>
      </c>
      <c r="H122" s="146" t="s">
        <v>115</v>
      </c>
      <c r="I122" s="109">
        <f t="shared" ca="1" si="46"/>
        <v>6</v>
      </c>
      <c r="J122" s="110"/>
      <c r="K122" s="110"/>
      <c r="L122" s="111" t="s">
        <v>146</v>
      </c>
      <c r="M122" s="253">
        <v>39996</v>
      </c>
      <c r="N122" s="253">
        <v>40153</v>
      </c>
      <c r="O122" s="286"/>
      <c r="P122" s="287"/>
      <c r="Q122" s="134"/>
      <c r="R122" s="135"/>
      <c r="S122" s="136"/>
      <c r="T122" s="137"/>
      <c r="U122" s="138"/>
      <c r="V122" s="139" t="s">
        <v>87</v>
      </c>
      <c r="W122" s="139"/>
      <c r="X122" s="142"/>
      <c r="Y122" s="141">
        <f t="shared" si="26"/>
        <v>7</v>
      </c>
      <c r="AF122" s="142"/>
      <c r="AG122" s="142"/>
      <c r="AH122" s="143" t="str">
        <f t="shared" si="25"/>
        <v>P</v>
      </c>
      <c r="AI122" s="143" t="str">
        <f t="shared" si="25"/>
        <v>B</v>
      </c>
      <c r="AJ122" s="143">
        <f t="shared" ca="1" si="25"/>
        <v>6</v>
      </c>
      <c r="AK122" s="143">
        <f t="shared" si="24"/>
        <v>0</v>
      </c>
      <c r="AL122" s="143">
        <f t="shared" si="24"/>
        <v>0</v>
      </c>
      <c r="AM122" s="143" t="str">
        <f t="shared" si="24"/>
        <v>Batak</v>
      </c>
      <c r="AN122" s="25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33"/>
      <c r="BC122">
        <f t="shared" si="27"/>
        <v>2009</v>
      </c>
      <c r="BD122">
        <f t="shared" si="28"/>
        <v>12</v>
      </c>
      <c r="BE122" s="1" t="str">
        <f t="shared" si="29"/>
        <v>-</v>
      </c>
      <c r="BF122" s="1" t="str">
        <f t="shared" si="30"/>
        <v>-</v>
      </c>
      <c r="BG122" s="1" t="str">
        <f t="shared" si="31"/>
        <v>-</v>
      </c>
      <c r="BH122" s="1" t="str">
        <f t="shared" si="32"/>
        <v>-</v>
      </c>
      <c r="BI122" s="1" t="str">
        <f t="shared" si="33"/>
        <v>-</v>
      </c>
      <c r="BJ122" s="1" t="str">
        <f t="shared" si="34"/>
        <v>-</v>
      </c>
      <c r="BK122" s="1" t="str">
        <f t="shared" si="35"/>
        <v>-</v>
      </c>
      <c r="BL122" s="1" t="str">
        <f t="shared" si="36"/>
        <v>-</v>
      </c>
      <c r="BM122" s="1" t="str">
        <f t="shared" si="37"/>
        <v>-</v>
      </c>
      <c r="BN122" s="1" t="str">
        <f t="shared" si="38"/>
        <v>-</v>
      </c>
      <c r="BO122" s="1" t="str">
        <f t="shared" si="45"/>
        <v>-</v>
      </c>
      <c r="BP122" s="1" t="str">
        <f t="shared" si="39"/>
        <v>-</v>
      </c>
      <c r="BQ122" s="1" t="str">
        <f t="shared" si="40"/>
        <v>-</v>
      </c>
      <c r="BR122" s="1" t="str">
        <f t="shared" si="41"/>
        <v>-</v>
      </c>
      <c r="BS122" s="1">
        <f t="shared" si="42"/>
        <v>2009</v>
      </c>
      <c r="BT122" s="1">
        <f t="shared" si="43"/>
        <v>7</v>
      </c>
      <c r="BU122" s="127" t="str">
        <f t="shared" si="44"/>
        <v>ATL</v>
      </c>
      <c r="BV122" s="127">
        <f t="shared" si="44"/>
        <v>0</v>
      </c>
      <c r="BW122" s="9"/>
      <c r="BX122" s="9"/>
      <c r="BY122" s="9"/>
      <c r="BZ122" s="9"/>
      <c r="CA122" s="9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</row>
    <row r="123" spans="1:134" ht="15.75" x14ac:dyDescent="0.3">
      <c r="A123" s="101">
        <f>IF(C123&lt;&gt;"",COUNTA($C$7:C123),"")</f>
        <v>117</v>
      </c>
      <c r="B123" s="267" t="s">
        <v>396</v>
      </c>
      <c r="C123" s="288" t="s">
        <v>397</v>
      </c>
      <c r="D123" s="289" t="s">
        <v>398</v>
      </c>
      <c r="E123" s="270"/>
      <c r="F123" s="205" t="s">
        <v>257</v>
      </c>
      <c r="G123" s="290" t="s">
        <v>102</v>
      </c>
      <c r="H123" s="207" t="s">
        <v>103</v>
      </c>
      <c r="I123" s="208">
        <f t="shared" ca="1" si="46"/>
        <v>46</v>
      </c>
      <c r="J123" s="207" t="s">
        <v>110</v>
      </c>
      <c r="K123" s="207" t="s">
        <v>119</v>
      </c>
      <c r="L123" s="209" t="s">
        <v>106</v>
      </c>
      <c r="M123" s="271">
        <v>25309</v>
      </c>
      <c r="N123" s="271"/>
      <c r="O123" s="291"/>
      <c r="P123" s="212"/>
      <c r="Q123" s="213"/>
      <c r="R123" s="214"/>
      <c r="S123" s="215">
        <v>39949</v>
      </c>
      <c r="T123" s="216"/>
      <c r="U123" s="217"/>
      <c r="V123" s="218" t="s">
        <v>196</v>
      </c>
      <c r="W123" s="218"/>
      <c r="X123" s="142"/>
      <c r="Y123" s="141" t="str">
        <f t="shared" si="26"/>
        <v>-</v>
      </c>
      <c r="AF123" s="142"/>
      <c r="AG123" s="142"/>
      <c r="AH123" s="143" t="str">
        <f t="shared" si="25"/>
        <v>*W</v>
      </c>
      <c r="AI123" s="143" t="str">
        <f t="shared" si="25"/>
        <v>*S</v>
      </c>
      <c r="AJ123" s="143" t="str">
        <f t="shared" ca="1" si="25"/>
        <v>*46</v>
      </c>
      <c r="AK123" s="143" t="str">
        <f t="shared" si="24"/>
        <v>*SMU</v>
      </c>
      <c r="AL123" s="143" t="str">
        <f t="shared" si="24"/>
        <v>*P.Swasta</v>
      </c>
      <c r="AM123" s="143" t="str">
        <f t="shared" si="24"/>
        <v>*Jawa</v>
      </c>
      <c r="AN123" s="25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33"/>
      <c r="BC123" t="str">
        <f t="shared" si="27"/>
        <v>-</v>
      </c>
      <c r="BD123" t="str">
        <f t="shared" si="28"/>
        <v>-</v>
      </c>
      <c r="BE123" s="1" t="str">
        <f t="shared" si="29"/>
        <v>-</v>
      </c>
      <c r="BF123" s="1" t="str">
        <f t="shared" si="30"/>
        <v>-</v>
      </c>
      <c r="BG123" s="1" t="str">
        <f t="shared" si="31"/>
        <v>-</v>
      </c>
      <c r="BH123" s="1" t="str">
        <f t="shared" si="32"/>
        <v>-</v>
      </c>
      <c r="BI123" s="1" t="str">
        <f t="shared" si="33"/>
        <v>-</v>
      </c>
      <c r="BJ123" s="1" t="str">
        <f t="shared" si="34"/>
        <v>-</v>
      </c>
      <c r="BK123" s="1" t="str">
        <f t="shared" si="35"/>
        <v>-</v>
      </c>
      <c r="BL123" s="1" t="str">
        <f t="shared" si="36"/>
        <v>-</v>
      </c>
      <c r="BM123" s="1">
        <f t="shared" si="37"/>
        <v>2009</v>
      </c>
      <c r="BN123" s="1">
        <f t="shared" si="38"/>
        <v>5</v>
      </c>
      <c r="BO123" s="1" t="str">
        <f t="shared" si="45"/>
        <v>-</v>
      </c>
      <c r="BP123" s="1" t="str">
        <f t="shared" si="39"/>
        <v>-</v>
      </c>
      <c r="BQ123" s="1" t="str">
        <f t="shared" si="40"/>
        <v>-</v>
      </c>
      <c r="BR123" s="1" t="str">
        <f t="shared" si="41"/>
        <v>-</v>
      </c>
      <c r="BS123" s="1">
        <f t="shared" si="42"/>
        <v>1969</v>
      </c>
      <c r="BT123" s="1">
        <f t="shared" si="43"/>
        <v>4</v>
      </c>
      <c r="BU123" s="127" t="str">
        <f t="shared" si="44"/>
        <v>DKH-1</v>
      </c>
      <c r="BV123" s="127">
        <f t="shared" si="44"/>
        <v>0</v>
      </c>
      <c r="BW123" s="9"/>
      <c r="BX123" s="9"/>
      <c r="BY123" s="9"/>
      <c r="BZ123" s="9"/>
      <c r="CA123" s="9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</row>
    <row r="124" spans="1:134" ht="15.75" x14ac:dyDescent="0.3">
      <c r="A124" s="101">
        <f>IF(C124&lt;&gt;"",COUNTA($C$7:C124),"")</f>
        <v>118</v>
      </c>
      <c r="B124" s="174" t="s">
        <v>399</v>
      </c>
      <c r="C124" s="278" t="s">
        <v>400</v>
      </c>
      <c r="D124" s="292" t="s">
        <v>401</v>
      </c>
      <c r="E124" s="280"/>
      <c r="F124" s="178" t="s">
        <v>257</v>
      </c>
      <c r="G124" s="180" t="s">
        <v>66</v>
      </c>
      <c r="H124" s="180" t="s">
        <v>103</v>
      </c>
      <c r="I124" s="181">
        <f t="shared" ca="1" si="46"/>
        <v>40</v>
      </c>
      <c r="J124" s="180" t="s">
        <v>145</v>
      </c>
      <c r="K124" s="180" t="s">
        <v>111</v>
      </c>
      <c r="L124" s="182" t="s">
        <v>171</v>
      </c>
      <c r="M124" s="184">
        <v>27522</v>
      </c>
      <c r="N124" s="184"/>
      <c r="O124" s="281">
        <v>38346</v>
      </c>
      <c r="P124" s="263"/>
      <c r="Q124" s="264">
        <v>40091</v>
      </c>
      <c r="R124" s="188"/>
      <c r="S124" s="189"/>
      <c r="T124" s="190">
        <v>40084</v>
      </c>
      <c r="U124" s="191"/>
      <c r="V124" s="192" t="s">
        <v>205</v>
      </c>
      <c r="W124" s="192"/>
      <c r="X124" s="142"/>
      <c r="Y124" s="141" t="str">
        <f t="shared" si="26"/>
        <v>-</v>
      </c>
      <c r="AF124" s="142"/>
      <c r="AG124" s="142"/>
      <c r="AH124" s="143" t="str">
        <f t="shared" si="25"/>
        <v>*P</v>
      </c>
      <c r="AI124" s="143" t="str">
        <f t="shared" si="25"/>
        <v>*S</v>
      </c>
      <c r="AJ124" s="143" t="str">
        <f t="shared" ca="1" si="25"/>
        <v>*40</v>
      </c>
      <c r="AK124" s="143" t="str">
        <f t="shared" si="24"/>
        <v>*S-1</v>
      </c>
      <c r="AL124" s="143" t="str">
        <f t="shared" si="24"/>
        <v>*Wirausaha</v>
      </c>
      <c r="AM124" s="143" t="str">
        <f t="shared" si="24"/>
        <v>*Lain-Lain</v>
      </c>
      <c r="AN124" s="25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33"/>
      <c r="BC124" t="str">
        <f t="shared" si="27"/>
        <v>-</v>
      </c>
      <c r="BD124" t="str">
        <f t="shared" si="28"/>
        <v>-</v>
      </c>
      <c r="BE124" s="1">
        <f t="shared" si="29"/>
        <v>2004</v>
      </c>
      <c r="BF124" s="1">
        <f t="shared" si="30"/>
        <v>12</v>
      </c>
      <c r="BG124" s="1" t="str">
        <f t="shared" si="31"/>
        <v>-</v>
      </c>
      <c r="BH124" s="1" t="str">
        <f t="shared" si="32"/>
        <v>-</v>
      </c>
      <c r="BI124" s="1">
        <f t="shared" si="33"/>
        <v>2009</v>
      </c>
      <c r="BJ124" s="1">
        <f t="shared" si="34"/>
        <v>10</v>
      </c>
      <c r="BK124" s="1" t="str">
        <f t="shared" si="35"/>
        <v>-</v>
      </c>
      <c r="BL124" s="1" t="str">
        <f t="shared" si="36"/>
        <v>-</v>
      </c>
      <c r="BM124" s="1" t="str">
        <f t="shared" si="37"/>
        <v>-</v>
      </c>
      <c r="BN124" s="1" t="str">
        <f t="shared" si="38"/>
        <v>-</v>
      </c>
      <c r="BO124" s="1">
        <f t="shared" si="45"/>
        <v>2009</v>
      </c>
      <c r="BP124" s="1">
        <f t="shared" si="39"/>
        <v>9</v>
      </c>
      <c r="BQ124" s="1" t="str">
        <f t="shared" si="40"/>
        <v>-</v>
      </c>
      <c r="BR124" s="1" t="str">
        <f t="shared" si="41"/>
        <v>-</v>
      </c>
      <c r="BS124" s="1">
        <f t="shared" si="42"/>
        <v>1975</v>
      </c>
      <c r="BT124" s="1">
        <f t="shared" si="43"/>
        <v>5</v>
      </c>
      <c r="BU124" s="127" t="str">
        <f t="shared" si="44"/>
        <v>AKK-1</v>
      </c>
      <c r="BV124" s="127">
        <f t="shared" si="44"/>
        <v>0</v>
      </c>
      <c r="BW124" s="9"/>
      <c r="BX124" s="9"/>
      <c r="BY124" s="9"/>
      <c r="BZ124" s="9"/>
      <c r="CA124" s="9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</row>
    <row r="125" spans="1:134" ht="15.75" x14ac:dyDescent="0.3">
      <c r="A125" s="101">
        <f>IF(C125&lt;&gt;"",COUNTA($C$7:C125),"")</f>
        <v>119</v>
      </c>
      <c r="B125" s="144" t="s">
        <v>402</v>
      </c>
      <c r="C125" s="251" t="s">
        <v>403</v>
      </c>
      <c r="D125" s="293" t="s">
        <v>404</v>
      </c>
      <c r="E125" s="131"/>
      <c r="F125" s="106" t="s">
        <v>257</v>
      </c>
      <c r="G125" s="110" t="s">
        <v>66</v>
      </c>
      <c r="H125" s="110" t="s">
        <v>103</v>
      </c>
      <c r="I125" s="109">
        <f t="shared" ca="1" si="46"/>
        <v>48</v>
      </c>
      <c r="J125" s="110" t="s">
        <v>110</v>
      </c>
      <c r="K125" s="110" t="s">
        <v>119</v>
      </c>
      <c r="L125" s="111" t="s">
        <v>106</v>
      </c>
      <c r="M125" s="112">
        <v>24544</v>
      </c>
      <c r="N125" s="112">
        <v>24557</v>
      </c>
      <c r="O125" s="277">
        <v>30801</v>
      </c>
      <c r="P125" s="258">
        <v>37059</v>
      </c>
      <c r="Q125" s="134"/>
      <c r="R125" s="135"/>
      <c r="S125" s="136"/>
      <c r="T125" s="137"/>
      <c r="U125" s="138"/>
      <c r="V125" s="139"/>
      <c r="W125" s="139"/>
      <c r="X125" s="142"/>
      <c r="Y125" s="141">
        <f t="shared" si="26"/>
        <v>3</v>
      </c>
      <c r="AF125" s="142"/>
      <c r="AG125" s="142"/>
      <c r="AH125" s="143" t="str">
        <f t="shared" si="25"/>
        <v>P</v>
      </c>
      <c r="AI125" s="143" t="str">
        <f t="shared" si="25"/>
        <v>S</v>
      </c>
      <c r="AJ125" s="143">
        <f t="shared" ca="1" si="25"/>
        <v>48</v>
      </c>
      <c r="AK125" s="143" t="str">
        <f t="shared" si="24"/>
        <v>SMU</v>
      </c>
      <c r="AL125" s="143" t="str">
        <f t="shared" si="24"/>
        <v>P.Swasta</v>
      </c>
      <c r="AM125" s="143" t="str">
        <f t="shared" si="24"/>
        <v>Jawa</v>
      </c>
      <c r="AN125" s="25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33"/>
      <c r="BC125">
        <f t="shared" si="27"/>
        <v>1967</v>
      </c>
      <c r="BD125">
        <f t="shared" si="28"/>
        <v>3</v>
      </c>
      <c r="BE125" s="1">
        <f t="shared" si="29"/>
        <v>1984</v>
      </c>
      <c r="BF125" s="1">
        <f t="shared" si="30"/>
        <v>4</v>
      </c>
      <c r="BG125" s="1">
        <f t="shared" si="31"/>
        <v>2001</v>
      </c>
      <c r="BH125" s="1">
        <f t="shared" si="32"/>
        <v>6</v>
      </c>
      <c r="BI125" s="1" t="str">
        <f t="shared" si="33"/>
        <v>-</v>
      </c>
      <c r="BJ125" s="1" t="str">
        <f t="shared" si="34"/>
        <v>-</v>
      </c>
      <c r="BK125" s="1" t="str">
        <f t="shared" si="35"/>
        <v>-</v>
      </c>
      <c r="BL125" s="1" t="str">
        <f t="shared" si="36"/>
        <v>-</v>
      </c>
      <c r="BM125" s="1" t="str">
        <f t="shared" si="37"/>
        <v>-</v>
      </c>
      <c r="BN125" s="1" t="str">
        <f t="shared" si="38"/>
        <v>-</v>
      </c>
      <c r="BO125" s="1" t="str">
        <f t="shared" si="45"/>
        <v>-</v>
      </c>
      <c r="BP125" s="1" t="str">
        <f t="shared" si="39"/>
        <v>-</v>
      </c>
      <c r="BQ125" s="1" t="str">
        <f t="shared" si="40"/>
        <v>-</v>
      </c>
      <c r="BR125" s="1" t="str">
        <f t="shared" si="41"/>
        <v>-</v>
      </c>
      <c r="BS125" s="1">
        <f t="shared" si="42"/>
        <v>1967</v>
      </c>
      <c r="BT125" s="1">
        <f t="shared" si="43"/>
        <v>3</v>
      </c>
      <c r="BU125" s="127">
        <f t="shared" si="44"/>
        <v>0</v>
      </c>
      <c r="BV125" s="127">
        <f t="shared" si="44"/>
        <v>0</v>
      </c>
      <c r="BW125" s="9"/>
      <c r="BX125" s="9"/>
      <c r="BY125" s="9"/>
      <c r="BZ125" s="9"/>
      <c r="CA125" s="9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</row>
    <row r="126" spans="1:134" ht="15.75" x14ac:dyDescent="0.3">
      <c r="A126" s="101">
        <f>IF(C126&lt;&gt;"",COUNTA($C$7:C126),"")</f>
        <v>120</v>
      </c>
      <c r="B126" s="144" t="s">
        <v>405</v>
      </c>
      <c r="C126" s="251" t="s">
        <v>406</v>
      </c>
      <c r="D126" s="293" t="s">
        <v>404</v>
      </c>
      <c r="E126" s="131"/>
      <c r="F126" s="106" t="s">
        <v>257</v>
      </c>
      <c r="G126" s="110" t="s">
        <v>102</v>
      </c>
      <c r="H126" s="110" t="s">
        <v>103</v>
      </c>
      <c r="I126" s="109">
        <f t="shared" ca="1" si="46"/>
        <v>48</v>
      </c>
      <c r="J126" s="110" t="s">
        <v>171</v>
      </c>
      <c r="K126" s="110" t="s">
        <v>119</v>
      </c>
      <c r="L126" s="111" t="s">
        <v>106</v>
      </c>
      <c r="M126" s="112">
        <v>24549</v>
      </c>
      <c r="N126" s="112">
        <v>24577</v>
      </c>
      <c r="O126" s="277">
        <v>30106</v>
      </c>
      <c r="P126" s="258">
        <v>37059</v>
      </c>
      <c r="Q126" s="134"/>
      <c r="R126" s="135"/>
      <c r="S126" s="136"/>
      <c r="T126" s="137"/>
      <c r="U126" s="138"/>
      <c r="V126" s="139"/>
      <c r="W126" s="139"/>
      <c r="X126" s="142"/>
      <c r="Y126" s="141">
        <f t="shared" si="26"/>
        <v>3</v>
      </c>
      <c r="AF126" s="142"/>
      <c r="AG126" s="142"/>
      <c r="AH126" s="143" t="str">
        <f t="shared" si="25"/>
        <v>W</v>
      </c>
      <c r="AI126" s="143" t="str">
        <f t="shared" si="25"/>
        <v>S</v>
      </c>
      <c r="AJ126" s="143">
        <f t="shared" ca="1" si="25"/>
        <v>48</v>
      </c>
      <c r="AK126" s="143" t="str">
        <f t="shared" si="24"/>
        <v>Lain-Lain</v>
      </c>
      <c r="AL126" s="143" t="str">
        <f t="shared" si="24"/>
        <v>P.Swasta</v>
      </c>
      <c r="AM126" s="143" t="str">
        <f t="shared" si="24"/>
        <v>Jawa</v>
      </c>
      <c r="AN126" s="25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33"/>
      <c r="BC126">
        <f t="shared" si="27"/>
        <v>1967</v>
      </c>
      <c r="BD126">
        <f t="shared" si="28"/>
        <v>4</v>
      </c>
      <c r="BE126" s="1">
        <f t="shared" si="29"/>
        <v>1982</v>
      </c>
      <c r="BF126" s="1">
        <f t="shared" si="30"/>
        <v>6</v>
      </c>
      <c r="BG126" s="1">
        <f t="shared" si="31"/>
        <v>2001</v>
      </c>
      <c r="BH126" s="1">
        <f t="shared" si="32"/>
        <v>6</v>
      </c>
      <c r="BI126" s="1" t="str">
        <f t="shared" si="33"/>
        <v>-</v>
      </c>
      <c r="BJ126" s="1" t="str">
        <f t="shared" si="34"/>
        <v>-</v>
      </c>
      <c r="BK126" s="1" t="str">
        <f t="shared" si="35"/>
        <v>-</v>
      </c>
      <c r="BL126" s="1" t="str">
        <f t="shared" si="36"/>
        <v>-</v>
      </c>
      <c r="BM126" s="1" t="str">
        <f t="shared" si="37"/>
        <v>-</v>
      </c>
      <c r="BN126" s="1" t="str">
        <f t="shared" si="38"/>
        <v>-</v>
      </c>
      <c r="BO126" s="1" t="str">
        <f t="shared" si="45"/>
        <v>-</v>
      </c>
      <c r="BP126" s="1" t="str">
        <f t="shared" si="39"/>
        <v>-</v>
      </c>
      <c r="BQ126" s="1" t="str">
        <f t="shared" si="40"/>
        <v>-</v>
      </c>
      <c r="BR126" s="1" t="str">
        <f t="shared" si="41"/>
        <v>-</v>
      </c>
      <c r="BS126" s="1">
        <f t="shared" si="42"/>
        <v>1967</v>
      </c>
      <c r="BT126" s="1">
        <f t="shared" si="43"/>
        <v>3</v>
      </c>
      <c r="BU126" s="127">
        <f t="shared" si="44"/>
        <v>0</v>
      </c>
      <c r="BV126" s="127">
        <f t="shared" si="44"/>
        <v>0</v>
      </c>
      <c r="BW126" s="9"/>
      <c r="BX126" s="9"/>
      <c r="BY126" s="9"/>
      <c r="BZ126" s="9"/>
      <c r="CA126" s="9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</row>
    <row r="127" spans="1:134" ht="15.75" x14ac:dyDescent="0.3">
      <c r="A127" s="101">
        <f>IF(C127&lt;&gt;"",COUNTA($C$7:C127),"")</f>
        <v>121</v>
      </c>
      <c r="B127" s="144" t="s">
        <v>407</v>
      </c>
      <c r="C127" s="251" t="s">
        <v>408</v>
      </c>
      <c r="D127" s="293" t="s">
        <v>404</v>
      </c>
      <c r="E127" s="131"/>
      <c r="F127" s="106" t="s">
        <v>257</v>
      </c>
      <c r="G127" s="110" t="s">
        <v>66</v>
      </c>
      <c r="H127" s="110" t="s">
        <v>103</v>
      </c>
      <c r="I127" s="109">
        <f t="shared" ca="1" si="46"/>
        <v>24</v>
      </c>
      <c r="J127" s="110" t="s">
        <v>110</v>
      </c>
      <c r="K127" s="110" t="s">
        <v>122</v>
      </c>
      <c r="L127" s="111" t="s">
        <v>106</v>
      </c>
      <c r="M127" s="112">
        <v>33424</v>
      </c>
      <c r="N127" s="112">
        <v>33580</v>
      </c>
      <c r="O127" s="277">
        <v>39789</v>
      </c>
      <c r="P127" s="258">
        <v>37059</v>
      </c>
      <c r="Q127" s="134"/>
      <c r="R127" s="135"/>
      <c r="S127" s="136"/>
      <c r="T127" s="137"/>
      <c r="U127" s="138"/>
      <c r="V127" s="139"/>
      <c r="W127" s="139"/>
      <c r="X127" s="142"/>
      <c r="Y127" s="141">
        <f t="shared" si="26"/>
        <v>7</v>
      </c>
      <c r="AF127" s="142"/>
      <c r="AG127" s="142"/>
      <c r="AH127" s="143" t="str">
        <f t="shared" si="25"/>
        <v>P</v>
      </c>
      <c r="AI127" s="143" t="str">
        <f t="shared" si="25"/>
        <v>S</v>
      </c>
      <c r="AJ127" s="143">
        <f t="shared" ca="1" si="25"/>
        <v>24</v>
      </c>
      <c r="AK127" s="143" t="str">
        <f t="shared" si="24"/>
        <v>SMU</v>
      </c>
      <c r="AL127" s="143" t="str">
        <f t="shared" si="24"/>
        <v>Pel/Mhs</v>
      </c>
      <c r="AM127" s="143" t="str">
        <f t="shared" si="24"/>
        <v>Jawa</v>
      </c>
      <c r="AN127" s="25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33"/>
      <c r="BC127">
        <f t="shared" si="27"/>
        <v>1991</v>
      </c>
      <c r="BD127">
        <f t="shared" si="28"/>
        <v>12</v>
      </c>
      <c r="BE127" s="1">
        <f t="shared" si="29"/>
        <v>2008</v>
      </c>
      <c r="BF127" s="1">
        <f t="shared" si="30"/>
        <v>12</v>
      </c>
      <c r="BG127" s="1">
        <f t="shared" si="31"/>
        <v>2001</v>
      </c>
      <c r="BH127" s="1">
        <f t="shared" si="32"/>
        <v>6</v>
      </c>
      <c r="BI127" s="1" t="str">
        <f t="shared" si="33"/>
        <v>-</v>
      </c>
      <c r="BJ127" s="1" t="str">
        <f t="shared" si="34"/>
        <v>-</v>
      </c>
      <c r="BK127" s="1" t="str">
        <f t="shared" si="35"/>
        <v>-</v>
      </c>
      <c r="BL127" s="1" t="str">
        <f t="shared" si="36"/>
        <v>-</v>
      </c>
      <c r="BM127" s="1" t="str">
        <f t="shared" si="37"/>
        <v>-</v>
      </c>
      <c r="BN127" s="1" t="str">
        <f t="shared" si="38"/>
        <v>-</v>
      </c>
      <c r="BO127" s="1" t="str">
        <f t="shared" si="45"/>
        <v>-</v>
      </c>
      <c r="BP127" s="1" t="str">
        <f t="shared" si="39"/>
        <v>-</v>
      </c>
      <c r="BQ127" s="1" t="str">
        <f t="shared" si="40"/>
        <v>-</v>
      </c>
      <c r="BR127" s="1" t="str">
        <f t="shared" si="41"/>
        <v>-</v>
      </c>
      <c r="BS127" s="1">
        <f t="shared" si="42"/>
        <v>1991</v>
      </c>
      <c r="BT127" s="1">
        <f t="shared" si="43"/>
        <v>7</v>
      </c>
      <c r="BU127" s="127">
        <f t="shared" si="44"/>
        <v>0</v>
      </c>
      <c r="BV127" s="127">
        <f t="shared" si="44"/>
        <v>0</v>
      </c>
      <c r="BW127" s="9"/>
      <c r="BX127" s="9"/>
      <c r="BY127" s="9"/>
      <c r="BZ127" s="9"/>
      <c r="CA127" s="9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</row>
    <row r="128" spans="1:134" ht="15.75" x14ac:dyDescent="0.3">
      <c r="A128" s="101">
        <f>IF(C128&lt;&gt;"",COUNTA($C$7:C128),"")</f>
        <v>122</v>
      </c>
      <c r="B128" s="144" t="s">
        <v>409</v>
      </c>
      <c r="C128" s="251" t="s">
        <v>410</v>
      </c>
      <c r="D128" s="293" t="s">
        <v>404</v>
      </c>
      <c r="E128" s="131"/>
      <c r="F128" s="106" t="s">
        <v>257</v>
      </c>
      <c r="G128" s="110" t="s">
        <v>102</v>
      </c>
      <c r="H128" s="146" t="s">
        <v>115</v>
      </c>
      <c r="I128" s="109">
        <f t="shared" ca="1" si="46"/>
        <v>13</v>
      </c>
      <c r="J128" s="110"/>
      <c r="K128" s="110"/>
      <c r="L128" s="111" t="s">
        <v>106</v>
      </c>
      <c r="M128" s="112">
        <v>37572</v>
      </c>
      <c r="N128" s="112">
        <v>37731</v>
      </c>
      <c r="O128" s="277"/>
      <c r="P128" s="258"/>
      <c r="Q128" s="134"/>
      <c r="R128" s="135"/>
      <c r="S128" s="136"/>
      <c r="T128" s="137"/>
      <c r="U128" s="138"/>
      <c r="V128" s="139"/>
      <c r="W128" s="139"/>
      <c r="X128" s="142"/>
      <c r="Y128" s="141">
        <f t="shared" si="26"/>
        <v>11</v>
      </c>
      <c r="AF128" s="142"/>
      <c r="AG128" s="142"/>
      <c r="AH128" s="143" t="str">
        <f t="shared" si="25"/>
        <v>W</v>
      </c>
      <c r="AI128" s="143" t="str">
        <f t="shared" si="25"/>
        <v>B</v>
      </c>
      <c r="AJ128" s="143">
        <f t="shared" ca="1" si="25"/>
        <v>13</v>
      </c>
      <c r="AK128" s="143">
        <f t="shared" si="24"/>
        <v>0</v>
      </c>
      <c r="AL128" s="143">
        <f t="shared" si="24"/>
        <v>0</v>
      </c>
      <c r="AM128" s="143" t="str">
        <f t="shared" si="24"/>
        <v>Jawa</v>
      </c>
      <c r="AN128" s="25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33"/>
      <c r="BC128">
        <f t="shared" si="27"/>
        <v>2003</v>
      </c>
      <c r="BD128">
        <f t="shared" si="28"/>
        <v>4</v>
      </c>
      <c r="BE128" s="1" t="str">
        <f t="shared" si="29"/>
        <v>-</v>
      </c>
      <c r="BF128" s="1" t="str">
        <f t="shared" si="30"/>
        <v>-</v>
      </c>
      <c r="BG128" s="1" t="str">
        <f t="shared" si="31"/>
        <v>-</v>
      </c>
      <c r="BH128" s="1" t="str">
        <f t="shared" si="32"/>
        <v>-</v>
      </c>
      <c r="BI128" s="1" t="str">
        <f t="shared" si="33"/>
        <v>-</v>
      </c>
      <c r="BJ128" s="1" t="str">
        <f t="shared" si="34"/>
        <v>-</v>
      </c>
      <c r="BK128" s="1" t="str">
        <f t="shared" si="35"/>
        <v>-</v>
      </c>
      <c r="BL128" s="1" t="str">
        <f t="shared" si="36"/>
        <v>-</v>
      </c>
      <c r="BM128" s="1" t="str">
        <f t="shared" si="37"/>
        <v>-</v>
      </c>
      <c r="BN128" s="1" t="str">
        <f t="shared" si="38"/>
        <v>-</v>
      </c>
      <c r="BO128" s="1" t="str">
        <f t="shared" si="45"/>
        <v>-</v>
      </c>
      <c r="BP128" s="1" t="str">
        <f t="shared" si="39"/>
        <v>-</v>
      </c>
      <c r="BQ128" s="1" t="str">
        <f t="shared" si="40"/>
        <v>-</v>
      </c>
      <c r="BR128" s="1" t="str">
        <f t="shared" si="41"/>
        <v>-</v>
      </c>
      <c r="BS128" s="1">
        <f t="shared" si="42"/>
        <v>2002</v>
      </c>
      <c r="BT128" s="1">
        <f t="shared" si="43"/>
        <v>11</v>
      </c>
      <c r="BU128" s="127">
        <f t="shared" si="44"/>
        <v>0</v>
      </c>
      <c r="BV128" s="127">
        <f t="shared" si="44"/>
        <v>0</v>
      </c>
      <c r="BW128" s="9"/>
      <c r="BX128" s="9"/>
      <c r="BY128" s="9"/>
      <c r="BZ128" s="9"/>
      <c r="CA128" s="9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</row>
    <row r="129" spans="1:134" ht="15.75" x14ac:dyDescent="0.3">
      <c r="A129" s="101">
        <f>IF(C129&lt;&gt;"",COUNTA($C$7:C129),"")</f>
        <v>123</v>
      </c>
      <c r="B129" s="102">
        <v>8117001</v>
      </c>
      <c r="C129" s="251" t="s">
        <v>411</v>
      </c>
      <c r="D129" s="293" t="s">
        <v>412</v>
      </c>
      <c r="E129" s="131">
        <v>282848</v>
      </c>
      <c r="F129" s="106" t="s">
        <v>257</v>
      </c>
      <c r="G129" s="110" t="s">
        <v>66</v>
      </c>
      <c r="H129" s="110" t="s">
        <v>103</v>
      </c>
      <c r="I129" s="109">
        <f t="shared" ca="1" si="46"/>
        <v>63</v>
      </c>
      <c r="J129" s="110" t="s">
        <v>104</v>
      </c>
      <c r="K129" s="110" t="s">
        <v>105</v>
      </c>
      <c r="L129" s="111" t="s">
        <v>112</v>
      </c>
      <c r="M129" s="112">
        <v>19238</v>
      </c>
      <c r="N129" s="112">
        <v>19346</v>
      </c>
      <c r="O129" s="277">
        <v>26032</v>
      </c>
      <c r="P129" s="258"/>
      <c r="Q129" s="134"/>
      <c r="R129" s="135"/>
      <c r="S129" s="136"/>
      <c r="T129" s="137"/>
      <c r="U129" s="138"/>
      <c r="V129" s="139"/>
      <c r="W129" s="139"/>
      <c r="X129" s="142"/>
      <c r="Y129" s="141">
        <f t="shared" si="26"/>
        <v>9</v>
      </c>
      <c r="AF129" s="142"/>
      <c r="AG129" s="142"/>
      <c r="AH129" s="143" t="str">
        <f t="shared" si="25"/>
        <v>P</v>
      </c>
      <c r="AI129" s="143" t="str">
        <f t="shared" si="25"/>
        <v>S</v>
      </c>
      <c r="AJ129" s="143">
        <f t="shared" ca="1" si="25"/>
        <v>63</v>
      </c>
      <c r="AK129" s="143" t="str">
        <f t="shared" si="24"/>
        <v>Kejuruan</v>
      </c>
      <c r="AL129" s="143" t="str">
        <f t="shared" si="24"/>
        <v>P.Negeri</v>
      </c>
      <c r="AM129" s="143" t="str">
        <f t="shared" si="24"/>
        <v>Ambon</v>
      </c>
      <c r="AN129" s="25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33"/>
      <c r="BC129">
        <f t="shared" si="27"/>
        <v>1952</v>
      </c>
      <c r="BD129">
        <f t="shared" si="28"/>
        <v>12</v>
      </c>
      <c r="BE129" s="1">
        <f t="shared" si="29"/>
        <v>1971</v>
      </c>
      <c r="BF129" s="1">
        <f t="shared" si="30"/>
        <v>4</v>
      </c>
      <c r="BG129" s="1" t="str">
        <f t="shared" si="31"/>
        <v>-</v>
      </c>
      <c r="BH129" s="1" t="str">
        <f t="shared" si="32"/>
        <v>-</v>
      </c>
      <c r="BI129" s="1" t="str">
        <f t="shared" si="33"/>
        <v>-</v>
      </c>
      <c r="BJ129" s="1" t="str">
        <f t="shared" si="34"/>
        <v>-</v>
      </c>
      <c r="BK129" s="1" t="str">
        <f t="shared" si="35"/>
        <v>-</v>
      </c>
      <c r="BL129" s="1" t="str">
        <f t="shared" si="36"/>
        <v>-</v>
      </c>
      <c r="BM129" s="1" t="str">
        <f t="shared" si="37"/>
        <v>-</v>
      </c>
      <c r="BN129" s="1" t="str">
        <f t="shared" si="38"/>
        <v>-</v>
      </c>
      <c r="BO129" s="1" t="str">
        <f t="shared" si="45"/>
        <v>-</v>
      </c>
      <c r="BP129" s="1" t="str">
        <f t="shared" si="39"/>
        <v>-</v>
      </c>
      <c r="BQ129" s="1" t="str">
        <f t="shared" si="40"/>
        <v>-</v>
      </c>
      <c r="BR129" s="1" t="str">
        <f t="shared" si="41"/>
        <v>-</v>
      </c>
      <c r="BS129" s="1">
        <f t="shared" si="42"/>
        <v>1952</v>
      </c>
      <c r="BT129" s="1">
        <f t="shared" si="43"/>
        <v>9</v>
      </c>
      <c r="BU129" s="127">
        <f t="shared" si="44"/>
        <v>0</v>
      </c>
      <c r="BV129" s="127">
        <f t="shared" si="44"/>
        <v>0</v>
      </c>
      <c r="BW129" s="9"/>
      <c r="BX129" s="9"/>
      <c r="BY129" s="9"/>
      <c r="BZ129" s="9"/>
      <c r="CA129" s="9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</row>
    <row r="130" spans="1:134" ht="15.75" x14ac:dyDescent="0.3">
      <c r="A130" s="101">
        <f>IF(C130&lt;&gt;"",COUNTA($C$7:C130),"")</f>
        <v>124</v>
      </c>
      <c r="B130" s="102">
        <v>8625032</v>
      </c>
      <c r="C130" s="251" t="s">
        <v>413</v>
      </c>
      <c r="D130" s="293" t="s">
        <v>412</v>
      </c>
      <c r="E130" s="131">
        <v>282848</v>
      </c>
      <c r="F130" s="106" t="s">
        <v>257</v>
      </c>
      <c r="G130" s="172" t="s">
        <v>102</v>
      </c>
      <c r="H130" s="110" t="s">
        <v>103</v>
      </c>
      <c r="I130" s="109">
        <f t="shared" ca="1" si="46"/>
        <v>53</v>
      </c>
      <c r="J130" s="110" t="s">
        <v>110</v>
      </c>
      <c r="K130" s="110" t="s">
        <v>105</v>
      </c>
      <c r="L130" s="111" t="s">
        <v>174</v>
      </c>
      <c r="M130" s="112">
        <v>22985</v>
      </c>
      <c r="N130" s="112">
        <v>31771</v>
      </c>
      <c r="O130" s="277">
        <v>31771</v>
      </c>
      <c r="P130" s="258"/>
      <c r="Q130" s="170"/>
      <c r="R130" s="135"/>
      <c r="S130" s="136"/>
      <c r="T130" s="137"/>
      <c r="U130" s="138"/>
      <c r="V130" s="139"/>
      <c r="W130" s="139"/>
      <c r="X130" s="142"/>
      <c r="Y130" s="141">
        <f t="shared" si="26"/>
        <v>12</v>
      </c>
      <c r="AF130" s="142"/>
      <c r="AG130" s="142"/>
      <c r="AH130" s="143" t="str">
        <f t="shared" si="25"/>
        <v>W</v>
      </c>
      <c r="AI130" s="143" t="str">
        <f t="shared" si="25"/>
        <v>S</v>
      </c>
      <c r="AJ130" s="143">
        <f t="shared" ca="1" si="25"/>
        <v>53</v>
      </c>
      <c r="AK130" s="143" t="str">
        <f t="shared" si="24"/>
        <v>SMU</v>
      </c>
      <c r="AL130" s="143" t="str">
        <f t="shared" si="24"/>
        <v>P.Negeri</v>
      </c>
      <c r="AM130" s="143" t="str">
        <f t="shared" si="24"/>
        <v>Sunda</v>
      </c>
      <c r="AN130" s="25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33"/>
      <c r="BC130">
        <f t="shared" si="27"/>
        <v>1986</v>
      </c>
      <c r="BD130">
        <f t="shared" si="28"/>
        <v>12</v>
      </c>
      <c r="BE130" s="1">
        <f t="shared" si="29"/>
        <v>1986</v>
      </c>
      <c r="BF130" s="1">
        <f t="shared" si="30"/>
        <v>12</v>
      </c>
      <c r="BG130" s="1" t="str">
        <f t="shared" si="31"/>
        <v>-</v>
      </c>
      <c r="BH130" s="1" t="str">
        <f t="shared" si="32"/>
        <v>-</v>
      </c>
      <c r="BI130" s="1" t="str">
        <f t="shared" si="33"/>
        <v>-</v>
      </c>
      <c r="BJ130" s="1" t="str">
        <f t="shared" si="34"/>
        <v>-</v>
      </c>
      <c r="BK130" s="1" t="str">
        <f t="shared" si="35"/>
        <v>-</v>
      </c>
      <c r="BL130" s="1" t="str">
        <f t="shared" si="36"/>
        <v>-</v>
      </c>
      <c r="BM130" s="1" t="str">
        <f t="shared" si="37"/>
        <v>-</v>
      </c>
      <c r="BN130" s="1" t="str">
        <f t="shared" si="38"/>
        <v>-</v>
      </c>
      <c r="BO130" s="1" t="str">
        <f t="shared" si="45"/>
        <v>-</v>
      </c>
      <c r="BP130" s="1" t="str">
        <f t="shared" si="39"/>
        <v>-</v>
      </c>
      <c r="BQ130" s="1" t="str">
        <f t="shared" si="40"/>
        <v>-</v>
      </c>
      <c r="BR130" s="1" t="str">
        <f t="shared" si="41"/>
        <v>-</v>
      </c>
      <c r="BS130" s="1">
        <f t="shared" si="42"/>
        <v>1962</v>
      </c>
      <c r="BT130" s="1">
        <f t="shared" si="43"/>
        <v>12</v>
      </c>
      <c r="BU130" s="127">
        <f t="shared" si="44"/>
        <v>0</v>
      </c>
      <c r="BV130" s="127">
        <f t="shared" si="44"/>
        <v>0</v>
      </c>
      <c r="BW130" s="9"/>
      <c r="BX130" s="9"/>
      <c r="BY130" s="9"/>
      <c r="BZ130" s="9"/>
      <c r="CA130" s="9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</row>
    <row r="131" spans="1:134" ht="15.75" x14ac:dyDescent="0.3">
      <c r="A131" s="101">
        <f>IF(C131&lt;&gt;"",COUNTA($C$7:C131),"")</f>
        <v>125</v>
      </c>
      <c r="B131" s="102">
        <v>8625034</v>
      </c>
      <c r="C131" s="251" t="s">
        <v>414</v>
      </c>
      <c r="D131" s="293" t="s">
        <v>412</v>
      </c>
      <c r="E131" s="131">
        <v>282848</v>
      </c>
      <c r="F131" s="106" t="s">
        <v>257</v>
      </c>
      <c r="G131" s="220" t="s">
        <v>102</v>
      </c>
      <c r="H131" s="110" t="s">
        <v>103</v>
      </c>
      <c r="I131" s="109">
        <f t="shared" ca="1" si="46"/>
        <v>30</v>
      </c>
      <c r="J131" s="110" t="s">
        <v>110</v>
      </c>
      <c r="K131" s="110" t="s">
        <v>122</v>
      </c>
      <c r="L131" s="111" t="s">
        <v>112</v>
      </c>
      <c r="M131" s="112">
        <v>31171</v>
      </c>
      <c r="N131" s="112">
        <v>31771</v>
      </c>
      <c r="O131" s="277">
        <v>38346</v>
      </c>
      <c r="P131" s="258"/>
      <c r="Q131" s="170"/>
      <c r="R131" s="135"/>
      <c r="S131" s="136"/>
      <c r="T131" s="137"/>
      <c r="U131" s="138"/>
      <c r="V131" s="139"/>
      <c r="W131" s="139"/>
      <c r="X131" s="142"/>
      <c r="Y131" s="141">
        <f t="shared" si="26"/>
        <v>5</v>
      </c>
      <c r="AF131" s="142"/>
      <c r="AG131" s="142"/>
      <c r="AH131" s="143" t="str">
        <f t="shared" si="25"/>
        <v>W</v>
      </c>
      <c r="AI131" s="143" t="str">
        <f t="shared" si="25"/>
        <v>S</v>
      </c>
      <c r="AJ131" s="143">
        <f t="shared" ca="1" si="25"/>
        <v>30</v>
      </c>
      <c r="AK131" s="143" t="str">
        <f t="shared" si="24"/>
        <v>SMU</v>
      </c>
      <c r="AL131" s="143" t="str">
        <f t="shared" si="24"/>
        <v>Pel/Mhs</v>
      </c>
      <c r="AM131" s="143" t="str">
        <f t="shared" si="24"/>
        <v>Ambon</v>
      </c>
      <c r="AN131" s="25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33"/>
      <c r="BC131">
        <f t="shared" si="27"/>
        <v>1986</v>
      </c>
      <c r="BD131">
        <f t="shared" si="28"/>
        <v>12</v>
      </c>
      <c r="BE131" s="1">
        <f t="shared" si="29"/>
        <v>2004</v>
      </c>
      <c r="BF131" s="1">
        <f t="shared" si="30"/>
        <v>12</v>
      </c>
      <c r="BG131" s="1" t="str">
        <f t="shared" si="31"/>
        <v>-</v>
      </c>
      <c r="BH131" s="1" t="str">
        <f t="shared" si="32"/>
        <v>-</v>
      </c>
      <c r="BI131" s="1" t="str">
        <f t="shared" si="33"/>
        <v>-</v>
      </c>
      <c r="BJ131" s="1" t="str">
        <f t="shared" si="34"/>
        <v>-</v>
      </c>
      <c r="BK131" s="1" t="str">
        <f t="shared" si="35"/>
        <v>-</v>
      </c>
      <c r="BL131" s="1" t="str">
        <f t="shared" si="36"/>
        <v>-</v>
      </c>
      <c r="BM131" s="1" t="str">
        <f t="shared" si="37"/>
        <v>-</v>
      </c>
      <c r="BN131" s="1" t="str">
        <f t="shared" si="38"/>
        <v>-</v>
      </c>
      <c r="BO131" s="1" t="str">
        <f t="shared" si="45"/>
        <v>-</v>
      </c>
      <c r="BP131" s="1" t="str">
        <f t="shared" si="39"/>
        <v>-</v>
      </c>
      <c r="BQ131" s="1" t="str">
        <f t="shared" si="40"/>
        <v>-</v>
      </c>
      <c r="BR131" s="1" t="str">
        <f t="shared" si="41"/>
        <v>-</v>
      </c>
      <c r="BS131" s="1">
        <f t="shared" si="42"/>
        <v>1985</v>
      </c>
      <c r="BT131" s="1">
        <f t="shared" si="43"/>
        <v>5</v>
      </c>
      <c r="BU131" s="127">
        <f t="shared" si="44"/>
        <v>0</v>
      </c>
      <c r="BV131" s="127">
        <f t="shared" si="44"/>
        <v>0</v>
      </c>
      <c r="BW131" s="9"/>
      <c r="BX131" s="9"/>
      <c r="BY131" s="9"/>
      <c r="BZ131" s="9"/>
      <c r="CA131" s="9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</row>
    <row r="132" spans="1:134" ht="15.75" x14ac:dyDescent="0.3">
      <c r="A132" s="101">
        <f>IF(C132&lt;&gt;"",COUNTA($C$7:C132),"")</f>
        <v>126</v>
      </c>
      <c r="B132" s="144" t="s">
        <v>415</v>
      </c>
      <c r="C132" s="294" t="s">
        <v>416</v>
      </c>
      <c r="D132" s="293" t="s">
        <v>412</v>
      </c>
      <c r="E132" s="131">
        <v>282848</v>
      </c>
      <c r="F132" s="106" t="s">
        <v>257</v>
      </c>
      <c r="G132" s="110" t="s">
        <v>66</v>
      </c>
      <c r="H132" s="110" t="s">
        <v>103</v>
      </c>
      <c r="I132" s="109">
        <f t="shared" ca="1" si="46"/>
        <v>28</v>
      </c>
      <c r="J132" s="110" t="s">
        <v>110</v>
      </c>
      <c r="K132" s="110" t="s">
        <v>122</v>
      </c>
      <c r="L132" s="111" t="s">
        <v>112</v>
      </c>
      <c r="M132" s="112">
        <v>31963</v>
      </c>
      <c r="N132" s="112">
        <v>32136</v>
      </c>
      <c r="O132" s="277">
        <v>38690</v>
      </c>
      <c r="P132" s="258"/>
      <c r="Q132" s="134"/>
      <c r="R132" s="135"/>
      <c r="S132" s="136"/>
      <c r="T132" s="137"/>
      <c r="U132" s="138"/>
      <c r="V132" s="139"/>
      <c r="W132" s="139"/>
      <c r="X132" s="142"/>
      <c r="Y132" s="141">
        <f t="shared" si="26"/>
        <v>7</v>
      </c>
      <c r="AF132" s="142"/>
      <c r="AG132" s="142"/>
      <c r="AH132" s="143" t="str">
        <f t="shared" si="25"/>
        <v>P</v>
      </c>
      <c r="AI132" s="143" t="str">
        <f t="shared" si="25"/>
        <v>S</v>
      </c>
      <c r="AJ132" s="143">
        <f t="shared" ca="1" si="25"/>
        <v>28</v>
      </c>
      <c r="AK132" s="143" t="str">
        <f t="shared" si="24"/>
        <v>SMU</v>
      </c>
      <c r="AL132" s="143" t="str">
        <f t="shared" si="24"/>
        <v>Pel/Mhs</v>
      </c>
      <c r="AM132" s="143" t="str">
        <f t="shared" si="24"/>
        <v>Ambon</v>
      </c>
      <c r="AN132" s="25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33"/>
      <c r="BC132">
        <f t="shared" si="27"/>
        <v>1987</v>
      </c>
      <c r="BD132">
        <f t="shared" si="28"/>
        <v>12</v>
      </c>
      <c r="BE132" s="1">
        <f t="shared" si="29"/>
        <v>2005</v>
      </c>
      <c r="BF132" s="1">
        <f t="shared" si="30"/>
        <v>12</v>
      </c>
      <c r="BG132" s="1" t="str">
        <f t="shared" si="31"/>
        <v>-</v>
      </c>
      <c r="BH132" s="1" t="str">
        <f t="shared" si="32"/>
        <v>-</v>
      </c>
      <c r="BI132" s="1" t="str">
        <f t="shared" si="33"/>
        <v>-</v>
      </c>
      <c r="BJ132" s="1" t="str">
        <f t="shared" si="34"/>
        <v>-</v>
      </c>
      <c r="BK132" s="1" t="str">
        <f t="shared" si="35"/>
        <v>-</v>
      </c>
      <c r="BL132" s="1" t="str">
        <f t="shared" si="36"/>
        <v>-</v>
      </c>
      <c r="BM132" s="1" t="str">
        <f t="shared" si="37"/>
        <v>-</v>
      </c>
      <c r="BN132" s="1" t="str">
        <f t="shared" si="38"/>
        <v>-</v>
      </c>
      <c r="BO132" s="1" t="str">
        <f t="shared" si="45"/>
        <v>-</v>
      </c>
      <c r="BP132" s="1" t="str">
        <f t="shared" si="39"/>
        <v>-</v>
      </c>
      <c r="BQ132" s="1" t="str">
        <f t="shared" si="40"/>
        <v>-</v>
      </c>
      <c r="BR132" s="1" t="str">
        <f t="shared" si="41"/>
        <v>-</v>
      </c>
      <c r="BS132" s="1">
        <f t="shared" si="42"/>
        <v>1987</v>
      </c>
      <c r="BT132" s="1">
        <f t="shared" si="43"/>
        <v>7</v>
      </c>
      <c r="BU132" s="127">
        <f t="shared" si="44"/>
        <v>0</v>
      </c>
      <c r="BV132" s="127">
        <f t="shared" si="44"/>
        <v>0</v>
      </c>
      <c r="BW132" s="9"/>
      <c r="BX132" s="9"/>
      <c r="BY132" s="9"/>
      <c r="BZ132" s="9"/>
      <c r="CA132" s="9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</row>
    <row r="133" spans="1:134" ht="15.75" x14ac:dyDescent="0.3">
      <c r="A133" s="101">
        <f>IF(C133&lt;&gt;"",COUNTA($C$7:C133),"")</f>
        <v>127</v>
      </c>
      <c r="B133" s="144">
        <v>9115030</v>
      </c>
      <c r="C133" s="294" t="s">
        <v>417</v>
      </c>
      <c r="D133" s="293" t="s">
        <v>412</v>
      </c>
      <c r="E133" s="131">
        <v>282848</v>
      </c>
      <c r="F133" s="106" t="s">
        <v>257</v>
      </c>
      <c r="G133" s="110" t="s">
        <v>66</v>
      </c>
      <c r="H133" s="110" t="s">
        <v>103</v>
      </c>
      <c r="I133" s="109">
        <f t="shared" ca="1" si="46"/>
        <v>25</v>
      </c>
      <c r="J133" s="110" t="s">
        <v>110</v>
      </c>
      <c r="K133" s="110" t="s">
        <v>122</v>
      </c>
      <c r="L133" s="111" t="s">
        <v>112</v>
      </c>
      <c r="M133" s="112">
        <v>33079</v>
      </c>
      <c r="N133" s="112">
        <v>33597</v>
      </c>
      <c r="O133" s="277">
        <v>39418</v>
      </c>
      <c r="P133" s="258"/>
      <c r="Q133" s="134"/>
      <c r="R133" s="135"/>
      <c r="S133" s="136"/>
      <c r="T133" s="137"/>
      <c r="U133" s="138"/>
      <c r="V133" s="139"/>
      <c r="W133" s="139"/>
      <c r="X133" s="142"/>
      <c r="Y133" s="141">
        <f t="shared" si="26"/>
        <v>7</v>
      </c>
      <c r="AF133" s="142"/>
      <c r="AG133" s="142"/>
      <c r="AH133" s="143" t="str">
        <f t="shared" si="25"/>
        <v>P</v>
      </c>
      <c r="AI133" s="143" t="str">
        <f t="shared" si="25"/>
        <v>S</v>
      </c>
      <c r="AJ133" s="143">
        <f t="shared" ca="1" si="25"/>
        <v>25</v>
      </c>
      <c r="AK133" s="143" t="str">
        <f t="shared" si="25"/>
        <v>SMU</v>
      </c>
      <c r="AL133" s="143" t="str">
        <f t="shared" si="25"/>
        <v>Pel/Mhs</v>
      </c>
      <c r="AM133" s="143" t="str">
        <f t="shared" si="25"/>
        <v>Ambon</v>
      </c>
      <c r="AN133" s="25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33"/>
      <c r="BC133">
        <f t="shared" si="27"/>
        <v>1991</v>
      </c>
      <c r="BD133">
        <f t="shared" si="28"/>
        <v>12</v>
      </c>
      <c r="BE133" s="1">
        <f t="shared" si="29"/>
        <v>2007</v>
      </c>
      <c r="BF133" s="1">
        <f t="shared" si="30"/>
        <v>12</v>
      </c>
      <c r="BG133" s="1" t="str">
        <f t="shared" si="31"/>
        <v>-</v>
      </c>
      <c r="BH133" s="1" t="str">
        <f t="shared" si="32"/>
        <v>-</v>
      </c>
      <c r="BI133" s="1" t="str">
        <f t="shared" si="33"/>
        <v>-</v>
      </c>
      <c r="BJ133" s="1" t="str">
        <f t="shared" si="34"/>
        <v>-</v>
      </c>
      <c r="BK133" s="1" t="str">
        <f t="shared" si="35"/>
        <v>-</v>
      </c>
      <c r="BL133" s="1" t="str">
        <f t="shared" si="36"/>
        <v>-</v>
      </c>
      <c r="BM133" s="1" t="str">
        <f t="shared" si="37"/>
        <v>-</v>
      </c>
      <c r="BN133" s="1" t="str">
        <f t="shared" si="38"/>
        <v>-</v>
      </c>
      <c r="BO133" s="1" t="str">
        <f t="shared" si="45"/>
        <v>-</v>
      </c>
      <c r="BP133" s="1" t="str">
        <f t="shared" si="39"/>
        <v>-</v>
      </c>
      <c r="BQ133" s="1" t="str">
        <f t="shared" si="40"/>
        <v>-</v>
      </c>
      <c r="BR133" s="1" t="str">
        <f t="shared" si="41"/>
        <v>-</v>
      </c>
      <c r="BS133" s="1">
        <f t="shared" si="42"/>
        <v>1990</v>
      </c>
      <c r="BT133" s="1">
        <f t="shared" si="43"/>
        <v>7</v>
      </c>
      <c r="BU133" s="127">
        <f t="shared" si="44"/>
        <v>0</v>
      </c>
      <c r="BV133" s="127">
        <f t="shared" si="44"/>
        <v>0</v>
      </c>
      <c r="BW133" s="9"/>
      <c r="BX133" s="9"/>
      <c r="BY133" s="9"/>
      <c r="BZ133" s="9"/>
      <c r="CA133" s="9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</row>
    <row r="134" spans="1:134" ht="15.75" x14ac:dyDescent="0.3">
      <c r="A134" s="101">
        <f>IF(C134&lt;&gt;"",COUNTA($C$7:C134),"")</f>
        <v>128</v>
      </c>
      <c r="B134" s="144" t="s">
        <v>418</v>
      </c>
      <c r="C134" s="294" t="s">
        <v>419</v>
      </c>
      <c r="D134" s="293" t="s">
        <v>412</v>
      </c>
      <c r="E134" s="131">
        <v>282848</v>
      </c>
      <c r="F134" s="106" t="s">
        <v>257</v>
      </c>
      <c r="G134" s="110" t="s">
        <v>102</v>
      </c>
      <c r="H134" s="146" t="s">
        <v>115</v>
      </c>
      <c r="I134" s="109">
        <f t="shared" ca="1" si="46"/>
        <v>15</v>
      </c>
      <c r="J134" s="110"/>
      <c r="K134" s="110"/>
      <c r="L134" s="111" t="s">
        <v>112</v>
      </c>
      <c r="M134" s="112">
        <v>36719</v>
      </c>
      <c r="N134" s="112">
        <v>37346</v>
      </c>
      <c r="O134" s="277"/>
      <c r="P134" s="258"/>
      <c r="Q134" s="134"/>
      <c r="R134" s="135"/>
      <c r="S134" s="136"/>
      <c r="T134" s="137"/>
      <c r="U134" s="138"/>
      <c r="V134" s="139"/>
      <c r="W134" s="139"/>
      <c r="X134" s="142"/>
      <c r="Y134" s="141">
        <f t="shared" si="26"/>
        <v>7</v>
      </c>
      <c r="AF134" s="142"/>
      <c r="AG134" s="142"/>
      <c r="AH134" s="143" t="str">
        <f t="shared" ref="AH134:AM176" si="47">IF(AND(ISBLANK($Q134),ISBLANK($R134),ISBLANK($S134)),G134,"*"&amp;G134)</f>
        <v>W</v>
      </c>
      <c r="AI134" s="143" t="str">
        <f t="shared" si="47"/>
        <v>B</v>
      </c>
      <c r="AJ134" s="143">
        <f t="shared" ca="1" si="47"/>
        <v>15</v>
      </c>
      <c r="AK134" s="143">
        <f t="shared" si="47"/>
        <v>0</v>
      </c>
      <c r="AL134" s="143">
        <f t="shared" si="47"/>
        <v>0</v>
      </c>
      <c r="AM134" s="143" t="str">
        <f t="shared" si="47"/>
        <v>Ambon</v>
      </c>
      <c r="AN134" s="25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33"/>
      <c r="BC134">
        <f t="shared" si="27"/>
        <v>2002</v>
      </c>
      <c r="BD134">
        <f t="shared" si="28"/>
        <v>3</v>
      </c>
      <c r="BE134" s="1" t="str">
        <f t="shared" si="29"/>
        <v>-</v>
      </c>
      <c r="BF134" s="1" t="str">
        <f t="shared" si="30"/>
        <v>-</v>
      </c>
      <c r="BG134" s="1" t="str">
        <f t="shared" si="31"/>
        <v>-</v>
      </c>
      <c r="BH134" s="1" t="str">
        <f t="shared" si="32"/>
        <v>-</v>
      </c>
      <c r="BI134" s="1" t="str">
        <f t="shared" si="33"/>
        <v>-</v>
      </c>
      <c r="BJ134" s="1" t="str">
        <f t="shared" si="34"/>
        <v>-</v>
      </c>
      <c r="BK134" s="1" t="str">
        <f t="shared" si="35"/>
        <v>-</v>
      </c>
      <c r="BL134" s="1" t="str">
        <f t="shared" si="36"/>
        <v>-</v>
      </c>
      <c r="BM134" s="1" t="str">
        <f t="shared" si="37"/>
        <v>-</v>
      </c>
      <c r="BN134" s="1" t="str">
        <f t="shared" si="38"/>
        <v>-</v>
      </c>
      <c r="BO134" s="1" t="str">
        <f t="shared" si="45"/>
        <v>-</v>
      </c>
      <c r="BP134" s="1" t="str">
        <f t="shared" si="39"/>
        <v>-</v>
      </c>
      <c r="BQ134" s="1" t="str">
        <f t="shared" si="40"/>
        <v>-</v>
      </c>
      <c r="BR134" s="1" t="str">
        <f t="shared" si="41"/>
        <v>-</v>
      </c>
      <c r="BS134" s="1">
        <f t="shared" si="42"/>
        <v>2000</v>
      </c>
      <c r="BT134" s="1">
        <f t="shared" si="43"/>
        <v>7</v>
      </c>
      <c r="BU134" s="127">
        <f t="shared" si="44"/>
        <v>0</v>
      </c>
      <c r="BV134" s="127">
        <f t="shared" si="44"/>
        <v>0</v>
      </c>
      <c r="BW134" s="9"/>
      <c r="BX134" s="9"/>
      <c r="BY134" s="9"/>
      <c r="BZ134" s="9"/>
      <c r="CA134" s="9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</row>
    <row r="135" spans="1:134" ht="15.75" x14ac:dyDescent="0.3">
      <c r="A135" s="101">
        <f>IF(C135&lt;&gt;"",COUNTA($C$7:C135),"")</f>
        <v>129</v>
      </c>
      <c r="B135" s="247">
        <v>175</v>
      </c>
      <c r="C135" s="295" t="s">
        <v>420</v>
      </c>
      <c r="D135" s="292" t="s">
        <v>421</v>
      </c>
      <c r="E135" s="280"/>
      <c r="F135" s="178" t="s">
        <v>257</v>
      </c>
      <c r="G135" s="180" t="s">
        <v>102</v>
      </c>
      <c r="H135" s="180" t="s">
        <v>103</v>
      </c>
      <c r="I135" s="181">
        <f t="shared" ca="1" si="46"/>
        <v>63</v>
      </c>
      <c r="J135" s="180" t="s">
        <v>171</v>
      </c>
      <c r="K135" s="180" t="s">
        <v>127</v>
      </c>
      <c r="L135" s="182" t="s">
        <v>128</v>
      </c>
      <c r="M135" s="184">
        <v>19010</v>
      </c>
      <c r="N135" s="184">
        <v>19146</v>
      </c>
      <c r="O135" s="281"/>
      <c r="P135" s="263"/>
      <c r="Q135" s="296"/>
      <c r="R135" s="297"/>
      <c r="S135" s="189">
        <v>39828</v>
      </c>
      <c r="T135" s="298"/>
      <c r="U135" s="191"/>
      <c r="V135" s="192"/>
      <c r="W135" s="192"/>
      <c r="X135" s="142"/>
      <c r="Y135" s="141" t="str">
        <f t="shared" si="26"/>
        <v>-</v>
      </c>
      <c r="AF135" s="142"/>
      <c r="AG135" s="142"/>
      <c r="AH135" s="143" t="str">
        <f t="shared" si="47"/>
        <v>*W</v>
      </c>
      <c r="AI135" s="143" t="str">
        <f t="shared" si="47"/>
        <v>*S</v>
      </c>
      <c r="AJ135" s="143" t="str">
        <f t="shared" ca="1" si="47"/>
        <v>*63</v>
      </c>
      <c r="AK135" s="143" t="str">
        <f t="shared" si="47"/>
        <v>*Lain-Lain</v>
      </c>
      <c r="AL135" s="143" t="str">
        <f t="shared" si="47"/>
        <v>*Ibu RT</v>
      </c>
      <c r="AM135" s="143" t="str">
        <f t="shared" si="47"/>
        <v>*T.Hoa</v>
      </c>
      <c r="AN135" s="25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33"/>
      <c r="BC135">
        <f t="shared" si="27"/>
        <v>1952</v>
      </c>
      <c r="BD135">
        <f t="shared" si="28"/>
        <v>6</v>
      </c>
      <c r="BE135" s="1" t="str">
        <f t="shared" si="29"/>
        <v>-</v>
      </c>
      <c r="BF135" s="1" t="str">
        <f t="shared" si="30"/>
        <v>-</v>
      </c>
      <c r="BG135" s="1" t="str">
        <f t="shared" si="31"/>
        <v>-</v>
      </c>
      <c r="BH135" s="1" t="str">
        <f t="shared" si="32"/>
        <v>-</v>
      </c>
      <c r="BI135" s="1" t="str">
        <f t="shared" si="33"/>
        <v>-</v>
      </c>
      <c r="BJ135" s="1" t="str">
        <f t="shared" si="34"/>
        <v>-</v>
      </c>
      <c r="BK135" s="1" t="str">
        <f t="shared" si="35"/>
        <v>-</v>
      </c>
      <c r="BL135" s="1" t="str">
        <f t="shared" si="36"/>
        <v>-</v>
      </c>
      <c r="BM135" s="1">
        <f t="shared" si="37"/>
        <v>2009</v>
      </c>
      <c r="BN135" s="1">
        <f t="shared" si="38"/>
        <v>1</v>
      </c>
      <c r="BO135" s="1" t="str">
        <f t="shared" si="45"/>
        <v>-</v>
      </c>
      <c r="BP135" s="1" t="str">
        <f t="shared" si="39"/>
        <v>-</v>
      </c>
      <c r="BQ135" s="1" t="str">
        <f t="shared" si="40"/>
        <v>-</v>
      </c>
      <c r="BR135" s="1" t="str">
        <f t="shared" si="41"/>
        <v>-</v>
      </c>
      <c r="BS135" s="1">
        <f t="shared" si="42"/>
        <v>1952</v>
      </c>
      <c r="BT135" s="1">
        <f t="shared" si="43"/>
        <v>1</v>
      </c>
      <c r="BU135" s="127">
        <f t="shared" si="44"/>
        <v>0</v>
      </c>
      <c r="BV135" s="127">
        <f t="shared" si="44"/>
        <v>0</v>
      </c>
      <c r="BW135" s="9"/>
      <c r="BX135" s="9"/>
      <c r="BY135" s="9"/>
      <c r="BZ135" s="9"/>
      <c r="CA135" s="9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</row>
    <row r="136" spans="1:134" ht="15.75" x14ac:dyDescent="0.3">
      <c r="A136" s="101">
        <f>IF(C136&lt;&gt;"",COUNTA($C$7:C136),"")</f>
        <v>130</v>
      </c>
      <c r="B136" s="102">
        <v>9725031</v>
      </c>
      <c r="C136" s="294" t="s">
        <v>422</v>
      </c>
      <c r="D136" s="293" t="s">
        <v>421</v>
      </c>
      <c r="E136" s="131"/>
      <c r="F136" s="106" t="s">
        <v>257</v>
      </c>
      <c r="G136" s="172" t="s">
        <v>102</v>
      </c>
      <c r="H136" s="110" t="s">
        <v>103</v>
      </c>
      <c r="I136" s="109">
        <f t="shared" ca="1" si="46"/>
        <v>36</v>
      </c>
      <c r="J136" s="110" t="s">
        <v>131</v>
      </c>
      <c r="K136" s="110" t="s">
        <v>127</v>
      </c>
      <c r="L136" s="111" t="s">
        <v>128</v>
      </c>
      <c r="M136" s="112">
        <v>28876</v>
      </c>
      <c r="N136" s="112"/>
      <c r="O136" s="277">
        <v>35771</v>
      </c>
      <c r="P136" s="258"/>
      <c r="Q136" s="299"/>
      <c r="R136" s="300"/>
      <c r="S136" s="136"/>
      <c r="T136" s="142"/>
      <c r="U136" s="138"/>
      <c r="V136" s="139"/>
      <c r="W136" s="139"/>
      <c r="X136" s="142"/>
      <c r="Y136" s="141">
        <f t="shared" ref="Y136:Y199" si="48">IF(ISBLANK(M136),"-",IF(ISBLANK(Q136),IF(ISBLANK(R136),IF(ISBLANK(S136),MONTH(M136),"-"),"-"),"-"))</f>
        <v>1</v>
      </c>
      <c r="AF136" s="142"/>
      <c r="AG136" s="142"/>
      <c r="AH136" s="143" t="str">
        <f t="shared" si="47"/>
        <v>W</v>
      </c>
      <c r="AI136" s="143" t="str">
        <f t="shared" si="47"/>
        <v>S</v>
      </c>
      <c r="AJ136" s="143">
        <f t="shared" ca="1" si="47"/>
        <v>36</v>
      </c>
      <c r="AK136" s="143" t="str">
        <f t="shared" si="47"/>
        <v>SLTP</v>
      </c>
      <c r="AL136" s="143" t="str">
        <f t="shared" si="47"/>
        <v>Ibu RT</v>
      </c>
      <c r="AM136" s="143" t="str">
        <f t="shared" si="47"/>
        <v>T.Hoa</v>
      </c>
      <c r="AN136" s="25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33"/>
      <c r="BC136" t="str">
        <f t="shared" ref="BC136:BC199" si="49">IF(ISBLANK($N136),"-",YEAR($N136))</f>
        <v>-</v>
      </c>
      <c r="BD136" t="str">
        <f t="shared" ref="BD136:BD199" si="50">IF(ISBLANK($N136),"-",MONTH($N136))</f>
        <v>-</v>
      </c>
      <c r="BE136" s="1">
        <f t="shared" ref="BE136:BE199" si="51">IF(ISBLANK($O136),"-",YEAR($O136))</f>
        <v>1997</v>
      </c>
      <c r="BF136" s="1">
        <f t="shared" ref="BF136:BF199" si="52">IF(ISBLANK($O136),"-",MONTH($O136))</f>
        <v>12</v>
      </c>
      <c r="BG136" s="1" t="str">
        <f t="shared" ref="BG136:BG199" si="53">IF(ISBLANK($P136),"-",YEAR($P136))</f>
        <v>-</v>
      </c>
      <c r="BH136" s="1" t="str">
        <f t="shared" ref="BH136:BH199" si="54">IF(ISBLANK($P136),"-",MONTH($P136))</f>
        <v>-</v>
      </c>
      <c r="BI136" s="1" t="str">
        <f t="shared" ref="BI136:BI199" si="55">IF(ISBLANK($Q136),"-",YEAR($Q136))</f>
        <v>-</v>
      </c>
      <c r="BJ136" s="1" t="str">
        <f t="shared" ref="BJ136:BJ199" si="56">IF(ISBLANK($Q136),"-",MONTH($Q136))</f>
        <v>-</v>
      </c>
      <c r="BK136" s="1" t="str">
        <f t="shared" ref="BK136:BK199" si="57">IF(ISBLANK($R136),"-",YEAR($R136))</f>
        <v>-</v>
      </c>
      <c r="BL136" s="1" t="str">
        <f t="shared" ref="BL136:BL199" si="58">IF(ISBLANK($R136),"-",MONTH($R136))</f>
        <v>-</v>
      </c>
      <c r="BM136" s="1" t="str">
        <f t="shared" ref="BM136:BM199" si="59">IF(ISBLANK($S136),"-",YEAR($S136))</f>
        <v>-</v>
      </c>
      <c r="BN136" s="1" t="str">
        <f t="shared" ref="BN136:BN199" si="60">IF(ISBLANK($S136),"-",MONTH($S136))</f>
        <v>-</v>
      </c>
      <c r="BO136" s="1" t="str">
        <f t="shared" si="45"/>
        <v>-</v>
      </c>
      <c r="BP136" s="1" t="str">
        <f t="shared" ref="BP136:BP199" si="61">IF(ISBLANK($T136),"-",MONTH($T136))</f>
        <v>-</v>
      </c>
      <c r="BQ136" s="1" t="str">
        <f t="shared" ref="BQ136:BQ199" si="62">IF(ISBLANK($U136),"-",YEAR($U136))</f>
        <v>-</v>
      </c>
      <c r="BR136" s="1" t="str">
        <f t="shared" ref="BR136:BR199" si="63">IF(ISBLANK($U136),"-",MONTH($U136))</f>
        <v>-</v>
      </c>
      <c r="BS136" s="1">
        <f t="shared" ref="BS136:BS199" si="64">IF(ISBLANK($M136),"-",YEAR($M136))</f>
        <v>1979</v>
      </c>
      <c r="BT136" s="1">
        <f t="shared" ref="BT136:BT199" si="65">IF(ISBLANK($M136),"-",MONTH($M136))</f>
        <v>1</v>
      </c>
      <c r="BU136" s="127">
        <f t="shared" ref="BU136:BV199" si="66">V136</f>
        <v>0</v>
      </c>
      <c r="BV136" s="127">
        <f t="shared" si="66"/>
        <v>0</v>
      </c>
      <c r="BW136" s="9"/>
      <c r="BX136" s="9"/>
      <c r="BY136" s="9"/>
      <c r="BZ136" s="9"/>
      <c r="CA136" s="9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</row>
    <row r="137" spans="1:134" ht="15.75" x14ac:dyDescent="0.3">
      <c r="A137" s="101">
        <f>IF(C137&lt;&gt;"",COUNTA($C$7:C137),"")</f>
        <v>131</v>
      </c>
      <c r="B137" s="144" t="s">
        <v>423</v>
      </c>
      <c r="C137" s="294" t="s">
        <v>424</v>
      </c>
      <c r="D137" s="293" t="s">
        <v>421</v>
      </c>
      <c r="E137" s="131"/>
      <c r="F137" s="106" t="s">
        <v>257</v>
      </c>
      <c r="G137" s="172" t="s">
        <v>66</v>
      </c>
      <c r="H137" s="146" t="s">
        <v>115</v>
      </c>
      <c r="I137" s="109">
        <f t="shared" ca="1" si="46"/>
        <v>16</v>
      </c>
      <c r="J137" s="110"/>
      <c r="K137" s="110"/>
      <c r="L137" s="111" t="s">
        <v>195</v>
      </c>
      <c r="M137" s="112">
        <v>36403</v>
      </c>
      <c r="N137" s="112">
        <v>37250</v>
      </c>
      <c r="O137" s="277"/>
      <c r="P137" s="258"/>
      <c r="Q137" s="299"/>
      <c r="R137" s="300"/>
      <c r="S137" s="136"/>
      <c r="T137" s="142"/>
      <c r="U137" s="138"/>
      <c r="V137" s="139"/>
      <c r="W137" s="139"/>
      <c r="X137" s="142"/>
      <c r="Y137" s="141">
        <f t="shared" si="48"/>
        <v>8</v>
      </c>
      <c r="AF137" s="142"/>
      <c r="AG137" s="142"/>
      <c r="AH137" s="143" t="str">
        <f t="shared" si="47"/>
        <v>P</v>
      </c>
      <c r="AI137" s="143" t="str">
        <f t="shared" si="47"/>
        <v>B</v>
      </c>
      <c r="AJ137" s="143">
        <f t="shared" ca="1" si="47"/>
        <v>16</v>
      </c>
      <c r="AK137" s="143">
        <f t="shared" si="47"/>
        <v>0</v>
      </c>
      <c r="AL137" s="143">
        <f t="shared" si="47"/>
        <v>0</v>
      </c>
      <c r="AM137" s="143" t="str">
        <f t="shared" si="47"/>
        <v>Minahasa</v>
      </c>
      <c r="AN137" s="25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33"/>
      <c r="BC137">
        <f t="shared" si="49"/>
        <v>2001</v>
      </c>
      <c r="BD137">
        <f t="shared" si="50"/>
        <v>12</v>
      </c>
      <c r="BE137" s="1" t="str">
        <f t="shared" si="51"/>
        <v>-</v>
      </c>
      <c r="BF137" s="1" t="str">
        <f t="shared" si="52"/>
        <v>-</v>
      </c>
      <c r="BG137" s="1" t="str">
        <f t="shared" si="53"/>
        <v>-</v>
      </c>
      <c r="BH137" s="1" t="str">
        <f t="shared" si="54"/>
        <v>-</v>
      </c>
      <c r="BI137" s="1" t="str">
        <f t="shared" si="55"/>
        <v>-</v>
      </c>
      <c r="BJ137" s="1" t="str">
        <f t="shared" si="56"/>
        <v>-</v>
      </c>
      <c r="BK137" s="1" t="str">
        <f t="shared" si="57"/>
        <v>-</v>
      </c>
      <c r="BL137" s="1" t="str">
        <f t="shared" si="58"/>
        <v>-</v>
      </c>
      <c r="BM137" s="1" t="str">
        <f t="shared" si="59"/>
        <v>-</v>
      </c>
      <c r="BN137" s="1" t="str">
        <f t="shared" si="60"/>
        <v>-</v>
      </c>
      <c r="BO137" s="1" t="str">
        <f t="shared" ref="BO137:BO200" si="67">IF(ISBLANK($T137),"-",YEAR($T137))</f>
        <v>-</v>
      </c>
      <c r="BP137" s="1" t="str">
        <f t="shared" si="61"/>
        <v>-</v>
      </c>
      <c r="BQ137" s="1" t="str">
        <f t="shared" si="62"/>
        <v>-</v>
      </c>
      <c r="BR137" s="1" t="str">
        <f t="shared" si="63"/>
        <v>-</v>
      </c>
      <c r="BS137" s="1">
        <f t="shared" si="64"/>
        <v>1999</v>
      </c>
      <c r="BT137" s="1">
        <f t="shared" si="65"/>
        <v>8</v>
      </c>
      <c r="BU137" s="127">
        <f t="shared" si="66"/>
        <v>0</v>
      </c>
      <c r="BV137" s="127">
        <f t="shared" si="66"/>
        <v>0</v>
      </c>
      <c r="BW137" s="9"/>
      <c r="BX137" s="9"/>
      <c r="BY137" s="9"/>
      <c r="BZ137" s="9"/>
      <c r="CA137" s="9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</row>
    <row r="138" spans="1:134" ht="15.75" x14ac:dyDescent="0.3">
      <c r="A138" s="101">
        <f>IF(C138&lt;&gt;"",COUNTA($C$7:C138),"")</f>
        <v>132</v>
      </c>
      <c r="B138" s="144" t="s">
        <v>425</v>
      </c>
      <c r="C138" s="294" t="s">
        <v>426</v>
      </c>
      <c r="D138" s="293" t="s">
        <v>421</v>
      </c>
      <c r="E138" s="131"/>
      <c r="F138" s="106" t="s">
        <v>257</v>
      </c>
      <c r="G138" s="110" t="s">
        <v>66</v>
      </c>
      <c r="H138" s="146" t="s">
        <v>115</v>
      </c>
      <c r="I138" s="109">
        <f t="shared" ref="I138:I201" ca="1" si="68">IF(OR(ISBLANK(M138),NOT(ISBLANK(R138))),"",IF(MONTH(M138)&gt;MONTH($M$3),YEAR($M$3)-YEAR(M138),IF(AND(MONTH(M138)=MONTH($M$3),DAY(M138)&lt;=DAY($M$3)),YEAR($M$3)-YEAR(M138),YEAR($M$3)-YEAR(M138))))</f>
        <v>14</v>
      </c>
      <c r="J138" s="110"/>
      <c r="K138" s="110"/>
      <c r="L138" s="111" t="s">
        <v>195</v>
      </c>
      <c r="M138" s="112">
        <v>37209</v>
      </c>
      <c r="N138" s="112">
        <v>37250</v>
      </c>
      <c r="O138" s="277"/>
      <c r="P138" s="258"/>
      <c r="Q138" s="299"/>
      <c r="R138" s="300"/>
      <c r="S138" s="136"/>
      <c r="T138" s="142"/>
      <c r="U138" s="138"/>
      <c r="V138" s="139"/>
      <c r="W138" s="139"/>
      <c r="X138" s="142"/>
      <c r="Y138" s="141">
        <f t="shared" si="48"/>
        <v>11</v>
      </c>
      <c r="AF138" s="142"/>
      <c r="AG138" s="142"/>
      <c r="AH138" s="143" t="str">
        <f t="shared" si="47"/>
        <v>P</v>
      </c>
      <c r="AI138" s="143" t="str">
        <f t="shared" si="47"/>
        <v>B</v>
      </c>
      <c r="AJ138" s="143">
        <f t="shared" ca="1" si="47"/>
        <v>14</v>
      </c>
      <c r="AK138" s="143">
        <f t="shared" si="47"/>
        <v>0</v>
      </c>
      <c r="AL138" s="143">
        <f t="shared" si="47"/>
        <v>0</v>
      </c>
      <c r="AM138" s="143" t="str">
        <f t="shared" si="47"/>
        <v>Minahasa</v>
      </c>
      <c r="AN138" s="25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33"/>
      <c r="BC138">
        <f t="shared" si="49"/>
        <v>2001</v>
      </c>
      <c r="BD138">
        <f t="shared" si="50"/>
        <v>12</v>
      </c>
      <c r="BE138" s="1" t="str">
        <f t="shared" si="51"/>
        <v>-</v>
      </c>
      <c r="BF138" s="1" t="str">
        <f t="shared" si="52"/>
        <v>-</v>
      </c>
      <c r="BG138" s="1" t="str">
        <f t="shared" si="53"/>
        <v>-</v>
      </c>
      <c r="BH138" s="1" t="str">
        <f t="shared" si="54"/>
        <v>-</v>
      </c>
      <c r="BI138" s="1" t="str">
        <f t="shared" si="55"/>
        <v>-</v>
      </c>
      <c r="BJ138" s="1" t="str">
        <f t="shared" si="56"/>
        <v>-</v>
      </c>
      <c r="BK138" s="1" t="str">
        <f t="shared" si="57"/>
        <v>-</v>
      </c>
      <c r="BL138" s="1" t="str">
        <f t="shared" si="58"/>
        <v>-</v>
      </c>
      <c r="BM138" s="1" t="str">
        <f t="shared" si="59"/>
        <v>-</v>
      </c>
      <c r="BN138" s="1" t="str">
        <f t="shared" si="60"/>
        <v>-</v>
      </c>
      <c r="BO138" s="1" t="str">
        <f t="shared" si="67"/>
        <v>-</v>
      </c>
      <c r="BP138" s="1" t="str">
        <f t="shared" si="61"/>
        <v>-</v>
      </c>
      <c r="BQ138" s="1" t="str">
        <f t="shared" si="62"/>
        <v>-</v>
      </c>
      <c r="BR138" s="1" t="str">
        <f t="shared" si="63"/>
        <v>-</v>
      </c>
      <c r="BS138" s="1">
        <f t="shared" si="64"/>
        <v>2001</v>
      </c>
      <c r="BT138" s="1">
        <f t="shared" si="65"/>
        <v>11</v>
      </c>
      <c r="BU138" s="127">
        <f t="shared" si="66"/>
        <v>0</v>
      </c>
      <c r="BV138" s="127">
        <f t="shared" si="66"/>
        <v>0</v>
      </c>
      <c r="BW138" s="9"/>
      <c r="BX138" s="9"/>
      <c r="BY138" s="9"/>
      <c r="BZ138" s="9"/>
      <c r="CA138" s="9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</row>
    <row r="139" spans="1:134" ht="15.75" x14ac:dyDescent="0.3">
      <c r="A139" s="101">
        <f>IF(C139&lt;&gt;"",COUNTA($C$7:C139),"")</f>
        <v>133</v>
      </c>
      <c r="B139" s="102">
        <v>5027174</v>
      </c>
      <c r="C139" s="294" t="s">
        <v>427</v>
      </c>
      <c r="D139" s="293" t="s">
        <v>421</v>
      </c>
      <c r="E139" s="131"/>
      <c r="F139" s="106" t="s">
        <v>257</v>
      </c>
      <c r="G139" s="110" t="s">
        <v>102</v>
      </c>
      <c r="H139" s="110" t="s">
        <v>103</v>
      </c>
      <c r="I139" s="109">
        <f t="shared" ca="1" si="68"/>
        <v>65</v>
      </c>
      <c r="J139" s="110" t="s">
        <v>171</v>
      </c>
      <c r="K139" s="110" t="s">
        <v>127</v>
      </c>
      <c r="L139" s="111" t="s">
        <v>128</v>
      </c>
      <c r="M139" s="112">
        <v>18401</v>
      </c>
      <c r="N139" s="112">
        <v>18481</v>
      </c>
      <c r="O139" s="277"/>
      <c r="P139" s="258"/>
      <c r="Q139" s="299"/>
      <c r="R139" s="300"/>
      <c r="S139" s="136"/>
      <c r="T139" s="142"/>
      <c r="U139" s="138"/>
      <c r="V139" s="139"/>
      <c r="W139" s="139"/>
      <c r="X139" s="142"/>
      <c r="Y139" s="141">
        <f t="shared" si="48"/>
        <v>5</v>
      </c>
      <c r="AF139" s="142"/>
      <c r="AG139" s="142"/>
      <c r="AH139" s="143" t="str">
        <f t="shared" si="47"/>
        <v>W</v>
      </c>
      <c r="AI139" s="143" t="str">
        <f t="shared" si="47"/>
        <v>S</v>
      </c>
      <c r="AJ139" s="143">
        <f t="shared" ca="1" si="47"/>
        <v>65</v>
      </c>
      <c r="AK139" s="143" t="str">
        <f t="shared" si="47"/>
        <v>Lain-Lain</v>
      </c>
      <c r="AL139" s="143" t="str">
        <f t="shared" si="47"/>
        <v>Ibu RT</v>
      </c>
      <c r="AM139" s="143" t="str">
        <f t="shared" si="47"/>
        <v>T.Hoa</v>
      </c>
      <c r="AN139" s="25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33"/>
      <c r="BC139">
        <f t="shared" si="49"/>
        <v>1950</v>
      </c>
      <c r="BD139">
        <f t="shared" si="50"/>
        <v>8</v>
      </c>
      <c r="BE139" s="1" t="str">
        <f t="shared" si="51"/>
        <v>-</v>
      </c>
      <c r="BF139" s="1" t="str">
        <f t="shared" si="52"/>
        <v>-</v>
      </c>
      <c r="BG139" s="1" t="str">
        <f t="shared" si="53"/>
        <v>-</v>
      </c>
      <c r="BH139" s="1" t="str">
        <f t="shared" si="54"/>
        <v>-</v>
      </c>
      <c r="BI139" s="1" t="str">
        <f t="shared" si="55"/>
        <v>-</v>
      </c>
      <c r="BJ139" s="1" t="str">
        <f t="shared" si="56"/>
        <v>-</v>
      </c>
      <c r="BK139" s="1" t="str">
        <f t="shared" si="57"/>
        <v>-</v>
      </c>
      <c r="BL139" s="1" t="str">
        <f t="shared" si="58"/>
        <v>-</v>
      </c>
      <c r="BM139" s="1" t="str">
        <f t="shared" si="59"/>
        <v>-</v>
      </c>
      <c r="BN139" s="1" t="str">
        <f t="shared" si="60"/>
        <v>-</v>
      </c>
      <c r="BO139" s="1" t="str">
        <f t="shared" si="67"/>
        <v>-</v>
      </c>
      <c r="BP139" s="1" t="str">
        <f t="shared" si="61"/>
        <v>-</v>
      </c>
      <c r="BQ139" s="1" t="str">
        <f t="shared" si="62"/>
        <v>-</v>
      </c>
      <c r="BR139" s="1" t="str">
        <f t="shared" si="63"/>
        <v>-</v>
      </c>
      <c r="BS139" s="1">
        <f t="shared" si="64"/>
        <v>1950</v>
      </c>
      <c r="BT139" s="1">
        <f t="shared" si="65"/>
        <v>5</v>
      </c>
      <c r="BU139" s="127">
        <f t="shared" si="66"/>
        <v>0</v>
      </c>
      <c r="BV139" s="127">
        <f t="shared" si="66"/>
        <v>0</v>
      </c>
      <c r="BW139" s="9"/>
      <c r="BX139" s="9"/>
      <c r="BY139" s="9"/>
      <c r="BZ139" s="9"/>
      <c r="CA139" s="9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</row>
    <row r="140" spans="1:134" ht="15.75" x14ac:dyDescent="0.3">
      <c r="A140" s="101">
        <f>IF(C140&lt;&gt;"",COUNTA($C$7:C140),"")</f>
        <v>134</v>
      </c>
      <c r="B140" s="102">
        <v>4217170</v>
      </c>
      <c r="C140" s="294" t="s">
        <v>428</v>
      </c>
      <c r="D140" s="293" t="s">
        <v>429</v>
      </c>
      <c r="E140" s="102">
        <v>261644</v>
      </c>
      <c r="F140" s="106" t="s">
        <v>257</v>
      </c>
      <c r="G140" s="110" t="s">
        <v>66</v>
      </c>
      <c r="H140" s="110" t="s">
        <v>103</v>
      </c>
      <c r="I140" s="109">
        <f t="shared" ca="1" si="68"/>
        <v>76</v>
      </c>
      <c r="J140" s="110" t="s">
        <v>171</v>
      </c>
      <c r="K140" s="110" t="s">
        <v>111</v>
      </c>
      <c r="L140" s="111" t="s">
        <v>128</v>
      </c>
      <c r="M140" s="112">
        <v>14298</v>
      </c>
      <c r="N140" s="112">
        <v>15611</v>
      </c>
      <c r="O140" s="277">
        <v>21407</v>
      </c>
      <c r="P140" s="258"/>
      <c r="Q140" s="299"/>
      <c r="R140" s="300"/>
      <c r="S140" s="136"/>
      <c r="T140" s="142"/>
      <c r="U140" s="138"/>
      <c r="V140" s="139"/>
      <c r="W140" s="139"/>
      <c r="X140" s="142"/>
      <c r="Y140" s="141">
        <f t="shared" si="48"/>
        <v>2</v>
      </c>
      <c r="AF140" s="142"/>
      <c r="AG140" s="142"/>
      <c r="AH140" s="143" t="str">
        <f t="shared" si="47"/>
        <v>P</v>
      </c>
      <c r="AI140" s="143" t="str">
        <f t="shared" si="47"/>
        <v>S</v>
      </c>
      <c r="AJ140" s="143">
        <f t="shared" ca="1" si="47"/>
        <v>76</v>
      </c>
      <c r="AK140" s="143" t="str">
        <f t="shared" si="47"/>
        <v>Lain-Lain</v>
      </c>
      <c r="AL140" s="143" t="str">
        <f t="shared" si="47"/>
        <v>Wirausaha</v>
      </c>
      <c r="AM140" s="143" t="str">
        <f t="shared" si="47"/>
        <v>T.Hoa</v>
      </c>
      <c r="AN140" s="25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33"/>
      <c r="BC140">
        <f t="shared" si="49"/>
        <v>1942</v>
      </c>
      <c r="BD140">
        <f t="shared" si="50"/>
        <v>9</v>
      </c>
      <c r="BE140" s="1">
        <f t="shared" si="51"/>
        <v>1958</v>
      </c>
      <c r="BF140" s="1">
        <f t="shared" si="52"/>
        <v>8</v>
      </c>
      <c r="BG140" s="1" t="str">
        <f t="shared" si="53"/>
        <v>-</v>
      </c>
      <c r="BH140" s="1" t="str">
        <f t="shared" si="54"/>
        <v>-</v>
      </c>
      <c r="BI140" s="1" t="str">
        <f t="shared" si="55"/>
        <v>-</v>
      </c>
      <c r="BJ140" s="1" t="str">
        <f t="shared" si="56"/>
        <v>-</v>
      </c>
      <c r="BK140" s="1" t="str">
        <f t="shared" si="57"/>
        <v>-</v>
      </c>
      <c r="BL140" s="1" t="str">
        <f t="shared" si="58"/>
        <v>-</v>
      </c>
      <c r="BM140" s="1" t="str">
        <f t="shared" si="59"/>
        <v>-</v>
      </c>
      <c r="BN140" s="1" t="str">
        <f t="shared" si="60"/>
        <v>-</v>
      </c>
      <c r="BO140" s="1" t="str">
        <f t="shared" si="67"/>
        <v>-</v>
      </c>
      <c r="BP140" s="1" t="str">
        <f t="shared" si="61"/>
        <v>-</v>
      </c>
      <c r="BQ140" s="1" t="str">
        <f t="shared" si="62"/>
        <v>-</v>
      </c>
      <c r="BR140" s="1" t="str">
        <f t="shared" si="63"/>
        <v>-</v>
      </c>
      <c r="BS140" s="1">
        <f t="shared" si="64"/>
        <v>1939</v>
      </c>
      <c r="BT140" s="1">
        <f t="shared" si="65"/>
        <v>2</v>
      </c>
      <c r="BU140" s="127">
        <f t="shared" si="66"/>
        <v>0</v>
      </c>
      <c r="BV140" s="127">
        <f t="shared" si="66"/>
        <v>0</v>
      </c>
      <c r="BW140" s="9"/>
      <c r="BX140" s="9"/>
      <c r="BY140" s="9"/>
      <c r="BZ140" s="9"/>
      <c r="CA140" s="9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</row>
    <row r="141" spans="1:134" ht="15.75" x14ac:dyDescent="0.3">
      <c r="A141" s="101">
        <f>IF(C141&lt;&gt;"",COUNTA($C$7:C141),"")</f>
        <v>135</v>
      </c>
      <c r="B141" s="144" t="s">
        <v>430</v>
      </c>
      <c r="C141" s="294" t="s">
        <v>431</v>
      </c>
      <c r="D141" s="293" t="s">
        <v>429</v>
      </c>
      <c r="E141" s="102">
        <v>261644</v>
      </c>
      <c r="F141" s="106" t="s">
        <v>257</v>
      </c>
      <c r="G141" s="110" t="s">
        <v>102</v>
      </c>
      <c r="H141" s="110" t="s">
        <v>103</v>
      </c>
      <c r="I141" s="109">
        <f t="shared" ca="1" si="68"/>
        <v>35</v>
      </c>
      <c r="J141" s="110" t="s">
        <v>110</v>
      </c>
      <c r="K141" s="110" t="s">
        <v>127</v>
      </c>
      <c r="L141" s="111" t="s">
        <v>128</v>
      </c>
      <c r="M141" s="112">
        <v>29327</v>
      </c>
      <c r="N141" s="112">
        <v>29443</v>
      </c>
      <c r="O141" s="277">
        <v>36884</v>
      </c>
      <c r="P141" s="258"/>
      <c r="Q141" s="299"/>
      <c r="R141" s="300"/>
      <c r="S141" s="136"/>
      <c r="T141" s="142"/>
      <c r="U141" s="138"/>
      <c r="V141" s="139"/>
      <c r="W141" s="139"/>
      <c r="X141" s="142"/>
      <c r="Y141" s="141">
        <f t="shared" si="48"/>
        <v>4</v>
      </c>
      <c r="AF141" s="142"/>
      <c r="AG141" s="142"/>
      <c r="AH141" s="143" t="str">
        <f t="shared" si="47"/>
        <v>W</v>
      </c>
      <c r="AI141" s="143" t="str">
        <f t="shared" si="47"/>
        <v>S</v>
      </c>
      <c r="AJ141" s="143">
        <f t="shared" ca="1" si="47"/>
        <v>35</v>
      </c>
      <c r="AK141" s="143" t="str">
        <f t="shared" si="47"/>
        <v>SMU</v>
      </c>
      <c r="AL141" s="143" t="str">
        <f t="shared" si="47"/>
        <v>Ibu RT</v>
      </c>
      <c r="AM141" s="143" t="str">
        <f t="shared" si="47"/>
        <v>T.Hoa</v>
      </c>
      <c r="AN141" s="25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33"/>
      <c r="BC141">
        <f t="shared" si="49"/>
        <v>1980</v>
      </c>
      <c r="BD141">
        <f t="shared" si="50"/>
        <v>8</v>
      </c>
      <c r="BE141" s="1">
        <f t="shared" si="51"/>
        <v>2000</v>
      </c>
      <c r="BF141" s="1">
        <f t="shared" si="52"/>
        <v>12</v>
      </c>
      <c r="BG141" s="1" t="str">
        <f t="shared" si="53"/>
        <v>-</v>
      </c>
      <c r="BH141" s="1" t="str">
        <f t="shared" si="54"/>
        <v>-</v>
      </c>
      <c r="BI141" s="1" t="str">
        <f t="shared" si="55"/>
        <v>-</v>
      </c>
      <c r="BJ141" s="1" t="str">
        <f t="shared" si="56"/>
        <v>-</v>
      </c>
      <c r="BK141" s="1" t="str">
        <f t="shared" si="57"/>
        <v>-</v>
      </c>
      <c r="BL141" s="1" t="str">
        <f t="shared" si="58"/>
        <v>-</v>
      </c>
      <c r="BM141" s="1" t="str">
        <f t="shared" si="59"/>
        <v>-</v>
      </c>
      <c r="BN141" s="1" t="str">
        <f t="shared" si="60"/>
        <v>-</v>
      </c>
      <c r="BO141" s="1" t="str">
        <f t="shared" si="67"/>
        <v>-</v>
      </c>
      <c r="BP141" s="1" t="str">
        <f t="shared" si="61"/>
        <v>-</v>
      </c>
      <c r="BQ141" s="1" t="str">
        <f t="shared" si="62"/>
        <v>-</v>
      </c>
      <c r="BR141" s="1" t="str">
        <f t="shared" si="63"/>
        <v>-</v>
      </c>
      <c r="BS141" s="1">
        <f t="shared" si="64"/>
        <v>1980</v>
      </c>
      <c r="BT141" s="1">
        <f t="shared" si="65"/>
        <v>4</v>
      </c>
      <c r="BU141" s="127">
        <f t="shared" si="66"/>
        <v>0</v>
      </c>
      <c r="BV141" s="127">
        <f t="shared" si="66"/>
        <v>0</v>
      </c>
      <c r="BW141" s="9"/>
      <c r="BX141" s="9"/>
      <c r="BY141" s="9"/>
      <c r="BZ141" s="9"/>
      <c r="CA141" s="9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</row>
    <row r="142" spans="1:134" ht="15.75" x14ac:dyDescent="0.3">
      <c r="A142" s="101">
        <f>IF(C142&lt;&gt;"",COUNTA($C$7:C142),"")</f>
        <v>136</v>
      </c>
      <c r="B142" s="144" t="s">
        <v>432</v>
      </c>
      <c r="C142" s="294" t="s">
        <v>433</v>
      </c>
      <c r="D142" s="293" t="s">
        <v>429</v>
      </c>
      <c r="E142" s="102">
        <v>261644</v>
      </c>
      <c r="F142" s="106" t="s">
        <v>257</v>
      </c>
      <c r="G142" s="110" t="s">
        <v>102</v>
      </c>
      <c r="H142" s="110" t="s">
        <v>103</v>
      </c>
      <c r="I142" s="109">
        <f t="shared" ca="1" si="68"/>
        <v>31</v>
      </c>
      <c r="J142" s="110" t="s">
        <v>110</v>
      </c>
      <c r="K142" s="110" t="s">
        <v>119</v>
      </c>
      <c r="L142" s="111" t="s">
        <v>128</v>
      </c>
      <c r="M142" s="112">
        <v>30820</v>
      </c>
      <c r="N142" s="112">
        <v>31046</v>
      </c>
      <c r="O142" s="277">
        <v>36884</v>
      </c>
      <c r="P142" s="258"/>
      <c r="Q142" s="299"/>
      <c r="R142" s="300"/>
      <c r="S142" s="136"/>
      <c r="T142" s="142"/>
      <c r="U142" s="138"/>
      <c r="V142" s="139"/>
      <c r="W142" s="139"/>
      <c r="X142" s="142"/>
      <c r="Y142" s="141">
        <f t="shared" si="48"/>
        <v>5</v>
      </c>
      <c r="AF142" s="142"/>
      <c r="AG142" s="142"/>
      <c r="AH142" s="143" t="str">
        <f t="shared" si="47"/>
        <v>W</v>
      </c>
      <c r="AI142" s="143" t="str">
        <f t="shared" si="47"/>
        <v>S</v>
      </c>
      <c r="AJ142" s="143">
        <f t="shared" ca="1" si="47"/>
        <v>31</v>
      </c>
      <c r="AK142" s="143" t="str">
        <f t="shared" si="47"/>
        <v>SMU</v>
      </c>
      <c r="AL142" s="143" t="str">
        <f t="shared" si="47"/>
        <v>P.Swasta</v>
      </c>
      <c r="AM142" s="143" t="str">
        <f t="shared" si="47"/>
        <v>T.Hoa</v>
      </c>
      <c r="AN142" s="25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33"/>
      <c r="BC142">
        <f t="shared" si="49"/>
        <v>1984</v>
      </c>
      <c r="BD142">
        <f t="shared" si="50"/>
        <v>12</v>
      </c>
      <c r="BE142" s="1">
        <f t="shared" si="51"/>
        <v>2000</v>
      </c>
      <c r="BF142" s="1">
        <f t="shared" si="52"/>
        <v>12</v>
      </c>
      <c r="BG142" s="1" t="str">
        <f t="shared" si="53"/>
        <v>-</v>
      </c>
      <c r="BH142" s="1" t="str">
        <f t="shared" si="54"/>
        <v>-</v>
      </c>
      <c r="BI142" s="1" t="str">
        <f t="shared" si="55"/>
        <v>-</v>
      </c>
      <c r="BJ142" s="1" t="str">
        <f t="shared" si="56"/>
        <v>-</v>
      </c>
      <c r="BK142" s="1" t="str">
        <f t="shared" si="57"/>
        <v>-</v>
      </c>
      <c r="BL142" s="1" t="str">
        <f t="shared" si="58"/>
        <v>-</v>
      </c>
      <c r="BM142" s="1" t="str">
        <f t="shared" si="59"/>
        <v>-</v>
      </c>
      <c r="BN142" s="1" t="str">
        <f t="shared" si="60"/>
        <v>-</v>
      </c>
      <c r="BO142" s="1" t="str">
        <f t="shared" si="67"/>
        <v>-</v>
      </c>
      <c r="BP142" s="1" t="str">
        <f t="shared" si="61"/>
        <v>-</v>
      </c>
      <c r="BQ142" s="1" t="str">
        <f t="shared" si="62"/>
        <v>-</v>
      </c>
      <c r="BR142" s="1" t="str">
        <f t="shared" si="63"/>
        <v>-</v>
      </c>
      <c r="BS142" s="1">
        <f t="shared" si="64"/>
        <v>1984</v>
      </c>
      <c r="BT142" s="1">
        <f t="shared" si="65"/>
        <v>5</v>
      </c>
      <c r="BU142" s="127">
        <f t="shared" si="66"/>
        <v>0</v>
      </c>
      <c r="BV142" s="127">
        <f t="shared" si="66"/>
        <v>0</v>
      </c>
      <c r="BW142" s="9"/>
      <c r="BX142" s="9"/>
      <c r="BY142" s="9"/>
      <c r="BZ142" s="9"/>
      <c r="CA142" s="9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</row>
    <row r="143" spans="1:134" ht="15.75" x14ac:dyDescent="0.3">
      <c r="A143" s="101">
        <f>IF(C143&lt;&gt;"",COUNTA($C$7:C143),"")</f>
        <v>137</v>
      </c>
      <c r="B143" s="102">
        <v>1015032</v>
      </c>
      <c r="C143" s="294" t="s">
        <v>434</v>
      </c>
      <c r="D143" s="130" t="s">
        <v>429</v>
      </c>
      <c r="E143" s="102">
        <v>261644</v>
      </c>
      <c r="F143" s="106" t="s">
        <v>257</v>
      </c>
      <c r="G143" s="110" t="s">
        <v>66</v>
      </c>
      <c r="H143" s="110" t="s">
        <v>103</v>
      </c>
      <c r="I143" s="109">
        <f t="shared" ca="1" si="68"/>
        <v>34</v>
      </c>
      <c r="J143" s="110" t="s">
        <v>110</v>
      </c>
      <c r="K143" s="110" t="s">
        <v>119</v>
      </c>
      <c r="L143" s="301" t="s">
        <v>128</v>
      </c>
      <c r="M143" s="302">
        <v>29914</v>
      </c>
      <c r="N143" s="112">
        <v>30310</v>
      </c>
      <c r="O143" s="277">
        <v>40517</v>
      </c>
      <c r="P143" s="258"/>
      <c r="Q143" s="299"/>
      <c r="R143" s="300"/>
      <c r="S143" s="136"/>
      <c r="T143" s="303"/>
      <c r="U143" s="138"/>
      <c r="V143" s="139" t="s">
        <v>132</v>
      </c>
      <c r="W143" s="139"/>
      <c r="X143" s="142"/>
      <c r="Y143" s="141">
        <f t="shared" si="48"/>
        <v>11</v>
      </c>
      <c r="AF143" s="142"/>
      <c r="AG143" s="142"/>
      <c r="AH143" s="143" t="str">
        <f t="shared" si="47"/>
        <v>P</v>
      </c>
      <c r="AI143" s="143" t="str">
        <f t="shared" si="47"/>
        <v>S</v>
      </c>
      <c r="AJ143" s="143">
        <f t="shared" ca="1" si="47"/>
        <v>34</v>
      </c>
      <c r="AK143" s="143" t="str">
        <f t="shared" si="47"/>
        <v>SMU</v>
      </c>
      <c r="AL143" s="143" t="str">
        <f t="shared" si="47"/>
        <v>P.Swasta</v>
      </c>
      <c r="AM143" s="143" t="str">
        <f t="shared" si="47"/>
        <v>T.Hoa</v>
      </c>
      <c r="AN143" s="25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33"/>
      <c r="BC143">
        <f t="shared" si="49"/>
        <v>1982</v>
      </c>
      <c r="BD143">
        <f t="shared" si="50"/>
        <v>12</v>
      </c>
      <c r="BE143" s="1">
        <f t="shared" si="51"/>
        <v>2010</v>
      </c>
      <c r="BF143" s="1">
        <f t="shared" si="52"/>
        <v>12</v>
      </c>
      <c r="BG143" s="1" t="str">
        <f t="shared" si="53"/>
        <v>-</v>
      </c>
      <c r="BH143" s="1" t="str">
        <f t="shared" si="54"/>
        <v>-</v>
      </c>
      <c r="BI143" s="1" t="str">
        <f t="shared" si="55"/>
        <v>-</v>
      </c>
      <c r="BJ143" s="1" t="str">
        <f t="shared" si="56"/>
        <v>-</v>
      </c>
      <c r="BK143" s="1" t="str">
        <f t="shared" si="57"/>
        <v>-</v>
      </c>
      <c r="BL143" s="1" t="str">
        <f t="shared" si="58"/>
        <v>-</v>
      </c>
      <c r="BM143" s="1" t="str">
        <f t="shared" si="59"/>
        <v>-</v>
      </c>
      <c r="BN143" s="1" t="str">
        <f t="shared" si="60"/>
        <v>-</v>
      </c>
      <c r="BO143" s="1" t="str">
        <f t="shared" si="67"/>
        <v>-</v>
      </c>
      <c r="BP143" s="1" t="str">
        <f t="shared" si="61"/>
        <v>-</v>
      </c>
      <c r="BQ143" s="1" t="str">
        <f t="shared" si="62"/>
        <v>-</v>
      </c>
      <c r="BR143" s="1" t="str">
        <f t="shared" si="63"/>
        <v>-</v>
      </c>
      <c r="BS143" s="1">
        <f t="shared" si="64"/>
        <v>1981</v>
      </c>
      <c r="BT143" s="1">
        <f t="shared" si="65"/>
        <v>11</v>
      </c>
      <c r="BU143" s="127" t="str">
        <f t="shared" si="66"/>
        <v>ATIS</v>
      </c>
      <c r="BV143" s="127">
        <f t="shared" si="66"/>
        <v>0</v>
      </c>
      <c r="BW143" s="9"/>
      <c r="BX143" s="9"/>
      <c r="BY143" s="9"/>
      <c r="BZ143" s="9"/>
      <c r="CA143" s="9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</row>
    <row r="144" spans="1:134" ht="15.75" x14ac:dyDescent="0.3">
      <c r="A144" s="101">
        <f>IF(C144&lt;&gt;"",COUNTA($C$7:C144),"")</f>
        <v>138</v>
      </c>
      <c r="B144" s="102">
        <v>5727166</v>
      </c>
      <c r="C144" s="294" t="s">
        <v>435</v>
      </c>
      <c r="D144" s="130" t="s">
        <v>429</v>
      </c>
      <c r="E144" s="102">
        <v>261644</v>
      </c>
      <c r="F144" s="106" t="s">
        <v>257</v>
      </c>
      <c r="G144" s="110" t="s">
        <v>102</v>
      </c>
      <c r="H144" s="110" t="s">
        <v>103</v>
      </c>
      <c r="I144" s="109">
        <f t="shared" ca="1" si="68"/>
        <v>59</v>
      </c>
      <c r="J144" s="110" t="s">
        <v>118</v>
      </c>
      <c r="K144" s="110" t="s">
        <v>127</v>
      </c>
      <c r="L144" s="301" t="s">
        <v>128</v>
      </c>
      <c r="M144" s="302">
        <v>20648</v>
      </c>
      <c r="N144" s="112">
        <v>20914</v>
      </c>
      <c r="O144" s="277"/>
      <c r="P144" s="258"/>
      <c r="Q144" s="299"/>
      <c r="R144" s="300"/>
      <c r="S144" s="136"/>
      <c r="T144" s="303"/>
      <c r="U144" s="138"/>
      <c r="V144" s="139"/>
      <c r="W144" s="139"/>
      <c r="X144" s="142"/>
      <c r="Y144" s="141">
        <f t="shared" si="48"/>
        <v>7</v>
      </c>
      <c r="AF144" s="142"/>
      <c r="AG144" s="142"/>
      <c r="AH144" s="143" t="str">
        <f t="shared" si="47"/>
        <v>W</v>
      </c>
      <c r="AI144" s="143" t="str">
        <f t="shared" si="47"/>
        <v>S</v>
      </c>
      <c r="AJ144" s="143">
        <f t="shared" ca="1" si="47"/>
        <v>59</v>
      </c>
      <c r="AK144" s="143" t="str">
        <f t="shared" si="47"/>
        <v>SD</v>
      </c>
      <c r="AL144" s="143" t="str">
        <f t="shared" si="47"/>
        <v>Ibu RT</v>
      </c>
      <c r="AM144" s="143" t="str">
        <f t="shared" si="47"/>
        <v>T.Hoa</v>
      </c>
      <c r="AN144" s="25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33"/>
      <c r="BC144">
        <f t="shared" si="49"/>
        <v>1957</v>
      </c>
      <c r="BD144">
        <f t="shared" si="50"/>
        <v>4</v>
      </c>
      <c r="BE144" s="1" t="str">
        <f t="shared" si="51"/>
        <v>-</v>
      </c>
      <c r="BF144" s="1" t="str">
        <f t="shared" si="52"/>
        <v>-</v>
      </c>
      <c r="BG144" s="1" t="str">
        <f t="shared" si="53"/>
        <v>-</v>
      </c>
      <c r="BH144" s="1" t="str">
        <f t="shared" si="54"/>
        <v>-</v>
      </c>
      <c r="BI144" s="1" t="str">
        <f t="shared" si="55"/>
        <v>-</v>
      </c>
      <c r="BJ144" s="1" t="str">
        <f t="shared" si="56"/>
        <v>-</v>
      </c>
      <c r="BK144" s="1" t="str">
        <f t="shared" si="57"/>
        <v>-</v>
      </c>
      <c r="BL144" s="1" t="str">
        <f t="shared" si="58"/>
        <v>-</v>
      </c>
      <c r="BM144" s="1" t="str">
        <f t="shared" si="59"/>
        <v>-</v>
      </c>
      <c r="BN144" s="1" t="str">
        <f t="shared" si="60"/>
        <v>-</v>
      </c>
      <c r="BO144" s="1" t="str">
        <f t="shared" si="67"/>
        <v>-</v>
      </c>
      <c r="BP144" s="1" t="str">
        <f t="shared" si="61"/>
        <v>-</v>
      </c>
      <c r="BQ144" s="1" t="str">
        <f t="shared" si="62"/>
        <v>-</v>
      </c>
      <c r="BR144" s="1" t="str">
        <f t="shared" si="63"/>
        <v>-</v>
      </c>
      <c r="BS144" s="1">
        <f t="shared" si="64"/>
        <v>1956</v>
      </c>
      <c r="BT144" s="1">
        <f t="shared" si="65"/>
        <v>7</v>
      </c>
      <c r="BU144" s="127">
        <f t="shared" si="66"/>
        <v>0</v>
      </c>
      <c r="BV144" s="127">
        <f t="shared" si="66"/>
        <v>0</v>
      </c>
      <c r="BW144" s="9"/>
      <c r="BX144" s="9"/>
      <c r="BY144" s="9"/>
      <c r="BZ144" s="9"/>
      <c r="CA144" s="9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</row>
    <row r="145" spans="1:134" ht="15.75" x14ac:dyDescent="0.3">
      <c r="A145" s="101">
        <f>IF(C145&lt;&gt;"",COUNTA($C$7:C145),"")</f>
        <v>139</v>
      </c>
      <c r="B145" s="102">
        <v>9111003</v>
      </c>
      <c r="C145" s="294" t="s">
        <v>436</v>
      </c>
      <c r="D145" s="130" t="s">
        <v>429</v>
      </c>
      <c r="E145" s="102">
        <v>261644</v>
      </c>
      <c r="F145" s="106" t="s">
        <v>257</v>
      </c>
      <c r="G145" s="172" t="s">
        <v>66</v>
      </c>
      <c r="H145" s="146" t="s">
        <v>115</v>
      </c>
      <c r="I145" s="109">
        <f t="shared" ca="1" si="68"/>
        <v>25</v>
      </c>
      <c r="J145" s="110"/>
      <c r="K145" s="110"/>
      <c r="L145" s="111" t="s">
        <v>128</v>
      </c>
      <c r="M145" s="304">
        <v>33063</v>
      </c>
      <c r="N145" s="304">
        <v>33239</v>
      </c>
      <c r="O145" s="277"/>
      <c r="P145" s="258"/>
      <c r="Q145" s="299"/>
      <c r="R145" s="300"/>
      <c r="S145" s="136"/>
      <c r="T145" s="303"/>
      <c r="U145" s="138"/>
      <c r="V145" s="139"/>
      <c r="W145" s="139"/>
      <c r="X145" s="142"/>
      <c r="Y145" s="141">
        <f t="shared" si="48"/>
        <v>7</v>
      </c>
      <c r="AF145" s="142"/>
      <c r="AG145" s="142"/>
      <c r="AH145" s="143" t="str">
        <f t="shared" si="47"/>
        <v>P</v>
      </c>
      <c r="AI145" s="143" t="str">
        <f t="shared" si="47"/>
        <v>B</v>
      </c>
      <c r="AJ145" s="143">
        <f t="shared" ca="1" si="47"/>
        <v>25</v>
      </c>
      <c r="AK145" s="143">
        <f t="shared" si="47"/>
        <v>0</v>
      </c>
      <c r="AL145" s="143">
        <f t="shared" si="47"/>
        <v>0</v>
      </c>
      <c r="AM145" s="143" t="str">
        <f t="shared" si="47"/>
        <v>T.Hoa</v>
      </c>
      <c r="AN145" s="25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33"/>
      <c r="BC145">
        <f t="shared" si="49"/>
        <v>1991</v>
      </c>
      <c r="BD145">
        <f t="shared" si="50"/>
        <v>1</v>
      </c>
      <c r="BE145" s="1" t="str">
        <f t="shared" si="51"/>
        <v>-</v>
      </c>
      <c r="BF145" s="1" t="str">
        <f t="shared" si="52"/>
        <v>-</v>
      </c>
      <c r="BG145" s="1" t="str">
        <f t="shared" si="53"/>
        <v>-</v>
      </c>
      <c r="BH145" s="1" t="str">
        <f t="shared" si="54"/>
        <v>-</v>
      </c>
      <c r="BI145" s="1" t="str">
        <f t="shared" si="55"/>
        <v>-</v>
      </c>
      <c r="BJ145" s="1" t="str">
        <f t="shared" si="56"/>
        <v>-</v>
      </c>
      <c r="BK145" s="1" t="str">
        <f t="shared" si="57"/>
        <v>-</v>
      </c>
      <c r="BL145" s="1" t="str">
        <f t="shared" si="58"/>
        <v>-</v>
      </c>
      <c r="BM145" s="1" t="str">
        <f t="shared" si="59"/>
        <v>-</v>
      </c>
      <c r="BN145" s="1" t="str">
        <f t="shared" si="60"/>
        <v>-</v>
      </c>
      <c r="BO145" s="1" t="str">
        <f t="shared" si="67"/>
        <v>-</v>
      </c>
      <c r="BP145" s="1" t="str">
        <f t="shared" si="61"/>
        <v>-</v>
      </c>
      <c r="BQ145" s="1" t="str">
        <f t="shared" si="62"/>
        <v>-</v>
      </c>
      <c r="BR145" s="1" t="str">
        <f t="shared" si="63"/>
        <v>-</v>
      </c>
      <c r="BS145" s="1">
        <f t="shared" si="64"/>
        <v>1990</v>
      </c>
      <c r="BT145" s="1">
        <f t="shared" si="65"/>
        <v>7</v>
      </c>
      <c r="BU145" s="127">
        <f t="shared" si="66"/>
        <v>0</v>
      </c>
      <c r="BV145" s="127">
        <f t="shared" si="66"/>
        <v>0</v>
      </c>
      <c r="BW145" s="9"/>
      <c r="BX145" s="9"/>
      <c r="BY145" s="9"/>
      <c r="BZ145" s="9"/>
      <c r="CA145" s="9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</row>
    <row r="146" spans="1:134" ht="15.75" x14ac:dyDescent="0.3">
      <c r="A146" s="101">
        <f>IF(C146&lt;&gt;"",COUNTA($C$7:C146),"")</f>
        <v>140</v>
      </c>
      <c r="B146" s="102">
        <v>9321019</v>
      </c>
      <c r="C146" s="294" t="s">
        <v>437</v>
      </c>
      <c r="D146" s="130" t="s">
        <v>429</v>
      </c>
      <c r="E146" s="102">
        <v>261644</v>
      </c>
      <c r="F146" s="106" t="s">
        <v>257</v>
      </c>
      <c r="G146" s="110" t="s">
        <v>102</v>
      </c>
      <c r="H146" s="110" t="s">
        <v>115</v>
      </c>
      <c r="I146" s="109">
        <f t="shared" ca="1" si="68"/>
        <v>22</v>
      </c>
      <c r="J146" s="110"/>
      <c r="K146" s="110"/>
      <c r="L146" s="301" t="s">
        <v>128</v>
      </c>
      <c r="M146" s="302">
        <v>34130</v>
      </c>
      <c r="N146" s="112">
        <v>34328</v>
      </c>
      <c r="O146" s="277"/>
      <c r="P146" s="258"/>
      <c r="Q146" s="299"/>
      <c r="R146" s="300"/>
      <c r="S146" s="136"/>
      <c r="T146" s="303"/>
      <c r="U146" s="138"/>
      <c r="V146" s="139"/>
      <c r="W146" s="139"/>
      <c r="X146" s="142"/>
      <c r="Y146" s="141">
        <f t="shared" si="48"/>
        <v>6</v>
      </c>
      <c r="AF146" s="142"/>
      <c r="AG146" s="142"/>
      <c r="AH146" s="143" t="str">
        <f t="shared" si="47"/>
        <v>W</v>
      </c>
      <c r="AI146" s="143" t="str">
        <f t="shared" si="47"/>
        <v>B</v>
      </c>
      <c r="AJ146" s="143">
        <f t="shared" ca="1" si="47"/>
        <v>22</v>
      </c>
      <c r="AK146" s="143">
        <f t="shared" si="47"/>
        <v>0</v>
      </c>
      <c r="AL146" s="143">
        <f t="shared" si="47"/>
        <v>0</v>
      </c>
      <c r="AM146" s="143" t="str">
        <f t="shared" si="47"/>
        <v>T.Hoa</v>
      </c>
      <c r="AN146" s="25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33"/>
      <c r="BC146">
        <f t="shared" si="49"/>
        <v>1993</v>
      </c>
      <c r="BD146">
        <f t="shared" si="50"/>
        <v>12</v>
      </c>
      <c r="BE146" s="1" t="str">
        <f t="shared" si="51"/>
        <v>-</v>
      </c>
      <c r="BF146" s="1" t="str">
        <f t="shared" si="52"/>
        <v>-</v>
      </c>
      <c r="BG146" s="1" t="str">
        <f t="shared" si="53"/>
        <v>-</v>
      </c>
      <c r="BH146" s="1" t="str">
        <f t="shared" si="54"/>
        <v>-</v>
      </c>
      <c r="BI146" s="1" t="str">
        <f t="shared" si="55"/>
        <v>-</v>
      </c>
      <c r="BJ146" s="1" t="str">
        <f t="shared" si="56"/>
        <v>-</v>
      </c>
      <c r="BK146" s="1" t="str">
        <f t="shared" si="57"/>
        <v>-</v>
      </c>
      <c r="BL146" s="1" t="str">
        <f t="shared" si="58"/>
        <v>-</v>
      </c>
      <c r="BM146" s="1" t="str">
        <f t="shared" si="59"/>
        <v>-</v>
      </c>
      <c r="BN146" s="1" t="str">
        <f t="shared" si="60"/>
        <v>-</v>
      </c>
      <c r="BO146" s="1" t="str">
        <f t="shared" si="67"/>
        <v>-</v>
      </c>
      <c r="BP146" s="1" t="str">
        <f t="shared" si="61"/>
        <v>-</v>
      </c>
      <c r="BQ146" s="1" t="str">
        <f t="shared" si="62"/>
        <v>-</v>
      </c>
      <c r="BR146" s="1" t="str">
        <f t="shared" si="63"/>
        <v>-</v>
      </c>
      <c r="BS146" s="1">
        <f t="shared" si="64"/>
        <v>1993</v>
      </c>
      <c r="BT146" s="1">
        <f t="shared" si="65"/>
        <v>6</v>
      </c>
      <c r="BU146" s="127">
        <f t="shared" si="66"/>
        <v>0</v>
      </c>
      <c r="BV146" s="127">
        <f t="shared" si="66"/>
        <v>0</v>
      </c>
      <c r="BW146" s="9"/>
      <c r="BX146" s="9"/>
      <c r="BY146" s="9"/>
      <c r="BZ146" s="9"/>
      <c r="CA146" s="9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</row>
    <row r="147" spans="1:134" ht="15.75" x14ac:dyDescent="0.3">
      <c r="A147" s="101">
        <f>IF(C147&lt;&gt;"",COUNTA($C$7:C147),"")</f>
        <v>141</v>
      </c>
      <c r="B147" s="102">
        <v>9915004</v>
      </c>
      <c r="C147" s="294" t="s">
        <v>438</v>
      </c>
      <c r="D147" s="293" t="s">
        <v>439</v>
      </c>
      <c r="E147" s="131"/>
      <c r="F147" s="106" t="s">
        <v>257</v>
      </c>
      <c r="G147" s="172" t="s">
        <v>66</v>
      </c>
      <c r="H147" s="110" t="s">
        <v>103</v>
      </c>
      <c r="I147" s="109">
        <f t="shared" ca="1" si="68"/>
        <v>70</v>
      </c>
      <c r="J147" s="110" t="s">
        <v>171</v>
      </c>
      <c r="K147" s="110" t="s">
        <v>119</v>
      </c>
      <c r="L147" s="111" t="s">
        <v>128</v>
      </c>
      <c r="M147" s="304">
        <v>16752</v>
      </c>
      <c r="N147" s="304">
        <v>30378</v>
      </c>
      <c r="O147" s="277">
        <v>36254</v>
      </c>
      <c r="P147" s="258"/>
      <c r="Q147" s="299"/>
      <c r="R147" s="300"/>
      <c r="S147" s="136"/>
      <c r="T147" s="303"/>
      <c r="U147" s="138"/>
      <c r="V147" s="139"/>
      <c r="W147" s="139"/>
      <c r="X147" s="142"/>
      <c r="Y147" s="141">
        <f t="shared" si="48"/>
        <v>11</v>
      </c>
      <c r="AF147" s="142"/>
      <c r="AG147" s="142"/>
      <c r="AH147" s="143" t="str">
        <f t="shared" si="47"/>
        <v>P</v>
      </c>
      <c r="AI147" s="143" t="str">
        <f t="shared" si="47"/>
        <v>S</v>
      </c>
      <c r="AJ147" s="143">
        <f t="shared" ca="1" si="47"/>
        <v>70</v>
      </c>
      <c r="AK147" s="143" t="str">
        <f t="shared" si="47"/>
        <v>Lain-Lain</v>
      </c>
      <c r="AL147" s="143" t="str">
        <f t="shared" si="47"/>
        <v>P.Swasta</v>
      </c>
      <c r="AM147" s="143" t="str">
        <f t="shared" si="47"/>
        <v>T.Hoa</v>
      </c>
      <c r="AN147" s="25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33"/>
      <c r="BC147">
        <f t="shared" si="49"/>
        <v>1983</v>
      </c>
      <c r="BD147">
        <f t="shared" si="50"/>
        <v>3</v>
      </c>
      <c r="BE147" s="1">
        <f t="shared" si="51"/>
        <v>1999</v>
      </c>
      <c r="BF147" s="1">
        <f t="shared" si="52"/>
        <v>4</v>
      </c>
      <c r="BG147" s="1" t="str">
        <f t="shared" si="53"/>
        <v>-</v>
      </c>
      <c r="BH147" s="1" t="str">
        <f t="shared" si="54"/>
        <v>-</v>
      </c>
      <c r="BI147" s="1" t="str">
        <f t="shared" si="55"/>
        <v>-</v>
      </c>
      <c r="BJ147" s="1" t="str">
        <f t="shared" si="56"/>
        <v>-</v>
      </c>
      <c r="BK147" s="1" t="str">
        <f t="shared" si="57"/>
        <v>-</v>
      </c>
      <c r="BL147" s="1" t="str">
        <f t="shared" si="58"/>
        <v>-</v>
      </c>
      <c r="BM147" s="1" t="str">
        <f t="shared" si="59"/>
        <v>-</v>
      </c>
      <c r="BN147" s="1" t="str">
        <f t="shared" si="60"/>
        <v>-</v>
      </c>
      <c r="BO147" s="1" t="str">
        <f t="shared" si="67"/>
        <v>-</v>
      </c>
      <c r="BP147" s="1" t="str">
        <f t="shared" si="61"/>
        <v>-</v>
      </c>
      <c r="BQ147" s="1" t="str">
        <f t="shared" si="62"/>
        <v>-</v>
      </c>
      <c r="BR147" s="1" t="str">
        <f t="shared" si="63"/>
        <v>-</v>
      </c>
      <c r="BS147" s="1">
        <f t="shared" si="64"/>
        <v>1945</v>
      </c>
      <c r="BT147" s="1">
        <f t="shared" si="65"/>
        <v>11</v>
      </c>
      <c r="BU147" s="127">
        <f t="shared" si="66"/>
        <v>0</v>
      </c>
      <c r="BV147" s="127">
        <f t="shared" si="66"/>
        <v>0</v>
      </c>
      <c r="BW147" s="9"/>
      <c r="BX147" s="9"/>
      <c r="BY147" s="9"/>
      <c r="BZ147" s="9"/>
      <c r="CA147" s="9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</row>
    <row r="148" spans="1:134" ht="15.75" x14ac:dyDescent="0.3">
      <c r="A148" s="101">
        <f>IF(C148&lt;&gt;"",COUNTA($C$7:C148),"")</f>
        <v>142</v>
      </c>
      <c r="B148" s="102">
        <v>9928005</v>
      </c>
      <c r="C148" s="294" t="s">
        <v>440</v>
      </c>
      <c r="D148" s="293" t="s">
        <v>439</v>
      </c>
      <c r="E148" s="131"/>
      <c r="F148" s="106" t="s">
        <v>257</v>
      </c>
      <c r="G148" s="110" t="s">
        <v>102</v>
      </c>
      <c r="H148" s="110" t="s">
        <v>103</v>
      </c>
      <c r="I148" s="109">
        <f t="shared" ca="1" si="68"/>
        <v>51</v>
      </c>
      <c r="J148" s="110" t="s">
        <v>171</v>
      </c>
      <c r="K148" s="110" t="s">
        <v>119</v>
      </c>
      <c r="L148" s="111" t="s">
        <v>128</v>
      </c>
      <c r="M148" s="304">
        <v>23723</v>
      </c>
      <c r="N148" s="304">
        <v>27899</v>
      </c>
      <c r="O148" s="277">
        <v>36254</v>
      </c>
      <c r="P148" s="258"/>
      <c r="Q148" s="299"/>
      <c r="R148" s="300"/>
      <c r="S148" s="136"/>
      <c r="T148" s="303"/>
      <c r="U148" s="138"/>
      <c r="V148" s="139"/>
      <c r="W148" s="139"/>
      <c r="X148" s="142"/>
      <c r="Y148" s="141">
        <f t="shared" si="48"/>
        <v>12</v>
      </c>
      <c r="AF148" s="142"/>
      <c r="AG148" s="142"/>
      <c r="AH148" s="143" t="str">
        <f t="shared" si="47"/>
        <v>W</v>
      </c>
      <c r="AI148" s="143" t="str">
        <f t="shared" si="47"/>
        <v>S</v>
      </c>
      <c r="AJ148" s="143">
        <f t="shared" ca="1" si="47"/>
        <v>51</v>
      </c>
      <c r="AK148" s="143" t="str">
        <f t="shared" si="47"/>
        <v>Lain-Lain</v>
      </c>
      <c r="AL148" s="143" t="str">
        <f t="shared" si="47"/>
        <v>P.Swasta</v>
      </c>
      <c r="AM148" s="143" t="str">
        <f t="shared" si="47"/>
        <v>T.Hoa</v>
      </c>
      <c r="AN148" s="25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33"/>
      <c r="BC148">
        <f t="shared" si="49"/>
        <v>1976</v>
      </c>
      <c r="BD148">
        <f t="shared" si="50"/>
        <v>5</v>
      </c>
      <c r="BE148" s="1">
        <f t="shared" si="51"/>
        <v>1999</v>
      </c>
      <c r="BF148" s="1">
        <f t="shared" si="52"/>
        <v>4</v>
      </c>
      <c r="BG148" s="1" t="str">
        <f t="shared" si="53"/>
        <v>-</v>
      </c>
      <c r="BH148" s="1" t="str">
        <f t="shared" si="54"/>
        <v>-</v>
      </c>
      <c r="BI148" s="1" t="str">
        <f t="shared" si="55"/>
        <v>-</v>
      </c>
      <c r="BJ148" s="1" t="str">
        <f t="shared" si="56"/>
        <v>-</v>
      </c>
      <c r="BK148" s="1" t="str">
        <f t="shared" si="57"/>
        <v>-</v>
      </c>
      <c r="BL148" s="1" t="str">
        <f t="shared" si="58"/>
        <v>-</v>
      </c>
      <c r="BM148" s="1" t="str">
        <f t="shared" si="59"/>
        <v>-</v>
      </c>
      <c r="BN148" s="1" t="str">
        <f t="shared" si="60"/>
        <v>-</v>
      </c>
      <c r="BO148" s="1" t="str">
        <f t="shared" si="67"/>
        <v>-</v>
      </c>
      <c r="BP148" s="1" t="str">
        <f t="shared" si="61"/>
        <v>-</v>
      </c>
      <c r="BQ148" s="1" t="str">
        <f t="shared" si="62"/>
        <v>-</v>
      </c>
      <c r="BR148" s="1" t="str">
        <f t="shared" si="63"/>
        <v>-</v>
      </c>
      <c r="BS148" s="1">
        <f t="shared" si="64"/>
        <v>1964</v>
      </c>
      <c r="BT148" s="1">
        <f t="shared" si="65"/>
        <v>12</v>
      </c>
      <c r="BU148" s="127">
        <f t="shared" si="66"/>
        <v>0</v>
      </c>
      <c r="BV148" s="127">
        <f t="shared" si="66"/>
        <v>0</v>
      </c>
      <c r="BW148" s="9"/>
      <c r="BX148" s="9"/>
      <c r="BY148" s="9"/>
      <c r="BZ148" s="9"/>
      <c r="CA148" s="9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</row>
    <row r="149" spans="1:134" ht="15.75" x14ac:dyDescent="0.3">
      <c r="A149" s="101">
        <f>IF(C149&lt;&gt;"",COUNTA($C$7:C149),"")</f>
        <v>143</v>
      </c>
      <c r="B149" s="144" t="s">
        <v>441</v>
      </c>
      <c r="C149" s="294" t="s">
        <v>442</v>
      </c>
      <c r="D149" s="293" t="s">
        <v>439</v>
      </c>
      <c r="E149" s="131"/>
      <c r="F149" s="106" t="s">
        <v>257</v>
      </c>
      <c r="G149" s="110" t="s">
        <v>102</v>
      </c>
      <c r="H149" s="110" t="s">
        <v>103</v>
      </c>
      <c r="I149" s="109">
        <f t="shared" ca="1" si="68"/>
        <v>23</v>
      </c>
      <c r="J149" s="110" t="s">
        <v>110</v>
      </c>
      <c r="K149" s="110" t="s">
        <v>122</v>
      </c>
      <c r="L149" s="111" t="s">
        <v>128</v>
      </c>
      <c r="M149" s="304">
        <v>33612</v>
      </c>
      <c r="N149" s="304">
        <v>39789</v>
      </c>
      <c r="O149" s="277">
        <v>39789</v>
      </c>
      <c r="P149" s="258"/>
      <c r="Q149" s="299"/>
      <c r="R149" s="300"/>
      <c r="S149" s="136"/>
      <c r="T149" s="303"/>
      <c r="U149" s="138"/>
      <c r="V149" s="139"/>
      <c r="W149" s="139"/>
      <c r="X149" s="142"/>
      <c r="Y149" s="141">
        <f t="shared" si="48"/>
        <v>1</v>
      </c>
      <c r="AF149" s="142"/>
      <c r="AG149" s="142"/>
      <c r="AH149" s="143" t="str">
        <f t="shared" si="47"/>
        <v>W</v>
      </c>
      <c r="AI149" s="143" t="str">
        <f t="shared" si="47"/>
        <v>S</v>
      </c>
      <c r="AJ149" s="143">
        <f t="shared" ca="1" si="47"/>
        <v>23</v>
      </c>
      <c r="AK149" s="143" t="str">
        <f t="shared" si="47"/>
        <v>SMU</v>
      </c>
      <c r="AL149" s="143" t="str">
        <f t="shared" si="47"/>
        <v>Pel/Mhs</v>
      </c>
      <c r="AM149" s="143" t="str">
        <f t="shared" si="47"/>
        <v>T.Hoa</v>
      </c>
      <c r="AN149" s="25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33"/>
      <c r="BC149">
        <f t="shared" si="49"/>
        <v>2008</v>
      </c>
      <c r="BD149">
        <f t="shared" si="50"/>
        <v>12</v>
      </c>
      <c r="BE149" s="1">
        <f t="shared" si="51"/>
        <v>2008</v>
      </c>
      <c r="BF149" s="1">
        <f t="shared" si="52"/>
        <v>12</v>
      </c>
      <c r="BG149" s="1" t="str">
        <f t="shared" si="53"/>
        <v>-</v>
      </c>
      <c r="BH149" s="1" t="str">
        <f t="shared" si="54"/>
        <v>-</v>
      </c>
      <c r="BI149" s="1" t="str">
        <f t="shared" si="55"/>
        <v>-</v>
      </c>
      <c r="BJ149" s="1" t="str">
        <f t="shared" si="56"/>
        <v>-</v>
      </c>
      <c r="BK149" s="1" t="str">
        <f t="shared" si="57"/>
        <v>-</v>
      </c>
      <c r="BL149" s="1" t="str">
        <f t="shared" si="58"/>
        <v>-</v>
      </c>
      <c r="BM149" s="1" t="str">
        <f t="shared" si="59"/>
        <v>-</v>
      </c>
      <c r="BN149" s="1" t="str">
        <f t="shared" si="60"/>
        <v>-</v>
      </c>
      <c r="BO149" s="1" t="str">
        <f t="shared" si="67"/>
        <v>-</v>
      </c>
      <c r="BP149" s="1" t="str">
        <f t="shared" si="61"/>
        <v>-</v>
      </c>
      <c r="BQ149" s="1" t="str">
        <f t="shared" si="62"/>
        <v>-</v>
      </c>
      <c r="BR149" s="1" t="str">
        <f t="shared" si="63"/>
        <v>-</v>
      </c>
      <c r="BS149" s="1">
        <f t="shared" si="64"/>
        <v>1992</v>
      </c>
      <c r="BT149" s="1">
        <f t="shared" si="65"/>
        <v>1</v>
      </c>
      <c r="BU149" s="127">
        <f t="shared" si="66"/>
        <v>0</v>
      </c>
      <c r="BV149" s="127">
        <f t="shared" si="66"/>
        <v>0</v>
      </c>
      <c r="BW149" s="9"/>
      <c r="BX149" s="9"/>
      <c r="BY149" s="9"/>
      <c r="BZ149" s="9"/>
      <c r="CA149" s="9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</row>
    <row r="150" spans="1:134" ht="15.75" x14ac:dyDescent="0.3">
      <c r="A150" s="101">
        <f>IF(C150&lt;&gt;"",COUNTA($C$7:C150),"")</f>
        <v>144</v>
      </c>
      <c r="B150" s="102">
        <v>9627008</v>
      </c>
      <c r="C150" s="294" t="s">
        <v>443</v>
      </c>
      <c r="D150" s="293" t="s">
        <v>444</v>
      </c>
      <c r="E150" s="222">
        <v>262760</v>
      </c>
      <c r="F150" s="106" t="s">
        <v>257</v>
      </c>
      <c r="G150" s="220" t="s">
        <v>102</v>
      </c>
      <c r="H150" s="110" t="s">
        <v>103</v>
      </c>
      <c r="I150" s="109">
        <f t="shared" ca="1" si="68"/>
        <v>54</v>
      </c>
      <c r="J150" s="110" t="s">
        <v>145</v>
      </c>
      <c r="K150" s="110" t="s">
        <v>231</v>
      </c>
      <c r="L150" s="111" t="s">
        <v>195</v>
      </c>
      <c r="M150" s="304">
        <v>22600</v>
      </c>
      <c r="N150" s="304">
        <v>25562</v>
      </c>
      <c r="O150" s="277">
        <v>30297</v>
      </c>
      <c r="P150" s="258"/>
      <c r="Q150" s="299"/>
      <c r="R150" s="300"/>
      <c r="S150" s="136"/>
      <c r="T150" s="303"/>
      <c r="U150" s="138"/>
      <c r="V150" s="139"/>
      <c r="W150" s="139"/>
      <c r="X150" s="142"/>
      <c r="Y150" s="141">
        <f t="shared" si="48"/>
        <v>11</v>
      </c>
      <c r="AF150" s="142"/>
      <c r="AG150" s="142"/>
      <c r="AH150" s="143" t="str">
        <f t="shared" si="47"/>
        <v>W</v>
      </c>
      <c r="AI150" s="143" t="str">
        <f t="shared" si="47"/>
        <v>S</v>
      </c>
      <c r="AJ150" s="143">
        <f t="shared" ca="1" si="47"/>
        <v>54</v>
      </c>
      <c r="AK150" s="143" t="str">
        <f t="shared" si="47"/>
        <v>S-1</v>
      </c>
      <c r="AL150" s="143" t="str">
        <f t="shared" si="47"/>
        <v>Profesional</v>
      </c>
      <c r="AM150" s="143" t="str">
        <f t="shared" si="47"/>
        <v>Minahasa</v>
      </c>
      <c r="AN150" s="25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33"/>
      <c r="BC150">
        <f t="shared" si="49"/>
        <v>1969</v>
      </c>
      <c r="BD150">
        <f t="shared" si="50"/>
        <v>12</v>
      </c>
      <c r="BE150" s="1">
        <f t="shared" si="51"/>
        <v>1982</v>
      </c>
      <c r="BF150" s="1">
        <f t="shared" si="52"/>
        <v>12</v>
      </c>
      <c r="BG150" s="1" t="str">
        <f t="shared" si="53"/>
        <v>-</v>
      </c>
      <c r="BH150" s="1" t="str">
        <f t="shared" si="54"/>
        <v>-</v>
      </c>
      <c r="BI150" s="1" t="str">
        <f t="shared" si="55"/>
        <v>-</v>
      </c>
      <c r="BJ150" s="1" t="str">
        <f t="shared" si="56"/>
        <v>-</v>
      </c>
      <c r="BK150" s="1" t="str">
        <f t="shared" si="57"/>
        <v>-</v>
      </c>
      <c r="BL150" s="1" t="str">
        <f t="shared" si="58"/>
        <v>-</v>
      </c>
      <c r="BM150" s="1" t="str">
        <f t="shared" si="59"/>
        <v>-</v>
      </c>
      <c r="BN150" s="1" t="str">
        <f t="shared" si="60"/>
        <v>-</v>
      </c>
      <c r="BO150" s="1" t="str">
        <f t="shared" si="67"/>
        <v>-</v>
      </c>
      <c r="BP150" s="1" t="str">
        <f t="shared" si="61"/>
        <v>-</v>
      </c>
      <c r="BQ150" s="1" t="str">
        <f t="shared" si="62"/>
        <v>-</v>
      </c>
      <c r="BR150" s="1" t="str">
        <f t="shared" si="63"/>
        <v>-</v>
      </c>
      <c r="BS150" s="1">
        <f t="shared" si="64"/>
        <v>1961</v>
      </c>
      <c r="BT150" s="1">
        <f t="shared" si="65"/>
        <v>11</v>
      </c>
      <c r="BU150" s="127">
        <f t="shared" si="66"/>
        <v>0</v>
      </c>
      <c r="BV150" s="127">
        <f t="shared" si="66"/>
        <v>0</v>
      </c>
      <c r="BW150" s="9"/>
      <c r="BX150" s="9"/>
      <c r="BY150" s="9"/>
      <c r="BZ150" s="9"/>
      <c r="CA150" s="9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</row>
    <row r="151" spans="1:134" ht="15.75" x14ac:dyDescent="0.3">
      <c r="A151" s="101">
        <f>IF(C151&lt;&gt;"",COUNTA($C$7:C151),"")</f>
        <v>145</v>
      </c>
      <c r="B151" s="102">
        <v>9613009</v>
      </c>
      <c r="C151" s="294" t="s">
        <v>445</v>
      </c>
      <c r="D151" s="293" t="s">
        <v>444</v>
      </c>
      <c r="E151" s="222">
        <v>262760</v>
      </c>
      <c r="F151" s="106" t="s">
        <v>257</v>
      </c>
      <c r="G151" s="110" t="s">
        <v>66</v>
      </c>
      <c r="H151" s="146" t="s">
        <v>115</v>
      </c>
      <c r="I151" s="109">
        <f t="shared" ca="1" si="68"/>
        <v>26</v>
      </c>
      <c r="J151" s="110"/>
      <c r="K151" s="110"/>
      <c r="L151" s="111" t="s">
        <v>128</v>
      </c>
      <c r="M151" s="304">
        <v>32567</v>
      </c>
      <c r="N151" s="304">
        <v>32866</v>
      </c>
      <c r="O151" s="277"/>
      <c r="P151" s="258"/>
      <c r="Q151" s="299"/>
      <c r="R151" s="300"/>
      <c r="S151" s="136"/>
      <c r="T151" s="303"/>
      <c r="U151" s="138"/>
      <c r="V151" s="139"/>
      <c r="W151" s="139"/>
      <c r="X151" s="305"/>
      <c r="Y151" s="141">
        <f t="shared" si="48"/>
        <v>2</v>
      </c>
      <c r="AF151" s="305"/>
      <c r="AG151" s="305"/>
      <c r="AH151" s="143" t="str">
        <f t="shared" si="47"/>
        <v>P</v>
      </c>
      <c r="AI151" s="143" t="str">
        <f t="shared" si="47"/>
        <v>B</v>
      </c>
      <c r="AJ151" s="143">
        <f t="shared" ca="1" si="47"/>
        <v>26</v>
      </c>
      <c r="AK151" s="143">
        <f t="shared" si="47"/>
        <v>0</v>
      </c>
      <c r="AL151" s="143">
        <f t="shared" si="47"/>
        <v>0</v>
      </c>
      <c r="AM151" s="143" t="str">
        <f t="shared" si="47"/>
        <v>T.Hoa</v>
      </c>
      <c r="AN151" s="25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33"/>
      <c r="BC151">
        <f t="shared" si="49"/>
        <v>1989</v>
      </c>
      <c r="BD151">
        <f t="shared" si="50"/>
        <v>12</v>
      </c>
      <c r="BE151" s="1" t="str">
        <f t="shared" si="51"/>
        <v>-</v>
      </c>
      <c r="BF151" s="1" t="str">
        <f t="shared" si="52"/>
        <v>-</v>
      </c>
      <c r="BG151" s="1" t="str">
        <f t="shared" si="53"/>
        <v>-</v>
      </c>
      <c r="BH151" s="1" t="str">
        <f t="shared" si="54"/>
        <v>-</v>
      </c>
      <c r="BI151" s="1" t="str">
        <f t="shared" si="55"/>
        <v>-</v>
      </c>
      <c r="BJ151" s="1" t="str">
        <f t="shared" si="56"/>
        <v>-</v>
      </c>
      <c r="BK151" s="1" t="str">
        <f t="shared" si="57"/>
        <v>-</v>
      </c>
      <c r="BL151" s="1" t="str">
        <f t="shared" si="58"/>
        <v>-</v>
      </c>
      <c r="BM151" s="1" t="str">
        <f t="shared" si="59"/>
        <v>-</v>
      </c>
      <c r="BN151" s="1" t="str">
        <f t="shared" si="60"/>
        <v>-</v>
      </c>
      <c r="BO151" s="1" t="str">
        <f t="shared" si="67"/>
        <v>-</v>
      </c>
      <c r="BP151" s="1" t="str">
        <f t="shared" si="61"/>
        <v>-</v>
      </c>
      <c r="BQ151" s="1" t="str">
        <f t="shared" si="62"/>
        <v>-</v>
      </c>
      <c r="BR151" s="1" t="str">
        <f t="shared" si="63"/>
        <v>-</v>
      </c>
      <c r="BS151" s="1">
        <f t="shared" si="64"/>
        <v>1989</v>
      </c>
      <c r="BT151" s="1">
        <f t="shared" si="65"/>
        <v>2</v>
      </c>
      <c r="BU151" s="127">
        <f t="shared" si="66"/>
        <v>0</v>
      </c>
      <c r="BV151" s="127">
        <f t="shared" si="66"/>
        <v>0</v>
      </c>
      <c r="BW151" s="9"/>
      <c r="BX151" s="9"/>
      <c r="BY151" s="9"/>
      <c r="BZ151" s="9"/>
      <c r="CA151" s="9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</row>
    <row r="152" spans="1:134" ht="15.75" x14ac:dyDescent="0.3">
      <c r="A152" s="101">
        <f>IF(C152&lt;&gt;"",COUNTA($C$7:C152),"")</f>
        <v>146</v>
      </c>
      <c r="B152" s="102">
        <v>9611018</v>
      </c>
      <c r="C152" s="294" t="s">
        <v>446</v>
      </c>
      <c r="D152" s="293" t="s">
        <v>444</v>
      </c>
      <c r="E152" s="222">
        <v>262760</v>
      </c>
      <c r="F152" s="106" t="s">
        <v>257</v>
      </c>
      <c r="G152" s="110" t="s">
        <v>66</v>
      </c>
      <c r="H152" s="146" t="s">
        <v>115</v>
      </c>
      <c r="I152" s="109">
        <f t="shared" ca="1" si="68"/>
        <v>23</v>
      </c>
      <c r="J152" s="110"/>
      <c r="K152" s="110"/>
      <c r="L152" s="111" t="s">
        <v>128</v>
      </c>
      <c r="M152" s="304">
        <v>33615</v>
      </c>
      <c r="N152" s="304">
        <v>35400</v>
      </c>
      <c r="O152" s="277"/>
      <c r="P152" s="258"/>
      <c r="Q152" s="299"/>
      <c r="R152" s="300"/>
      <c r="S152" s="136"/>
      <c r="T152" s="303"/>
      <c r="U152" s="138"/>
      <c r="V152" s="139"/>
      <c r="W152" s="139"/>
      <c r="X152" s="305"/>
      <c r="Y152" s="141">
        <f t="shared" si="48"/>
        <v>1</v>
      </c>
      <c r="AF152" s="305"/>
      <c r="AG152" s="305"/>
      <c r="AH152" s="143" t="str">
        <f t="shared" si="47"/>
        <v>P</v>
      </c>
      <c r="AI152" s="143" t="str">
        <f t="shared" si="47"/>
        <v>B</v>
      </c>
      <c r="AJ152" s="143">
        <f t="shared" ca="1" si="47"/>
        <v>23</v>
      </c>
      <c r="AK152" s="143">
        <f t="shared" si="47"/>
        <v>0</v>
      </c>
      <c r="AL152" s="143">
        <f t="shared" si="47"/>
        <v>0</v>
      </c>
      <c r="AM152" s="143" t="str">
        <f t="shared" si="47"/>
        <v>T.Hoa</v>
      </c>
      <c r="AN152" s="25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33"/>
      <c r="BC152">
        <f t="shared" si="49"/>
        <v>1996</v>
      </c>
      <c r="BD152">
        <f t="shared" si="50"/>
        <v>12</v>
      </c>
      <c r="BE152" s="1" t="str">
        <f t="shared" si="51"/>
        <v>-</v>
      </c>
      <c r="BF152" s="1" t="str">
        <f t="shared" si="52"/>
        <v>-</v>
      </c>
      <c r="BG152" s="1" t="str">
        <f t="shared" si="53"/>
        <v>-</v>
      </c>
      <c r="BH152" s="1" t="str">
        <f t="shared" si="54"/>
        <v>-</v>
      </c>
      <c r="BI152" s="1" t="str">
        <f t="shared" si="55"/>
        <v>-</v>
      </c>
      <c r="BJ152" s="1" t="str">
        <f t="shared" si="56"/>
        <v>-</v>
      </c>
      <c r="BK152" s="1" t="str">
        <f t="shared" si="57"/>
        <v>-</v>
      </c>
      <c r="BL152" s="1" t="str">
        <f t="shared" si="58"/>
        <v>-</v>
      </c>
      <c r="BM152" s="1" t="str">
        <f t="shared" si="59"/>
        <v>-</v>
      </c>
      <c r="BN152" s="1" t="str">
        <f t="shared" si="60"/>
        <v>-</v>
      </c>
      <c r="BO152" s="1" t="str">
        <f t="shared" si="67"/>
        <v>-</v>
      </c>
      <c r="BP152" s="1" t="str">
        <f t="shared" si="61"/>
        <v>-</v>
      </c>
      <c r="BQ152" s="1" t="str">
        <f t="shared" si="62"/>
        <v>-</v>
      </c>
      <c r="BR152" s="1" t="str">
        <f t="shared" si="63"/>
        <v>-</v>
      </c>
      <c r="BS152" s="1">
        <f t="shared" si="64"/>
        <v>1992</v>
      </c>
      <c r="BT152" s="1">
        <f t="shared" si="65"/>
        <v>1</v>
      </c>
      <c r="BU152" s="127">
        <f t="shared" si="66"/>
        <v>0</v>
      </c>
      <c r="BV152" s="127">
        <f t="shared" si="66"/>
        <v>0</v>
      </c>
      <c r="BW152" s="9"/>
      <c r="BX152" s="9"/>
      <c r="BY152" s="9"/>
      <c r="BZ152" s="9"/>
      <c r="CA152" s="9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</row>
    <row r="153" spans="1:134" ht="15.75" x14ac:dyDescent="0.3">
      <c r="A153" s="101">
        <f>IF(C153&lt;&gt;"",COUNTA($C$7:C153),"")</f>
        <v>147</v>
      </c>
      <c r="B153" s="144" t="s">
        <v>447</v>
      </c>
      <c r="C153" s="294" t="s">
        <v>448</v>
      </c>
      <c r="D153" s="293" t="s">
        <v>444</v>
      </c>
      <c r="E153" s="222">
        <v>262760</v>
      </c>
      <c r="F153" s="106" t="s">
        <v>257</v>
      </c>
      <c r="G153" s="110" t="s">
        <v>102</v>
      </c>
      <c r="H153" s="146" t="s">
        <v>115</v>
      </c>
      <c r="I153" s="109">
        <f t="shared" ca="1" si="68"/>
        <v>14</v>
      </c>
      <c r="J153" s="110"/>
      <c r="K153" s="110"/>
      <c r="L153" s="111" t="s">
        <v>128</v>
      </c>
      <c r="M153" s="304">
        <v>36990</v>
      </c>
      <c r="N153" s="304">
        <v>39215</v>
      </c>
      <c r="O153" s="277"/>
      <c r="P153" s="258"/>
      <c r="Q153" s="299"/>
      <c r="R153" s="300"/>
      <c r="S153" s="136"/>
      <c r="T153" s="303"/>
      <c r="U153" s="138"/>
      <c r="V153" s="139"/>
      <c r="W153" s="139"/>
      <c r="X153" s="305"/>
      <c r="Y153" s="141">
        <f t="shared" si="48"/>
        <v>4</v>
      </c>
      <c r="AF153" s="305"/>
      <c r="AG153" s="305"/>
      <c r="AH153" s="143" t="str">
        <f t="shared" si="47"/>
        <v>W</v>
      </c>
      <c r="AI153" s="143" t="str">
        <f t="shared" si="47"/>
        <v>B</v>
      </c>
      <c r="AJ153" s="143">
        <f t="shared" ca="1" si="47"/>
        <v>14</v>
      </c>
      <c r="AK153" s="143">
        <f t="shared" si="47"/>
        <v>0</v>
      </c>
      <c r="AL153" s="143">
        <f t="shared" si="47"/>
        <v>0</v>
      </c>
      <c r="AM153" s="143" t="str">
        <f t="shared" si="47"/>
        <v>T.Hoa</v>
      </c>
      <c r="AN153" s="25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33"/>
      <c r="BC153">
        <f t="shared" si="49"/>
        <v>2007</v>
      </c>
      <c r="BD153">
        <f t="shared" si="50"/>
        <v>5</v>
      </c>
      <c r="BE153" s="1" t="str">
        <f t="shared" si="51"/>
        <v>-</v>
      </c>
      <c r="BF153" s="1" t="str">
        <f t="shared" si="52"/>
        <v>-</v>
      </c>
      <c r="BG153" s="1" t="str">
        <f t="shared" si="53"/>
        <v>-</v>
      </c>
      <c r="BH153" s="1" t="str">
        <f t="shared" si="54"/>
        <v>-</v>
      </c>
      <c r="BI153" s="1" t="str">
        <f t="shared" si="55"/>
        <v>-</v>
      </c>
      <c r="BJ153" s="1" t="str">
        <f t="shared" si="56"/>
        <v>-</v>
      </c>
      <c r="BK153" s="1" t="str">
        <f t="shared" si="57"/>
        <v>-</v>
      </c>
      <c r="BL153" s="1" t="str">
        <f t="shared" si="58"/>
        <v>-</v>
      </c>
      <c r="BM153" s="1" t="str">
        <f t="shared" si="59"/>
        <v>-</v>
      </c>
      <c r="BN153" s="1" t="str">
        <f t="shared" si="60"/>
        <v>-</v>
      </c>
      <c r="BO153" s="1" t="str">
        <f t="shared" si="67"/>
        <v>-</v>
      </c>
      <c r="BP153" s="1" t="str">
        <f t="shared" si="61"/>
        <v>-</v>
      </c>
      <c r="BQ153" s="1" t="str">
        <f t="shared" si="62"/>
        <v>-</v>
      </c>
      <c r="BR153" s="1" t="str">
        <f t="shared" si="63"/>
        <v>-</v>
      </c>
      <c r="BS153" s="1">
        <f t="shared" si="64"/>
        <v>2001</v>
      </c>
      <c r="BT153" s="1">
        <f t="shared" si="65"/>
        <v>4</v>
      </c>
      <c r="BU153" s="127">
        <f t="shared" si="66"/>
        <v>0</v>
      </c>
      <c r="BV153" s="127">
        <f t="shared" si="66"/>
        <v>0</v>
      </c>
      <c r="BW153" s="9"/>
      <c r="BX153" s="9"/>
      <c r="BY153" s="9"/>
      <c r="BZ153" s="9"/>
      <c r="CA153" s="9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</row>
    <row r="154" spans="1:134" ht="15.75" x14ac:dyDescent="0.3">
      <c r="A154" s="101">
        <f>IF(C154&lt;&gt;"",COUNTA($C$7:C154),"")</f>
        <v>148</v>
      </c>
      <c r="B154" s="102">
        <v>9425042</v>
      </c>
      <c r="C154" s="294" t="s">
        <v>449</v>
      </c>
      <c r="D154" s="293" t="s">
        <v>450</v>
      </c>
      <c r="E154" s="222">
        <v>261893</v>
      </c>
      <c r="F154" s="106" t="s">
        <v>257</v>
      </c>
      <c r="G154" s="220" t="s">
        <v>102</v>
      </c>
      <c r="H154" s="110" t="s">
        <v>103</v>
      </c>
      <c r="I154" s="109">
        <f t="shared" ca="1" si="68"/>
        <v>66</v>
      </c>
      <c r="J154" s="110" t="s">
        <v>118</v>
      </c>
      <c r="K154" s="110" t="s">
        <v>127</v>
      </c>
      <c r="L154" s="111" t="s">
        <v>128</v>
      </c>
      <c r="M154" s="167">
        <v>17934</v>
      </c>
      <c r="N154" s="304">
        <v>34693</v>
      </c>
      <c r="O154" s="277">
        <v>34693</v>
      </c>
      <c r="P154" s="258"/>
      <c r="Q154" s="299"/>
      <c r="R154" s="300"/>
      <c r="S154" s="136"/>
      <c r="T154" s="303"/>
      <c r="U154" s="138"/>
      <c r="V154" s="139"/>
      <c r="W154" s="139"/>
      <c r="X154" s="305"/>
      <c r="Y154" s="141">
        <f t="shared" si="48"/>
        <v>2</v>
      </c>
      <c r="AF154" s="305"/>
      <c r="AG154" s="305"/>
      <c r="AH154" s="143" t="str">
        <f t="shared" si="47"/>
        <v>W</v>
      </c>
      <c r="AI154" s="143" t="str">
        <f t="shared" si="47"/>
        <v>S</v>
      </c>
      <c r="AJ154" s="143">
        <f t="shared" ca="1" si="47"/>
        <v>66</v>
      </c>
      <c r="AK154" s="143" t="str">
        <f t="shared" si="47"/>
        <v>SD</v>
      </c>
      <c r="AL154" s="143" t="str">
        <f t="shared" si="47"/>
        <v>Ibu RT</v>
      </c>
      <c r="AM154" s="143" t="str">
        <f t="shared" si="47"/>
        <v>T.Hoa</v>
      </c>
      <c r="AN154" s="25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33"/>
      <c r="BC154">
        <f t="shared" si="49"/>
        <v>1994</v>
      </c>
      <c r="BD154">
        <f t="shared" si="50"/>
        <v>12</v>
      </c>
      <c r="BE154" s="1">
        <f t="shared" si="51"/>
        <v>1994</v>
      </c>
      <c r="BF154" s="1">
        <f t="shared" si="52"/>
        <v>12</v>
      </c>
      <c r="BG154" s="1" t="str">
        <f t="shared" si="53"/>
        <v>-</v>
      </c>
      <c r="BH154" s="1" t="str">
        <f t="shared" si="54"/>
        <v>-</v>
      </c>
      <c r="BI154" s="1" t="str">
        <f t="shared" si="55"/>
        <v>-</v>
      </c>
      <c r="BJ154" s="1" t="str">
        <f t="shared" si="56"/>
        <v>-</v>
      </c>
      <c r="BK154" s="1" t="str">
        <f t="shared" si="57"/>
        <v>-</v>
      </c>
      <c r="BL154" s="1" t="str">
        <f t="shared" si="58"/>
        <v>-</v>
      </c>
      <c r="BM154" s="1" t="str">
        <f t="shared" si="59"/>
        <v>-</v>
      </c>
      <c r="BN154" s="1" t="str">
        <f t="shared" si="60"/>
        <v>-</v>
      </c>
      <c r="BO154" s="1" t="str">
        <f t="shared" si="67"/>
        <v>-</v>
      </c>
      <c r="BP154" s="1" t="str">
        <f t="shared" si="61"/>
        <v>-</v>
      </c>
      <c r="BQ154" s="1" t="str">
        <f t="shared" si="62"/>
        <v>-</v>
      </c>
      <c r="BR154" s="1" t="str">
        <f t="shared" si="63"/>
        <v>-</v>
      </c>
      <c r="BS154" s="1">
        <f t="shared" si="64"/>
        <v>1949</v>
      </c>
      <c r="BT154" s="1">
        <f t="shared" si="65"/>
        <v>2</v>
      </c>
      <c r="BU154" s="127">
        <f t="shared" si="66"/>
        <v>0</v>
      </c>
      <c r="BV154" s="127">
        <f t="shared" si="66"/>
        <v>0</v>
      </c>
      <c r="BW154" s="9"/>
      <c r="BX154" s="9"/>
      <c r="BY154" s="9"/>
      <c r="BZ154" s="9"/>
      <c r="CA154" s="9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</row>
    <row r="155" spans="1:134" ht="15.75" x14ac:dyDescent="0.3">
      <c r="A155" s="101">
        <f>IF(C155&lt;&gt;"",COUNTA($C$7:C155),"")</f>
        <v>149</v>
      </c>
      <c r="B155" s="102">
        <v>8611003</v>
      </c>
      <c r="C155" s="251" t="s">
        <v>451</v>
      </c>
      <c r="D155" s="293" t="s">
        <v>450</v>
      </c>
      <c r="E155" s="222">
        <v>261893</v>
      </c>
      <c r="F155" s="106" t="s">
        <v>257</v>
      </c>
      <c r="G155" s="110" t="s">
        <v>66</v>
      </c>
      <c r="H155" s="146" t="s">
        <v>115</v>
      </c>
      <c r="I155" s="109">
        <f t="shared" ca="1" si="68"/>
        <v>33</v>
      </c>
      <c r="J155" s="110"/>
      <c r="K155" s="110"/>
      <c r="L155" s="111" t="s">
        <v>128</v>
      </c>
      <c r="M155" s="167">
        <v>30295</v>
      </c>
      <c r="N155" s="304">
        <v>31501</v>
      </c>
      <c r="O155" s="277"/>
      <c r="P155" s="258"/>
      <c r="Q155" s="299"/>
      <c r="R155" s="300"/>
      <c r="S155" s="136"/>
      <c r="T155" s="303"/>
      <c r="U155" s="138"/>
      <c r="V155" s="139"/>
      <c r="W155" s="139"/>
      <c r="X155" s="305"/>
      <c r="Y155" s="141">
        <f t="shared" si="48"/>
        <v>12</v>
      </c>
      <c r="AF155" s="305"/>
      <c r="AG155" s="305"/>
      <c r="AH155" s="143" t="str">
        <f t="shared" si="47"/>
        <v>P</v>
      </c>
      <c r="AI155" s="143" t="str">
        <f t="shared" si="47"/>
        <v>B</v>
      </c>
      <c r="AJ155" s="143">
        <f t="shared" ca="1" si="47"/>
        <v>33</v>
      </c>
      <c r="AK155" s="143">
        <f t="shared" si="47"/>
        <v>0</v>
      </c>
      <c r="AL155" s="143">
        <f t="shared" si="47"/>
        <v>0</v>
      </c>
      <c r="AM155" s="143" t="str">
        <f t="shared" si="47"/>
        <v>T.Hoa</v>
      </c>
      <c r="AN155" s="25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33"/>
      <c r="BC155">
        <f t="shared" si="49"/>
        <v>1986</v>
      </c>
      <c r="BD155">
        <f t="shared" si="50"/>
        <v>3</v>
      </c>
      <c r="BE155" s="1" t="str">
        <f t="shared" si="51"/>
        <v>-</v>
      </c>
      <c r="BF155" s="1" t="str">
        <f t="shared" si="52"/>
        <v>-</v>
      </c>
      <c r="BG155" s="1" t="str">
        <f t="shared" si="53"/>
        <v>-</v>
      </c>
      <c r="BH155" s="1" t="str">
        <f t="shared" si="54"/>
        <v>-</v>
      </c>
      <c r="BI155" s="1" t="str">
        <f t="shared" si="55"/>
        <v>-</v>
      </c>
      <c r="BJ155" s="1" t="str">
        <f t="shared" si="56"/>
        <v>-</v>
      </c>
      <c r="BK155" s="1" t="str">
        <f t="shared" si="57"/>
        <v>-</v>
      </c>
      <c r="BL155" s="1" t="str">
        <f t="shared" si="58"/>
        <v>-</v>
      </c>
      <c r="BM155" s="1" t="str">
        <f t="shared" si="59"/>
        <v>-</v>
      </c>
      <c r="BN155" s="1" t="str">
        <f t="shared" si="60"/>
        <v>-</v>
      </c>
      <c r="BO155" s="1" t="str">
        <f t="shared" si="67"/>
        <v>-</v>
      </c>
      <c r="BP155" s="1" t="str">
        <f t="shared" si="61"/>
        <v>-</v>
      </c>
      <c r="BQ155" s="1" t="str">
        <f t="shared" si="62"/>
        <v>-</v>
      </c>
      <c r="BR155" s="1" t="str">
        <f t="shared" si="63"/>
        <v>-</v>
      </c>
      <c r="BS155" s="1">
        <f t="shared" si="64"/>
        <v>1982</v>
      </c>
      <c r="BT155" s="1">
        <f t="shared" si="65"/>
        <v>12</v>
      </c>
      <c r="BU155" s="127">
        <f t="shared" si="66"/>
        <v>0</v>
      </c>
      <c r="BV155" s="127">
        <f t="shared" si="66"/>
        <v>0</v>
      </c>
      <c r="BW155" s="9"/>
      <c r="BX155" s="9"/>
      <c r="BY155" s="9"/>
      <c r="BZ155" s="9"/>
      <c r="CA155" s="9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</row>
    <row r="156" spans="1:134" ht="15.75" x14ac:dyDescent="0.3">
      <c r="A156" s="101">
        <f>IF(C156&lt;&gt;"",COUNTA($C$7:C156),"")</f>
        <v>150</v>
      </c>
      <c r="B156" s="102">
        <v>136</v>
      </c>
      <c r="C156" s="251" t="s">
        <v>452</v>
      </c>
      <c r="D156" s="293" t="s">
        <v>453</v>
      </c>
      <c r="E156" s="131"/>
      <c r="F156" s="106" t="s">
        <v>257</v>
      </c>
      <c r="G156" s="110" t="s">
        <v>102</v>
      </c>
      <c r="H156" s="110" t="s">
        <v>103</v>
      </c>
      <c r="I156" s="109">
        <f t="shared" ca="1" si="68"/>
        <v>87</v>
      </c>
      <c r="J156" s="110" t="s">
        <v>68</v>
      </c>
      <c r="K156" s="110" t="s">
        <v>127</v>
      </c>
      <c r="L156" s="111" t="s">
        <v>128</v>
      </c>
      <c r="M156" s="304">
        <v>10335</v>
      </c>
      <c r="N156" s="304">
        <v>15968</v>
      </c>
      <c r="O156" s="277">
        <v>15968</v>
      </c>
      <c r="P156" s="258"/>
      <c r="Q156" s="299"/>
      <c r="R156" s="300"/>
      <c r="S156" s="136"/>
      <c r="T156" s="303"/>
      <c r="U156" s="138"/>
      <c r="V156" s="139"/>
      <c r="W156" s="139"/>
      <c r="X156" s="305"/>
      <c r="Y156" s="141">
        <f t="shared" si="48"/>
        <v>4</v>
      </c>
      <c r="AF156" s="305"/>
      <c r="AG156" s="305"/>
      <c r="AH156" s="143" t="str">
        <f t="shared" si="47"/>
        <v>W</v>
      </c>
      <c r="AI156" s="143" t="str">
        <f t="shared" si="47"/>
        <v>S</v>
      </c>
      <c r="AJ156" s="143">
        <f t="shared" ca="1" si="47"/>
        <v>87</v>
      </c>
      <c r="AK156" s="143" t="str">
        <f t="shared" si="47"/>
        <v>TDKSD</v>
      </c>
      <c r="AL156" s="143" t="str">
        <f t="shared" si="47"/>
        <v>Ibu RT</v>
      </c>
      <c r="AM156" s="143" t="str">
        <f t="shared" si="47"/>
        <v>T.Hoa</v>
      </c>
      <c r="AN156" s="25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33"/>
      <c r="BC156">
        <f t="shared" si="49"/>
        <v>1943</v>
      </c>
      <c r="BD156">
        <f t="shared" si="50"/>
        <v>9</v>
      </c>
      <c r="BE156" s="1">
        <f t="shared" si="51"/>
        <v>1943</v>
      </c>
      <c r="BF156" s="1">
        <f t="shared" si="52"/>
        <v>9</v>
      </c>
      <c r="BG156" s="1" t="str">
        <f t="shared" si="53"/>
        <v>-</v>
      </c>
      <c r="BH156" s="1" t="str">
        <f t="shared" si="54"/>
        <v>-</v>
      </c>
      <c r="BI156" s="1" t="str">
        <f t="shared" si="55"/>
        <v>-</v>
      </c>
      <c r="BJ156" s="1" t="str">
        <f t="shared" si="56"/>
        <v>-</v>
      </c>
      <c r="BK156" s="1" t="str">
        <f t="shared" si="57"/>
        <v>-</v>
      </c>
      <c r="BL156" s="1" t="str">
        <f t="shared" si="58"/>
        <v>-</v>
      </c>
      <c r="BM156" s="1" t="str">
        <f t="shared" si="59"/>
        <v>-</v>
      </c>
      <c r="BN156" s="1" t="str">
        <f t="shared" si="60"/>
        <v>-</v>
      </c>
      <c r="BO156" s="1" t="str">
        <f t="shared" si="67"/>
        <v>-</v>
      </c>
      <c r="BP156" s="1" t="str">
        <f t="shared" si="61"/>
        <v>-</v>
      </c>
      <c r="BQ156" s="1" t="str">
        <f t="shared" si="62"/>
        <v>-</v>
      </c>
      <c r="BR156" s="1" t="str">
        <f t="shared" si="63"/>
        <v>-</v>
      </c>
      <c r="BS156" s="1">
        <f t="shared" si="64"/>
        <v>1928</v>
      </c>
      <c r="BT156" s="1">
        <f t="shared" si="65"/>
        <v>4</v>
      </c>
      <c r="BU156" s="127">
        <f t="shared" si="66"/>
        <v>0</v>
      </c>
      <c r="BV156" s="127">
        <f t="shared" si="66"/>
        <v>0</v>
      </c>
      <c r="BW156" s="9"/>
      <c r="BX156" s="9"/>
      <c r="BY156" s="9"/>
      <c r="BZ156" s="9"/>
      <c r="CA156" s="9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</row>
    <row r="157" spans="1:134" ht="15.75" x14ac:dyDescent="0.3">
      <c r="A157" s="101">
        <f>IF(C157&lt;&gt;"",COUNTA($C$7:C157),"")</f>
        <v>151</v>
      </c>
      <c r="B157" s="102">
        <v>1027010</v>
      </c>
      <c r="C157" s="251" t="s">
        <v>454</v>
      </c>
      <c r="D157" s="293" t="s">
        <v>455</v>
      </c>
      <c r="E157" s="131">
        <v>9104731</v>
      </c>
      <c r="F157" s="106" t="s">
        <v>257</v>
      </c>
      <c r="G157" s="110" t="s">
        <v>102</v>
      </c>
      <c r="H157" s="110" t="s">
        <v>103</v>
      </c>
      <c r="I157" s="109">
        <f t="shared" ca="1" si="68"/>
        <v>74</v>
      </c>
      <c r="J157" s="110" t="s">
        <v>110</v>
      </c>
      <c r="K157" s="110" t="s">
        <v>127</v>
      </c>
      <c r="L157" s="111" t="s">
        <v>171</v>
      </c>
      <c r="M157" s="304">
        <v>15315</v>
      </c>
      <c r="N157" s="304"/>
      <c r="O157" s="277">
        <v>30843</v>
      </c>
      <c r="P157" s="258">
        <v>40412</v>
      </c>
      <c r="Q157" s="299"/>
      <c r="R157" s="300"/>
      <c r="S157" s="136"/>
      <c r="T157" s="303"/>
      <c r="U157" s="138"/>
      <c r="V157" s="139" t="s">
        <v>154</v>
      </c>
      <c r="W157" s="139"/>
      <c r="X157" s="305"/>
      <c r="Y157" s="141">
        <f t="shared" si="48"/>
        <v>12</v>
      </c>
      <c r="AF157" s="305"/>
      <c r="AG157" s="305"/>
      <c r="AH157" s="143" t="str">
        <f t="shared" si="47"/>
        <v>W</v>
      </c>
      <c r="AI157" s="143" t="str">
        <f t="shared" si="47"/>
        <v>S</v>
      </c>
      <c r="AJ157" s="143">
        <f t="shared" ca="1" si="47"/>
        <v>74</v>
      </c>
      <c r="AK157" s="143" t="str">
        <f t="shared" si="47"/>
        <v>SMU</v>
      </c>
      <c r="AL157" s="143" t="str">
        <f t="shared" si="47"/>
        <v>Ibu RT</v>
      </c>
      <c r="AM157" s="143" t="str">
        <f t="shared" si="47"/>
        <v>Lain-Lain</v>
      </c>
      <c r="AN157" s="25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33"/>
      <c r="BC157" t="str">
        <f t="shared" si="49"/>
        <v>-</v>
      </c>
      <c r="BD157" t="str">
        <f t="shared" si="50"/>
        <v>-</v>
      </c>
      <c r="BE157" s="1">
        <f t="shared" si="51"/>
        <v>1984</v>
      </c>
      <c r="BF157" s="1">
        <f t="shared" si="52"/>
        <v>6</v>
      </c>
      <c r="BG157" s="1">
        <f t="shared" si="53"/>
        <v>2010</v>
      </c>
      <c r="BH157" s="1">
        <f t="shared" si="54"/>
        <v>8</v>
      </c>
      <c r="BI157" s="1" t="str">
        <f t="shared" si="55"/>
        <v>-</v>
      </c>
      <c r="BJ157" s="1" t="str">
        <f t="shared" si="56"/>
        <v>-</v>
      </c>
      <c r="BK157" s="1" t="str">
        <f t="shared" si="57"/>
        <v>-</v>
      </c>
      <c r="BL157" s="1" t="str">
        <f t="shared" si="58"/>
        <v>-</v>
      </c>
      <c r="BM157" s="1" t="str">
        <f t="shared" si="59"/>
        <v>-</v>
      </c>
      <c r="BN157" s="1" t="str">
        <f t="shared" si="60"/>
        <v>-</v>
      </c>
      <c r="BO157" s="1" t="str">
        <f t="shared" si="67"/>
        <v>-</v>
      </c>
      <c r="BP157" s="1" t="str">
        <f t="shared" si="61"/>
        <v>-</v>
      </c>
      <c r="BQ157" s="1" t="str">
        <f t="shared" si="62"/>
        <v>-</v>
      </c>
      <c r="BR157" s="1" t="str">
        <f t="shared" si="63"/>
        <v>-</v>
      </c>
      <c r="BS157" s="1">
        <f t="shared" si="64"/>
        <v>1941</v>
      </c>
      <c r="BT157" s="1">
        <f t="shared" si="65"/>
        <v>12</v>
      </c>
      <c r="BU157" s="127" t="str">
        <f t="shared" si="66"/>
        <v>ATP-1</v>
      </c>
      <c r="BV157" s="127">
        <f t="shared" si="66"/>
        <v>0</v>
      </c>
      <c r="BW157" s="9"/>
      <c r="BX157" s="9"/>
      <c r="BY157" s="9"/>
      <c r="BZ157" s="9"/>
      <c r="CA157" s="9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</row>
    <row r="158" spans="1:134" ht="15.75" x14ac:dyDescent="0.3">
      <c r="A158" s="101">
        <f>IF(C158&lt;&gt;"",COUNTA($C$7:C158),"")</f>
        <v>152</v>
      </c>
      <c r="B158" s="102">
        <v>6725004</v>
      </c>
      <c r="C158" s="251" t="s">
        <v>456</v>
      </c>
      <c r="D158" s="293" t="s">
        <v>457</v>
      </c>
      <c r="E158" s="131">
        <v>261209</v>
      </c>
      <c r="F158" s="106" t="s">
        <v>257</v>
      </c>
      <c r="G158" s="110" t="s">
        <v>102</v>
      </c>
      <c r="H158" s="110" t="s">
        <v>103</v>
      </c>
      <c r="I158" s="109">
        <f t="shared" ca="1" si="68"/>
        <v>58</v>
      </c>
      <c r="J158" s="110" t="s">
        <v>131</v>
      </c>
      <c r="K158" s="110" t="s">
        <v>111</v>
      </c>
      <c r="L158" s="111" t="s">
        <v>128</v>
      </c>
      <c r="M158" s="304">
        <v>21121</v>
      </c>
      <c r="N158" s="304">
        <v>24774</v>
      </c>
      <c r="O158" s="277"/>
      <c r="P158" s="258"/>
      <c r="Q158" s="299"/>
      <c r="R158" s="300"/>
      <c r="S158" s="136"/>
      <c r="T158" s="303"/>
      <c r="U158" s="138"/>
      <c r="V158" s="139"/>
      <c r="W158" s="139"/>
      <c r="X158" s="305"/>
      <c r="Y158" s="141">
        <f t="shared" si="48"/>
        <v>10</v>
      </c>
      <c r="AF158" s="305"/>
      <c r="AG158" s="305"/>
      <c r="AH158" s="143" t="str">
        <f t="shared" si="47"/>
        <v>W</v>
      </c>
      <c r="AI158" s="143" t="str">
        <f t="shared" si="47"/>
        <v>S</v>
      </c>
      <c r="AJ158" s="143">
        <f t="shared" ca="1" si="47"/>
        <v>58</v>
      </c>
      <c r="AK158" s="143" t="str">
        <f t="shared" si="47"/>
        <v>SLTP</v>
      </c>
      <c r="AL158" s="143" t="str">
        <f t="shared" si="47"/>
        <v>Wirausaha</v>
      </c>
      <c r="AM158" s="143" t="str">
        <f t="shared" si="47"/>
        <v>T.Hoa</v>
      </c>
      <c r="AN158" s="25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33"/>
      <c r="BC158">
        <f t="shared" si="49"/>
        <v>1967</v>
      </c>
      <c r="BD158">
        <f t="shared" si="50"/>
        <v>10</v>
      </c>
      <c r="BE158" s="1" t="str">
        <f t="shared" si="51"/>
        <v>-</v>
      </c>
      <c r="BF158" s="1" t="str">
        <f t="shared" si="52"/>
        <v>-</v>
      </c>
      <c r="BG158" s="1" t="str">
        <f t="shared" si="53"/>
        <v>-</v>
      </c>
      <c r="BH158" s="1" t="str">
        <f t="shared" si="54"/>
        <v>-</v>
      </c>
      <c r="BI158" s="1" t="str">
        <f t="shared" si="55"/>
        <v>-</v>
      </c>
      <c r="BJ158" s="1" t="str">
        <f t="shared" si="56"/>
        <v>-</v>
      </c>
      <c r="BK158" s="1" t="str">
        <f t="shared" si="57"/>
        <v>-</v>
      </c>
      <c r="BL158" s="1" t="str">
        <f t="shared" si="58"/>
        <v>-</v>
      </c>
      <c r="BM158" s="1" t="str">
        <f t="shared" si="59"/>
        <v>-</v>
      </c>
      <c r="BN158" s="1" t="str">
        <f t="shared" si="60"/>
        <v>-</v>
      </c>
      <c r="BO158" s="1" t="str">
        <f t="shared" si="67"/>
        <v>-</v>
      </c>
      <c r="BP158" s="1" t="str">
        <f t="shared" si="61"/>
        <v>-</v>
      </c>
      <c r="BQ158" s="1" t="str">
        <f t="shared" si="62"/>
        <v>-</v>
      </c>
      <c r="BR158" s="1" t="str">
        <f t="shared" si="63"/>
        <v>-</v>
      </c>
      <c r="BS158" s="1">
        <f t="shared" si="64"/>
        <v>1957</v>
      </c>
      <c r="BT158" s="1">
        <f t="shared" si="65"/>
        <v>10</v>
      </c>
      <c r="BU158" s="127">
        <f t="shared" si="66"/>
        <v>0</v>
      </c>
      <c r="BV158" s="127">
        <f t="shared" si="66"/>
        <v>0</v>
      </c>
      <c r="BW158" s="9"/>
      <c r="BX158" s="9"/>
      <c r="BY158" s="9"/>
      <c r="BZ158" s="9"/>
      <c r="CA158" s="9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</row>
    <row r="159" spans="1:134" ht="15.75" x14ac:dyDescent="0.3">
      <c r="A159" s="101">
        <f>IF(C159&lt;&gt;"",COUNTA($C$7:C159),"")</f>
        <v>153</v>
      </c>
      <c r="B159" s="102">
        <v>9121026</v>
      </c>
      <c r="C159" s="251" t="s">
        <v>458</v>
      </c>
      <c r="D159" s="293" t="s">
        <v>457</v>
      </c>
      <c r="E159" s="131">
        <v>261209</v>
      </c>
      <c r="F159" s="106" t="s">
        <v>257</v>
      </c>
      <c r="G159" s="172" t="s">
        <v>102</v>
      </c>
      <c r="H159" s="146" t="s">
        <v>115</v>
      </c>
      <c r="I159" s="109">
        <f t="shared" ca="1" si="68"/>
        <v>29</v>
      </c>
      <c r="J159" s="110"/>
      <c r="K159" s="110"/>
      <c r="L159" s="111" t="s">
        <v>128</v>
      </c>
      <c r="M159" s="304">
        <v>31436</v>
      </c>
      <c r="N159" s="304">
        <v>33597</v>
      </c>
      <c r="O159" s="277"/>
      <c r="P159" s="258"/>
      <c r="Q159" s="299"/>
      <c r="R159" s="300"/>
      <c r="S159" s="136"/>
      <c r="T159" s="303"/>
      <c r="U159" s="138"/>
      <c r="V159" s="139"/>
      <c r="W159" s="139"/>
      <c r="X159" s="305"/>
      <c r="Y159" s="141">
        <f t="shared" si="48"/>
        <v>1</v>
      </c>
      <c r="AF159" s="305"/>
      <c r="AG159" s="305"/>
      <c r="AH159" s="143" t="str">
        <f t="shared" si="47"/>
        <v>W</v>
      </c>
      <c r="AI159" s="143" t="str">
        <f t="shared" si="47"/>
        <v>B</v>
      </c>
      <c r="AJ159" s="143">
        <f t="shared" ca="1" si="47"/>
        <v>29</v>
      </c>
      <c r="AK159" s="143">
        <f t="shared" si="47"/>
        <v>0</v>
      </c>
      <c r="AL159" s="143">
        <f t="shared" si="47"/>
        <v>0</v>
      </c>
      <c r="AM159" s="143" t="str">
        <f t="shared" si="47"/>
        <v>T.Hoa</v>
      </c>
      <c r="AN159" s="25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33"/>
      <c r="BC159">
        <f t="shared" si="49"/>
        <v>1991</v>
      </c>
      <c r="BD159">
        <f t="shared" si="50"/>
        <v>12</v>
      </c>
      <c r="BE159" s="1" t="str">
        <f t="shared" si="51"/>
        <v>-</v>
      </c>
      <c r="BF159" s="1" t="str">
        <f t="shared" si="52"/>
        <v>-</v>
      </c>
      <c r="BG159" s="1" t="str">
        <f t="shared" si="53"/>
        <v>-</v>
      </c>
      <c r="BH159" s="1" t="str">
        <f t="shared" si="54"/>
        <v>-</v>
      </c>
      <c r="BI159" s="1" t="str">
        <f t="shared" si="55"/>
        <v>-</v>
      </c>
      <c r="BJ159" s="1" t="str">
        <f t="shared" si="56"/>
        <v>-</v>
      </c>
      <c r="BK159" s="1" t="str">
        <f t="shared" si="57"/>
        <v>-</v>
      </c>
      <c r="BL159" s="1" t="str">
        <f t="shared" si="58"/>
        <v>-</v>
      </c>
      <c r="BM159" s="1" t="str">
        <f t="shared" si="59"/>
        <v>-</v>
      </c>
      <c r="BN159" s="1" t="str">
        <f t="shared" si="60"/>
        <v>-</v>
      </c>
      <c r="BO159" s="1" t="str">
        <f t="shared" si="67"/>
        <v>-</v>
      </c>
      <c r="BP159" s="1" t="str">
        <f t="shared" si="61"/>
        <v>-</v>
      </c>
      <c r="BQ159" s="1" t="str">
        <f t="shared" si="62"/>
        <v>-</v>
      </c>
      <c r="BR159" s="1" t="str">
        <f t="shared" si="63"/>
        <v>-</v>
      </c>
      <c r="BS159" s="1">
        <f t="shared" si="64"/>
        <v>1986</v>
      </c>
      <c r="BT159" s="1">
        <f t="shared" si="65"/>
        <v>1</v>
      </c>
      <c r="BU159" s="127">
        <f t="shared" si="66"/>
        <v>0</v>
      </c>
      <c r="BV159" s="127">
        <f t="shared" si="66"/>
        <v>0</v>
      </c>
      <c r="BW159" s="9"/>
      <c r="BX159" s="9"/>
      <c r="BY159" s="9"/>
      <c r="BZ159" s="9"/>
      <c r="CA159" s="9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</row>
    <row r="160" spans="1:134" ht="15.75" x14ac:dyDescent="0.3">
      <c r="A160" s="101">
        <f>IF(C160&lt;&gt;"",COUNTA($C$7:C160),"")</f>
        <v>154</v>
      </c>
      <c r="B160" s="102">
        <v>9111027</v>
      </c>
      <c r="C160" s="251" t="s">
        <v>459</v>
      </c>
      <c r="D160" s="293" t="s">
        <v>457</v>
      </c>
      <c r="E160" s="131">
        <v>261209</v>
      </c>
      <c r="F160" s="106" t="s">
        <v>257</v>
      </c>
      <c r="G160" s="110" t="s">
        <v>66</v>
      </c>
      <c r="H160" s="146" t="s">
        <v>115</v>
      </c>
      <c r="I160" s="109">
        <f t="shared" ca="1" si="68"/>
        <v>28</v>
      </c>
      <c r="J160" s="110"/>
      <c r="K160" s="110"/>
      <c r="L160" s="111" t="s">
        <v>128</v>
      </c>
      <c r="M160" s="304">
        <v>32005</v>
      </c>
      <c r="N160" s="304">
        <v>33597</v>
      </c>
      <c r="O160" s="277"/>
      <c r="P160" s="258"/>
      <c r="Q160" s="299"/>
      <c r="R160" s="300"/>
      <c r="S160" s="136"/>
      <c r="T160" s="303"/>
      <c r="U160" s="138"/>
      <c r="V160" s="139"/>
      <c r="W160" s="139"/>
      <c r="X160" s="305"/>
      <c r="Y160" s="141">
        <f t="shared" si="48"/>
        <v>8</v>
      </c>
      <c r="AF160" s="305"/>
      <c r="AG160" s="305"/>
      <c r="AH160" s="143" t="str">
        <f t="shared" si="47"/>
        <v>P</v>
      </c>
      <c r="AI160" s="143" t="str">
        <f t="shared" si="47"/>
        <v>B</v>
      </c>
      <c r="AJ160" s="143">
        <f t="shared" ca="1" si="47"/>
        <v>28</v>
      </c>
      <c r="AK160" s="143">
        <f t="shared" si="47"/>
        <v>0</v>
      </c>
      <c r="AL160" s="143">
        <f t="shared" si="47"/>
        <v>0</v>
      </c>
      <c r="AM160" s="143" t="str">
        <f t="shared" si="47"/>
        <v>T.Hoa</v>
      </c>
      <c r="AN160" s="25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33"/>
      <c r="BC160">
        <f t="shared" si="49"/>
        <v>1991</v>
      </c>
      <c r="BD160">
        <f t="shared" si="50"/>
        <v>12</v>
      </c>
      <c r="BE160" s="1" t="str">
        <f t="shared" si="51"/>
        <v>-</v>
      </c>
      <c r="BF160" s="1" t="str">
        <f t="shared" si="52"/>
        <v>-</v>
      </c>
      <c r="BG160" s="1" t="str">
        <f t="shared" si="53"/>
        <v>-</v>
      </c>
      <c r="BH160" s="1" t="str">
        <f t="shared" si="54"/>
        <v>-</v>
      </c>
      <c r="BI160" s="1" t="str">
        <f t="shared" si="55"/>
        <v>-</v>
      </c>
      <c r="BJ160" s="1" t="str">
        <f t="shared" si="56"/>
        <v>-</v>
      </c>
      <c r="BK160" s="1" t="str">
        <f t="shared" si="57"/>
        <v>-</v>
      </c>
      <c r="BL160" s="1" t="str">
        <f t="shared" si="58"/>
        <v>-</v>
      </c>
      <c r="BM160" s="1" t="str">
        <f t="shared" si="59"/>
        <v>-</v>
      </c>
      <c r="BN160" s="1" t="str">
        <f t="shared" si="60"/>
        <v>-</v>
      </c>
      <c r="BO160" s="1" t="str">
        <f t="shared" si="67"/>
        <v>-</v>
      </c>
      <c r="BP160" s="1" t="str">
        <f t="shared" si="61"/>
        <v>-</v>
      </c>
      <c r="BQ160" s="1" t="str">
        <f t="shared" si="62"/>
        <v>-</v>
      </c>
      <c r="BR160" s="1" t="str">
        <f t="shared" si="63"/>
        <v>-</v>
      </c>
      <c r="BS160" s="1">
        <f t="shared" si="64"/>
        <v>1987</v>
      </c>
      <c r="BT160" s="1">
        <f t="shared" si="65"/>
        <v>8</v>
      </c>
      <c r="BU160" s="127">
        <f t="shared" si="66"/>
        <v>0</v>
      </c>
      <c r="BV160" s="127">
        <f t="shared" si="66"/>
        <v>0</v>
      </c>
      <c r="BW160" s="9"/>
      <c r="BX160" s="9"/>
      <c r="BY160" s="9"/>
      <c r="BZ160" s="9"/>
      <c r="CA160" s="9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</row>
    <row r="161" spans="1:134" ht="15.75" x14ac:dyDescent="0.3">
      <c r="A161" s="101">
        <f>IF(C161&lt;&gt;"",COUNTA($C$7:C161),"")</f>
        <v>155</v>
      </c>
      <c r="B161" s="144" t="s">
        <v>460</v>
      </c>
      <c r="C161" s="251" t="s">
        <v>461</v>
      </c>
      <c r="D161" s="293" t="s">
        <v>462</v>
      </c>
      <c r="E161" s="131">
        <v>270002</v>
      </c>
      <c r="F161" s="106" t="s">
        <v>257</v>
      </c>
      <c r="G161" s="110" t="s">
        <v>66</v>
      </c>
      <c r="H161" s="110" t="s">
        <v>103</v>
      </c>
      <c r="I161" s="109">
        <f t="shared" ca="1" si="68"/>
        <v>52</v>
      </c>
      <c r="J161" s="110" t="s">
        <v>110</v>
      </c>
      <c r="K161" s="110" t="s">
        <v>171</v>
      </c>
      <c r="L161" s="111" t="s">
        <v>128</v>
      </c>
      <c r="M161" s="253">
        <v>23029</v>
      </c>
      <c r="N161" s="254">
        <v>36681</v>
      </c>
      <c r="O161" s="306">
        <v>36681</v>
      </c>
      <c r="P161" s="307"/>
      <c r="Q161" s="299"/>
      <c r="R161" s="300"/>
      <c r="S161" s="136"/>
      <c r="T161" s="303"/>
      <c r="U161" s="138"/>
      <c r="V161" s="139"/>
      <c r="W161" s="139"/>
      <c r="X161" s="305"/>
      <c r="Y161" s="141">
        <f t="shared" si="48"/>
        <v>1</v>
      </c>
      <c r="AF161" s="305"/>
      <c r="AG161" s="305"/>
      <c r="AH161" s="143" t="str">
        <f t="shared" si="47"/>
        <v>P</v>
      </c>
      <c r="AI161" s="143" t="str">
        <f t="shared" si="47"/>
        <v>S</v>
      </c>
      <c r="AJ161" s="143">
        <f t="shared" ca="1" si="47"/>
        <v>52</v>
      </c>
      <c r="AK161" s="143" t="str">
        <f t="shared" si="47"/>
        <v>SMU</v>
      </c>
      <c r="AL161" s="143" t="str">
        <f t="shared" si="47"/>
        <v>Lain-Lain</v>
      </c>
      <c r="AM161" s="143" t="str">
        <f t="shared" si="47"/>
        <v>T.Hoa</v>
      </c>
      <c r="AN161" s="25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33"/>
      <c r="BC161">
        <f t="shared" si="49"/>
        <v>2000</v>
      </c>
      <c r="BD161">
        <f t="shared" si="50"/>
        <v>6</v>
      </c>
      <c r="BE161" s="1">
        <f t="shared" si="51"/>
        <v>2000</v>
      </c>
      <c r="BF161" s="1">
        <f t="shared" si="52"/>
        <v>6</v>
      </c>
      <c r="BG161" s="1" t="str">
        <f t="shared" si="53"/>
        <v>-</v>
      </c>
      <c r="BH161" s="1" t="str">
        <f t="shared" si="54"/>
        <v>-</v>
      </c>
      <c r="BI161" s="1" t="str">
        <f t="shared" si="55"/>
        <v>-</v>
      </c>
      <c r="BJ161" s="1" t="str">
        <f t="shared" si="56"/>
        <v>-</v>
      </c>
      <c r="BK161" s="1" t="str">
        <f t="shared" si="57"/>
        <v>-</v>
      </c>
      <c r="BL161" s="1" t="str">
        <f t="shared" si="58"/>
        <v>-</v>
      </c>
      <c r="BM161" s="1" t="str">
        <f t="shared" si="59"/>
        <v>-</v>
      </c>
      <c r="BN161" s="1" t="str">
        <f t="shared" si="60"/>
        <v>-</v>
      </c>
      <c r="BO161" s="1" t="str">
        <f t="shared" si="67"/>
        <v>-</v>
      </c>
      <c r="BP161" s="1" t="str">
        <f t="shared" si="61"/>
        <v>-</v>
      </c>
      <c r="BQ161" s="1" t="str">
        <f t="shared" si="62"/>
        <v>-</v>
      </c>
      <c r="BR161" s="1" t="str">
        <f t="shared" si="63"/>
        <v>-</v>
      </c>
      <c r="BS161" s="1">
        <f t="shared" si="64"/>
        <v>1963</v>
      </c>
      <c r="BT161" s="1">
        <f t="shared" si="65"/>
        <v>1</v>
      </c>
      <c r="BU161" s="127">
        <f t="shared" si="66"/>
        <v>0</v>
      </c>
      <c r="BV161" s="127">
        <f t="shared" si="66"/>
        <v>0</v>
      </c>
      <c r="BW161" s="9"/>
      <c r="BX161" s="9"/>
      <c r="BY161" s="9"/>
      <c r="BZ161" s="9"/>
      <c r="CA161" s="9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</row>
    <row r="162" spans="1:134" ht="15.75" x14ac:dyDescent="0.3">
      <c r="A162" s="101">
        <f>IF(C162&lt;&gt;"",COUNTA($C$7:C162),"")</f>
        <v>156</v>
      </c>
      <c r="B162" s="144" t="s">
        <v>463</v>
      </c>
      <c r="C162" s="251" t="s">
        <v>464</v>
      </c>
      <c r="D162" s="293" t="s">
        <v>462</v>
      </c>
      <c r="E162" s="131">
        <v>270002</v>
      </c>
      <c r="F162" s="106" t="s">
        <v>257</v>
      </c>
      <c r="G162" s="110" t="s">
        <v>102</v>
      </c>
      <c r="H162" s="110" t="s">
        <v>103</v>
      </c>
      <c r="I162" s="109">
        <f t="shared" ca="1" si="68"/>
        <v>50</v>
      </c>
      <c r="J162" s="110" t="s">
        <v>110</v>
      </c>
      <c r="K162" s="110" t="s">
        <v>119</v>
      </c>
      <c r="L162" s="111" t="s">
        <v>128</v>
      </c>
      <c r="M162" s="304">
        <v>23916</v>
      </c>
      <c r="N162" s="304">
        <v>30543</v>
      </c>
      <c r="O162" s="277">
        <v>30543</v>
      </c>
      <c r="P162" s="258"/>
      <c r="Q162" s="299"/>
      <c r="R162" s="300"/>
      <c r="S162" s="136"/>
      <c r="T162" s="303"/>
      <c r="U162" s="138"/>
      <c r="V162" s="139"/>
      <c r="W162" s="139"/>
      <c r="X162" s="305"/>
      <c r="Y162" s="141">
        <f t="shared" si="48"/>
        <v>6</v>
      </c>
      <c r="AF162" s="305"/>
      <c r="AG162" s="305"/>
      <c r="AH162" s="143" t="str">
        <f t="shared" si="47"/>
        <v>W</v>
      </c>
      <c r="AI162" s="143" t="str">
        <f t="shared" si="47"/>
        <v>S</v>
      </c>
      <c r="AJ162" s="143">
        <f t="shared" ca="1" si="47"/>
        <v>50</v>
      </c>
      <c r="AK162" s="143" t="str">
        <f t="shared" si="47"/>
        <v>SMU</v>
      </c>
      <c r="AL162" s="143" t="str">
        <f t="shared" si="47"/>
        <v>P.Swasta</v>
      </c>
      <c r="AM162" s="143" t="str">
        <f t="shared" si="47"/>
        <v>T.Hoa</v>
      </c>
      <c r="AN162" s="25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33"/>
      <c r="BC162">
        <f t="shared" si="49"/>
        <v>1983</v>
      </c>
      <c r="BD162">
        <f t="shared" si="50"/>
        <v>8</v>
      </c>
      <c r="BE162" s="1">
        <f t="shared" si="51"/>
        <v>1983</v>
      </c>
      <c r="BF162" s="1">
        <f t="shared" si="52"/>
        <v>8</v>
      </c>
      <c r="BG162" s="1" t="str">
        <f t="shared" si="53"/>
        <v>-</v>
      </c>
      <c r="BH162" s="1" t="str">
        <f t="shared" si="54"/>
        <v>-</v>
      </c>
      <c r="BI162" s="1" t="str">
        <f t="shared" si="55"/>
        <v>-</v>
      </c>
      <c r="BJ162" s="1" t="str">
        <f t="shared" si="56"/>
        <v>-</v>
      </c>
      <c r="BK162" s="1" t="str">
        <f t="shared" si="57"/>
        <v>-</v>
      </c>
      <c r="BL162" s="1" t="str">
        <f t="shared" si="58"/>
        <v>-</v>
      </c>
      <c r="BM162" s="1" t="str">
        <f t="shared" si="59"/>
        <v>-</v>
      </c>
      <c r="BN162" s="1" t="str">
        <f t="shared" si="60"/>
        <v>-</v>
      </c>
      <c r="BO162" s="1" t="str">
        <f t="shared" si="67"/>
        <v>-</v>
      </c>
      <c r="BP162" s="1" t="str">
        <f t="shared" si="61"/>
        <v>-</v>
      </c>
      <c r="BQ162" s="1" t="str">
        <f t="shared" si="62"/>
        <v>-</v>
      </c>
      <c r="BR162" s="1" t="str">
        <f t="shared" si="63"/>
        <v>-</v>
      </c>
      <c r="BS162" s="1">
        <f t="shared" si="64"/>
        <v>1965</v>
      </c>
      <c r="BT162" s="1">
        <f t="shared" si="65"/>
        <v>6</v>
      </c>
      <c r="BU162" s="127">
        <f t="shared" si="66"/>
        <v>0</v>
      </c>
      <c r="BV162" s="127">
        <f t="shared" si="66"/>
        <v>0</v>
      </c>
      <c r="BW162" s="9"/>
      <c r="BX162" s="9"/>
      <c r="BY162" s="9"/>
      <c r="BZ162" s="9"/>
      <c r="CA162" s="9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</row>
    <row r="163" spans="1:134" ht="15.75" x14ac:dyDescent="0.3">
      <c r="A163" s="101">
        <f>IF(C163&lt;&gt;"",COUNTA($C$7:C163),"")</f>
        <v>157</v>
      </c>
      <c r="B163" s="144" t="s">
        <v>465</v>
      </c>
      <c r="C163" s="251" t="s">
        <v>466</v>
      </c>
      <c r="D163" s="293" t="s">
        <v>462</v>
      </c>
      <c r="E163" s="131">
        <v>270002</v>
      </c>
      <c r="F163" s="106" t="s">
        <v>257</v>
      </c>
      <c r="G163" s="220" t="s">
        <v>102</v>
      </c>
      <c r="H163" s="110" t="s">
        <v>103</v>
      </c>
      <c r="I163" s="109">
        <f t="shared" ca="1" si="68"/>
        <v>27</v>
      </c>
      <c r="J163" s="110" t="s">
        <v>110</v>
      </c>
      <c r="K163" s="110" t="s">
        <v>122</v>
      </c>
      <c r="L163" s="111" t="s">
        <v>128</v>
      </c>
      <c r="M163" s="253">
        <v>32216</v>
      </c>
      <c r="N163" s="254"/>
      <c r="O163" s="306">
        <v>38690</v>
      </c>
      <c r="P163" s="307"/>
      <c r="Q163" s="299"/>
      <c r="R163" s="300"/>
      <c r="S163" s="136"/>
      <c r="T163" s="303"/>
      <c r="U163" s="138"/>
      <c r="V163" s="139"/>
      <c r="W163" s="139"/>
      <c r="X163" s="305"/>
      <c r="Y163" s="141">
        <f t="shared" si="48"/>
        <v>3</v>
      </c>
      <c r="AF163" s="305"/>
      <c r="AG163" s="305"/>
      <c r="AH163" s="143" t="str">
        <f t="shared" si="47"/>
        <v>W</v>
      </c>
      <c r="AI163" s="143" t="str">
        <f t="shared" si="47"/>
        <v>S</v>
      </c>
      <c r="AJ163" s="143">
        <f t="shared" ca="1" si="47"/>
        <v>27</v>
      </c>
      <c r="AK163" s="143" t="str">
        <f t="shared" si="47"/>
        <v>SMU</v>
      </c>
      <c r="AL163" s="143" t="str">
        <f t="shared" si="47"/>
        <v>Pel/Mhs</v>
      </c>
      <c r="AM163" s="143" t="str">
        <f t="shared" si="47"/>
        <v>T.Hoa</v>
      </c>
      <c r="AN163" s="25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33"/>
      <c r="BC163" t="str">
        <f t="shared" si="49"/>
        <v>-</v>
      </c>
      <c r="BD163" t="str">
        <f t="shared" si="50"/>
        <v>-</v>
      </c>
      <c r="BE163" s="1">
        <f t="shared" si="51"/>
        <v>2005</v>
      </c>
      <c r="BF163" s="1">
        <f t="shared" si="52"/>
        <v>12</v>
      </c>
      <c r="BG163" s="1" t="str">
        <f t="shared" si="53"/>
        <v>-</v>
      </c>
      <c r="BH163" s="1" t="str">
        <f t="shared" si="54"/>
        <v>-</v>
      </c>
      <c r="BI163" s="1" t="str">
        <f t="shared" si="55"/>
        <v>-</v>
      </c>
      <c r="BJ163" s="1" t="str">
        <f t="shared" si="56"/>
        <v>-</v>
      </c>
      <c r="BK163" s="1" t="str">
        <f t="shared" si="57"/>
        <v>-</v>
      </c>
      <c r="BL163" s="1" t="str">
        <f t="shared" si="58"/>
        <v>-</v>
      </c>
      <c r="BM163" s="1" t="str">
        <f t="shared" si="59"/>
        <v>-</v>
      </c>
      <c r="BN163" s="1" t="str">
        <f t="shared" si="60"/>
        <v>-</v>
      </c>
      <c r="BO163" s="1" t="str">
        <f t="shared" si="67"/>
        <v>-</v>
      </c>
      <c r="BP163" s="1" t="str">
        <f t="shared" si="61"/>
        <v>-</v>
      </c>
      <c r="BQ163" s="1" t="str">
        <f t="shared" si="62"/>
        <v>-</v>
      </c>
      <c r="BR163" s="1" t="str">
        <f t="shared" si="63"/>
        <v>-</v>
      </c>
      <c r="BS163" s="1">
        <f t="shared" si="64"/>
        <v>1988</v>
      </c>
      <c r="BT163" s="1">
        <f t="shared" si="65"/>
        <v>3</v>
      </c>
      <c r="BU163" s="127">
        <f t="shared" si="66"/>
        <v>0</v>
      </c>
      <c r="BV163" s="127">
        <f t="shared" si="66"/>
        <v>0</v>
      </c>
      <c r="BW163" s="9"/>
      <c r="BX163" s="9"/>
      <c r="BY163" s="9"/>
      <c r="BZ163" s="9"/>
      <c r="CA163" s="9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</row>
    <row r="164" spans="1:134" ht="15.75" x14ac:dyDescent="0.3">
      <c r="A164" s="101">
        <f>IF(C164&lt;&gt;"",COUNTA($C$7:C164),"")</f>
        <v>158</v>
      </c>
      <c r="B164" s="144" t="s">
        <v>467</v>
      </c>
      <c r="C164" s="251" t="s">
        <v>468</v>
      </c>
      <c r="D164" s="293" t="s">
        <v>462</v>
      </c>
      <c r="E164" s="131">
        <v>270002</v>
      </c>
      <c r="F164" s="106" t="s">
        <v>257</v>
      </c>
      <c r="G164" s="110" t="s">
        <v>102</v>
      </c>
      <c r="H164" s="110" t="s">
        <v>103</v>
      </c>
      <c r="I164" s="109">
        <f t="shared" ca="1" si="68"/>
        <v>26</v>
      </c>
      <c r="J164" s="110" t="s">
        <v>110</v>
      </c>
      <c r="K164" s="110" t="s">
        <v>122</v>
      </c>
      <c r="L164" s="111" t="s">
        <v>174</v>
      </c>
      <c r="M164" s="167">
        <v>32572</v>
      </c>
      <c r="N164" s="304"/>
      <c r="O164" s="277">
        <v>39054</v>
      </c>
      <c r="P164" s="308"/>
      <c r="Q164" s="299"/>
      <c r="R164" s="300"/>
      <c r="S164" s="136"/>
      <c r="T164" s="303"/>
      <c r="U164" s="138"/>
      <c r="V164" s="139"/>
      <c r="W164" s="139"/>
      <c r="X164" s="305"/>
      <c r="Y164" s="141">
        <f t="shared" si="48"/>
        <v>3</v>
      </c>
      <c r="AF164" s="305"/>
      <c r="AG164" s="305"/>
      <c r="AH164" s="143" t="str">
        <f t="shared" si="47"/>
        <v>W</v>
      </c>
      <c r="AI164" s="143" t="str">
        <f t="shared" si="47"/>
        <v>S</v>
      </c>
      <c r="AJ164" s="143">
        <f t="shared" ca="1" si="47"/>
        <v>26</v>
      </c>
      <c r="AK164" s="143" t="str">
        <f t="shared" si="47"/>
        <v>SMU</v>
      </c>
      <c r="AL164" s="143" t="str">
        <f t="shared" si="47"/>
        <v>Pel/Mhs</v>
      </c>
      <c r="AM164" s="143" t="str">
        <f t="shared" si="47"/>
        <v>Sunda</v>
      </c>
      <c r="AN164" s="25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33"/>
      <c r="BC164" t="str">
        <f t="shared" si="49"/>
        <v>-</v>
      </c>
      <c r="BD164" t="str">
        <f t="shared" si="50"/>
        <v>-</v>
      </c>
      <c r="BE164" s="1">
        <f t="shared" si="51"/>
        <v>2006</v>
      </c>
      <c r="BF164" s="1">
        <f t="shared" si="52"/>
        <v>12</v>
      </c>
      <c r="BG164" s="1" t="str">
        <f t="shared" si="53"/>
        <v>-</v>
      </c>
      <c r="BH164" s="1" t="str">
        <f t="shared" si="54"/>
        <v>-</v>
      </c>
      <c r="BI164" s="1" t="str">
        <f t="shared" si="55"/>
        <v>-</v>
      </c>
      <c r="BJ164" s="1" t="str">
        <f t="shared" si="56"/>
        <v>-</v>
      </c>
      <c r="BK164" s="1" t="str">
        <f t="shared" si="57"/>
        <v>-</v>
      </c>
      <c r="BL164" s="1" t="str">
        <f t="shared" si="58"/>
        <v>-</v>
      </c>
      <c r="BM164" s="1" t="str">
        <f t="shared" si="59"/>
        <v>-</v>
      </c>
      <c r="BN164" s="1" t="str">
        <f t="shared" si="60"/>
        <v>-</v>
      </c>
      <c r="BO164" s="1" t="str">
        <f t="shared" si="67"/>
        <v>-</v>
      </c>
      <c r="BP164" s="1" t="str">
        <f t="shared" si="61"/>
        <v>-</v>
      </c>
      <c r="BQ164" s="1" t="str">
        <f t="shared" si="62"/>
        <v>-</v>
      </c>
      <c r="BR164" s="1" t="str">
        <f t="shared" si="63"/>
        <v>-</v>
      </c>
      <c r="BS164" s="1">
        <f t="shared" si="64"/>
        <v>1989</v>
      </c>
      <c r="BT164" s="1">
        <f t="shared" si="65"/>
        <v>3</v>
      </c>
      <c r="BU164" s="127">
        <f t="shared" si="66"/>
        <v>0</v>
      </c>
      <c r="BV164" s="127">
        <f t="shared" si="66"/>
        <v>0</v>
      </c>
      <c r="BW164" s="9"/>
      <c r="BX164" s="9"/>
      <c r="BY164" s="9"/>
      <c r="BZ164" s="9"/>
      <c r="CA164" s="9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</row>
    <row r="165" spans="1:134" ht="15.75" x14ac:dyDescent="0.3">
      <c r="A165" s="101">
        <f>IF(C165&lt;&gt;"",COUNTA($C$7:C165),"")</f>
        <v>159</v>
      </c>
      <c r="B165" s="102">
        <v>9317007</v>
      </c>
      <c r="C165" s="251" t="s">
        <v>469</v>
      </c>
      <c r="D165" s="293" t="s">
        <v>470</v>
      </c>
      <c r="E165" s="131">
        <v>268251</v>
      </c>
      <c r="F165" s="106" t="s">
        <v>257</v>
      </c>
      <c r="G165" s="110" t="s">
        <v>66</v>
      </c>
      <c r="H165" s="110" t="s">
        <v>103</v>
      </c>
      <c r="I165" s="109">
        <f t="shared" ca="1" si="68"/>
        <v>45</v>
      </c>
      <c r="J165" s="110" t="s">
        <v>145</v>
      </c>
      <c r="K165" s="110" t="s">
        <v>119</v>
      </c>
      <c r="L165" s="111" t="s">
        <v>207</v>
      </c>
      <c r="M165" s="304">
        <v>25915</v>
      </c>
      <c r="N165" s="304"/>
      <c r="O165" s="277">
        <v>34070</v>
      </c>
      <c r="P165" s="258"/>
      <c r="Q165" s="299"/>
      <c r="R165" s="300"/>
      <c r="S165" s="136"/>
      <c r="T165" s="303"/>
      <c r="U165" s="138"/>
      <c r="V165" s="139"/>
      <c r="W165" s="139"/>
      <c r="X165" s="305"/>
      <c r="Y165" s="141">
        <f t="shared" si="48"/>
        <v>12</v>
      </c>
      <c r="AF165" s="305"/>
      <c r="AG165" s="305"/>
      <c r="AH165" s="143" t="str">
        <f t="shared" si="47"/>
        <v>P</v>
      </c>
      <c r="AI165" s="143" t="str">
        <f t="shared" si="47"/>
        <v>S</v>
      </c>
      <c r="AJ165" s="143">
        <f t="shared" ca="1" si="47"/>
        <v>45</v>
      </c>
      <c r="AK165" s="143" t="str">
        <f t="shared" si="47"/>
        <v>S-1</v>
      </c>
      <c r="AL165" s="143" t="str">
        <f t="shared" si="47"/>
        <v>P.Swasta</v>
      </c>
      <c r="AM165" s="143" t="str">
        <f t="shared" si="47"/>
        <v>Toraja</v>
      </c>
      <c r="AN165" s="25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33"/>
      <c r="BC165" t="str">
        <f t="shared" si="49"/>
        <v>-</v>
      </c>
      <c r="BD165" t="str">
        <f t="shared" si="50"/>
        <v>-</v>
      </c>
      <c r="BE165" s="1">
        <f t="shared" si="51"/>
        <v>1993</v>
      </c>
      <c r="BF165" s="1">
        <f t="shared" si="52"/>
        <v>4</v>
      </c>
      <c r="BG165" s="1" t="str">
        <f t="shared" si="53"/>
        <v>-</v>
      </c>
      <c r="BH165" s="1" t="str">
        <f t="shared" si="54"/>
        <v>-</v>
      </c>
      <c r="BI165" s="1" t="str">
        <f t="shared" si="55"/>
        <v>-</v>
      </c>
      <c r="BJ165" s="1" t="str">
        <f t="shared" si="56"/>
        <v>-</v>
      </c>
      <c r="BK165" s="1" t="str">
        <f t="shared" si="57"/>
        <v>-</v>
      </c>
      <c r="BL165" s="1" t="str">
        <f t="shared" si="58"/>
        <v>-</v>
      </c>
      <c r="BM165" s="1" t="str">
        <f t="shared" si="59"/>
        <v>-</v>
      </c>
      <c r="BN165" s="1" t="str">
        <f t="shared" si="60"/>
        <v>-</v>
      </c>
      <c r="BO165" s="1" t="str">
        <f t="shared" si="67"/>
        <v>-</v>
      </c>
      <c r="BP165" s="1" t="str">
        <f t="shared" si="61"/>
        <v>-</v>
      </c>
      <c r="BQ165" s="1" t="str">
        <f t="shared" si="62"/>
        <v>-</v>
      </c>
      <c r="BR165" s="1" t="str">
        <f t="shared" si="63"/>
        <v>-</v>
      </c>
      <c r="BS165" s="1">
        <f t="shared" si="64"/>
        <v>1970</v>
      </c>
      <c r="BT165" s="1">
        <f t="shared" si="65"/>
        <v>12</v>
      </c>
      <c r="BU165" s="127">
        <f t="shared" si="66"/>
        <v>0</v>
      </c>
      <c r="BV165" s="127">
        <f t="shared" si="66"/>
        <v>0</v>
      </c>
      <c r="BW165" s="9"/>
      <c r="BX165" s="9"/>
      <c r="BY165" s="9"/>
      <c r="BZ165" s="9"/>
      <c r="CA165" s="9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</row>
    <row r="166" spans="1:134" ht="15.75" x14ac:dyDescent="0.3">
      <c r="A166" s="101">
        <f>IF(C166&lt;&gt;"",COUNTA($C$7:C166),"")</f>
        <v>160</v>
      </c>
      <c r="B166" s="102">
        <v>9127025</v>
      </c>
      <c r="C166" s="251" t="s">
        <v>471</v>
      </c>
      <c r="D166" s="293" t="s">
        <v>470</v>
      </c>
      <c r="E166" s="131">
        <v>268251</v>
      </c>
      <c r="F166" s="106" t="s">
        <v>257</v>
      </c>
      <c r="G166" s="110" t="s">
        <v>102</v>
      </c>
      <c r="H166" s="110" t="s">
        <v>103</v>
      </c>
      <c r="I166" s="109">
        <f t="shared" ca="1" si="68"/>
        <v>47</v>
      </c>
      <c r="J166" s="110" t="s">
        <v>145</v>
      </c>
      <c r="K166" s="110" t="s">
        <v>119</v>
      </c>
      <c r="L166" s="111" t="s">
        <v>106</v>
      </c>
      <c r="M166" s="167">
        <v>25096</v>
      </c>
      <c r="N166" s="304">
        <v>31406</v>
      </c>
      <c r="O166" s="277">
        <v>31406</v>
      </c>
      <c r="P166" s="308"/>
      <c r="Q166" s="299"/>
      <c r="R166" s="300"/>
      <c r="S166" s="136"/>
      <c r="T166" s="303"/>
      <c r="U166" s="138"/>
      <c r="V166" s="139"/>
      <c r="W166" s="139"/>
      <c r="X166" s="305"/>
      <c r="Y166" s="141">
        <f t="shared" si="48"/>
        <v>9</v>
      </c>
      <c r="AF166" s="305"/>
      <c r="AG166" s="305"/>
      <c r="AH166" s="143" t="str">
        <f t="shared" si="47"/>
        <v>W</v>
      </c>
      <c r="AI166" s="143" t="str">
        <f t="shared" si="47"/>
        <v>S</v>
      </c>
      <c r="AJ166" s="143">
        <f t="shared" ca="1" si="47"/>
        <v>47</v>
      </c>
      <c r="AK166" s="143" t="str">
        <f t="shared" si="47"/>
        <v>S-1</v>
      </c>
      <c r="AL166" s="143" t="str">
        <f t="shared" si="47"/>
        <v>P.Swasta</v>
      </c>
      <c r="AM166" s="143" t="str">
        <f t="shared" si="47"/>
        <v>Jawa</v>
      </c>
      <c r="AN166" s="25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33"/>
      <c r="BC166">
        <f t="shared" si="49"/>
        <v>1985</v>
      </c>
      <c r="BD166">
        <f t="shared" si="50"/>
        <v>12</v>
      </c>
      <c r="BE166" s="1">
        <f t="shared" si="51"/>
        <v>1985</v>
      </c>
      <c r="BF166" s="1">
        <f t="shared" si="52"/>
        <v>12</v>
      </c>
      <c r="BG166" s="1" t="str">
        <f t="shared" si="53"/>
        <v>-</v>
      </c>
      <c r="BH166" s="1" t="str">
        <f t="shared" si="54"/>
        <v>-</v>
      </c>
      <c r="BI166" s="1" t="str">
        <f t="shared" si="55"/>
        <v>-</v>
      </c>
      <c r="BJ166" s="1" t="str">
        <f t="shared" si="56"/>
        <v>-</v>
      </c>
      <c r="BK166" s="1" t="str">
        <f t="shared" si="57"/>
        <v>-</v>
      </c>
      <c r="BL166" s="1" t="str">
        <f t="shared" si="58"/>
        <v>-</v>
      </c>
      <c r="BM166" s="1" t="str">
        <f t="shared" si="59"/>
        <v>-</v>
      </c>
      <c r="BN166" s="1" t="str">
        <f t="shared" si="60"/>
        <v>-</v>
      </c>
      <c r="BO166" s="1" t="str">
        <f t="shared" si="67"/>
        <v>-</v>
      </c>
      <c r="BP166" s="1" t="str">
        <f t="shared" si="61"/>
        <v>-</v>
      </c>
      <c r="BQ166" s="1" t="str">
        <f t="shared" si="62"/>
        <v>-</v>
      </c>
      <c r="BR166" s="1" t="str">
        <f t="shared" si="63"/>
        <v>-</v>
      </c>
      <c r="BS166" s="1">
        <f t="shared" si="64"/>
        <v>1968</v>
      </c>
      <c r="BT166" s="1">
        <f t="shared" si="65"/>
        <v>9</v>
      </c>
      <c r="BU166" s="127">
        <f t="shared" si="66"/>
        <v>0</v>
      </c>
      <c r="BV166" s="127">
        <f t="shared" si="66"/>
        <v>0</v>
      </c>
      <c r="BW166" s="9"/>
      <c r="BX166" s="9"/>
      <c r="BY166" s="9"/>
      <c r="BZ166" s="9"/>
      <c r="CA166" s="9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</row>
    <row r="167" spans="1:134" ht="15.75" x14ac:dyDescent="0.3">
      <c r="A167" s="101">
        <f>IF(C167&lt;&gt;"",COUNTA($C$7:C167),"")</f>
        <v>161</v>
      </c>
      <c r="B167" s="102">
        <v>9521012</v>
      </c>
      <c r="C167" s="251" t="s">
        <v>472</v>
      </c>
      <c r="D167" s="293" t="s">
        <v>470</v>
      </c>
      <c r="E167" s="131">
        <v>268251</v>
      </c>
      <c r="F167" s="106" t="s">
        <v>257</v>
      </c>
      <c r="G167" s="110" t="s">
        <v>102</v>
      </c>
      <c r="H167" s="146" t="s">
        <v>115</v>
      </c>
      <c r="I167" s="109">
        <f t="shared" ca="1" si="68"/>
        <v>21</v>
      </c>
      <c r="J167" s="110"/>
      <c r="K167" s="110"/>
      <c r="L167" s="111" t="s">
        <v>207</v>
      </c>
      <c r="M167" s="304">
        <v>34661</v>
      </c>
      <c r="N167" s="304">
        <v>34805</v>
      </c>
      <c r="O167" s="257"/>
      <c r="P167" s="308"/>
      <c r="Q167" s="299"/>
      <c r="R167" s="300"/>
      <c r="S167" s="136"/>
      <c r="T167" s="303"/>
      <c r="U167" s="138"/>
      <c r="V167" s="139"/>
      <c r="W167" s="139"/>
      <c r="X167" s="305"/>
      <c r="Y167" s="141">
        <f t="shared" si="48"/>
        <v>11</v>
      </c>
      <c r="AF167" s="305"/>
      <c r="AG167" s="305"/>
      <c r="AH167" s="143" t="str">
        <f t="shared" si="47"/>
        <v>W</v>
      </c>
      <c r="AI167" s="143" t="str">
        <f t="shared" si="47"/>
        <v>B</v>
      </c>
      <c r="AJ167" s="143">
        <f t="shared" ca="1" si="47"/>
        <v>21</v>
      </c>
      <c r="AK167" s="143">
        <f t="shared" si="47"/>
        <v>0</v>
      </c>
      <c r="AL167" s="143">
        <f t="shared" si="47"/>
        <v>0</v>
      </c>
      <c r="AM167" s="143" t="str">
        <f t="shared" si="47"/>
        <v>Toraja</v>
      </c>
      <c r="AN167" s="25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33"/>
      <c r="BC167">
        <f t="shared" si="49"/>
        <v>1995</v>
      </c>
      <c r="BD167">
        <f t="shared" si="50"/>
        <v>4</v>
      </c>
      <c r="BE167" s="1" t="str">
        <f t="shared" si="51"/>
        <v>-</v>
      </c>
      <c r="BF167" s="1" t="str">
        <f t="shared" si="52"/>
        <v>-</v>
      </c>
      <c r="BG167" s="1" t="str">
        <f t="shared" si="53"/>
        <v>-</v>
      </c>
      <c r="BH167" s="1" t="str">
        <f t="shared" si="54"/>
        <v>-</v>
      </c>
      <c r="BI167" s="1" t="str">
        <f t="shared" si="55"/>
        <v>-</v>
      </c>
      <c r="BJ167" s="1" t="str">
        <f t="shared" si="56"/>
        <v>-</v>
      </c>
      <c r="BK167" s="1" t="str">
        <f t="shared" si="57"/>
        <v>-</v>
      </c>
      <c r="BL167" s="1" t="str">
        <f t="shared" si="58"/>
        <v>-</v>
      </c>
      <c r="BM167" s="1" t="str">
        <f t="shared" si="59"/>
        <v>-</v>
      </c>
      <c r="BN167" s="1" t="str">
        <f t="shared" si="60"/>
        <v>-</v>
      </c>
      <c r="BO167" s="1" t="str">
        <f t="shared" si="67"/>
        <v>-</v>
      </c>
      <c r="BP167" s="1" t="str">
        <f t="shared" si="61"/>
        <v>-</v>
      </c>
      <c r="BQ167" s="1" t="str">
        <f t="shared" si="62"/>
        <v>-</v>
      </c>
      <c r="BR167" s="1" t="str">
        <f t="shared" si="63"/>
        <v>-</v>
      </c>
      <c r="BS167" s="1">
        <f t="shared" si="64"/>
        <v>1994</v>
      </c>
      <c r="BT167" s="1">
        <f t="shared" si="65"/>
        <v>11</v>
      </c>
      <c r="BU167" s="127">
        <f t="shared" si="66"/>
        <v>0</v>
      </c>
      <c r="BV167" s="127">
        <f t="shared" si="66"/>
        <v>0</v>
      </c>
      <c r="BW167" s="9"/>
      <c r="BX167" s="9"/>
      <c r="BY167" s="9"/>
      <c r="BZ167" s="9"/>
      <c r="CA167" s="9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</row>
    <row r="168" spans="1:134" ht="15.75" x14ac:dyDescent="0.3">
      <c r="A168" s="101">
        <f>IF(C168&lt;&gt;"",COUNTA($C$7:C168),"")</f>
        <v>162</v>
      </c>
      <c r="B168" s="102">
        <v>9911030</v>
      </c>
      <c r="C168" s="294" t="s">
        <v>473</v>
      </c>
      <c r="D168" s="293" t="s">
        <v>470</v>
      </c>
      <c r="E168" s="131">
        <v>268251</v>
      </c>
      <c r="F168" s="106" t="s">
        <v>257</v>
      </c>
      <c r="G168" s="110" t="s">
        <v>66</v>
      </c>
      <c r="H168" s="146" t="s">
        <v>115</v>
      </c>
      <c r="I168" s="109">
        <f t="shared" ca="1" si="68"/>
        <v>16</v>
      </c>
      <c r="J168" s="110"/>
      <c r="K168" s="110"/>
      <c r="L168" s="111" t="s">
        <v>207</v>
      </c>
      <c r="M168" s="167">
        <v>36369</v>
      </c>
      <c r="N168" s="304">
        <v>36520</v>
      </c>
      <c r="O168" s="277"/>
      <c r="P168" s="308"/>
      <c r="Q168" s="299"/>
      <c r="R168" s="300"/>
      <c r="S168" s="136"/>
      <c r="T168" s="303"/>
      <c r="U168" s="138"/>
      <c r="V168" s="139"/>
      <c r="W168" s="139"/>
      <c r="X168" s="305"/>
      <c r="Y168" s="141">
        <f t="shared" si="48"/>
        <v>7</v>
      </c>
      <c r="AF168" s="305"/>
      <c r="AG168" s="305"/>
      <c r="AH168" s="143" t="str">
        <f t="shared" si="47"/>
        <v>P</v>
      </c>
      <c r="AI168" s="143" t="str">
        <f t="shared" si="47"/>
        <v>B</v>
      </c>
      <c r="AJ168" s="143">
        <f t="shared" ca="1" si="47"/>
        <v>16</v>
      </c>
      <c r="AK168" s="143">
        <f t="shared" si="47"/>
        <v>0</v>
      </c>
      <c r="AL168" s="143">
        <f t="shared" si="47"/>
        <v>0</v>
      </c>
      <c r="AM168" s="143" t="str">
        <f t="shared" si="47"/>
        <v>Toraja</v>
      </c>
      <c r="AN168" s="25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33"/>
      <c r="BC168">
        <f t="shared" si="49"/>
        <v>1999</v>
      </c>
      <c r="BD168">
        <f t="shared" si="50"/>
        <v>12</v>
      </c>
      <c r="BE168" s="1" t="str">
        <f t="shared" si="51"/>
        <v>-</v>
      </c>
      <c r="BF168" s="1" t="str">
        <f t="shared" si="52"/>
        <v>-</v>
      </c>
      <c r="BG168" s="1" t="str">
        <f t="shared" si="53"/>
        <v>-</v>
      </c>
      <c r="BH168" s="1" t="str">
        <f t="shared" si="54"/>
        <v>-</v>
      </c>
      <c r="BI168" s="1" t="str">
        <f t="shared" si="55"/>
        <v>-</v>
      </c>
      <c r="BJ168" s="1" t="str">
        <f t="shared" si="56"/>
        <v>-</v>
      </c>
      <c r="BK168" s="1" t="str">
        <f t="shared" si="57"/>
        <v>-</v>
      </c>
      <c r="BL168" s="1" t="str">
        <f t="shared" si="58"/>
        <v>-</v>
      </c>
      <c r="BM168" s="1" t="str">
        <f t="shared" si="59"/>
        <v>-</v>
      </c>
      <c r="BN168" s="1" t="str">
        <f t="shared" si="60"/>
        <v>-</v>
      </c>
      <c r="BO168" s="1" t="str">
        <f t="shared" si="67"/>
        <v>-</v>
      </c>
      <c r="BP168" s="1" t="str">
        <f t="shared" si="61"/>
        <v>-</v>
      </c>
      <c r="BQ168" s="1" t="str">
        <f t="shared" si="62"/>
        <v>-</v>
      </c>
      <c r="BR168" s="1" t="str">
        <f t="shared" si="63"/>
        <v>-</v>
      </c>
      <c r="BS168" s="1">
        <f t="shared" si="64"/>
        <v>1999</v>
      </c>
      <c r="BT168" s="1">
        <f t="shared" si="65"/>
        <v>7</v>
      </c>
      <c r="BU168" s="127">
        <f t="shared" si="66"/>
        <v>0</v>
      </c>
      <c r="BV168" s="127">
        <f t="shared" si="66"/>
        <v>0</v>
      </c>
      <c r="BW168" s="9"/>
      <c r="BX168" s="9"/>
      <c r="BY168" s="9"/>
      <c r="BZ168" s="9"/>
      <c r="CA168" s="9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</row>
    <row r="169" spans="1:134" ht="15.75" x14ac:dyDescent="0.3">
      <c r="A169" s="101">
        <f>IF(C169&lt;&gt;"",COUNTA($C$7:C169),"")</f>
        <v>163</v>
      </c>
      <c r="B169" s="144" t="s">
        <v>474</v>
      </c>
      <c r="C169" s="251" t="s">
        <v>475</v>
      </c>
      <c r="D169" s="293" t="s">
        <v>476</v>
      </c>
      <c r="E169" s="131">
        <v>281050</v>
      </c>
      <c r="F169" s="106" t="s">
        <v>257</v>
      </c>
      <c r="G169" s="110" t="s">
        <v>102</v>
      </c>
      <c r="H169" s="110" t="s">
        <v>103</v>
      </c>
      <c r="I169" s="109">
        <f t="shared" ca="1" si="68"/>
        <v>63</v>
      </c>
      <c r="J169" s="110" t="s">
        <v>131</v>
      </c>
      <c r="K169" s="110" t="s">
        <v>127</v>
      </c>
      <c r="L169" s="111" t="s">
        <v>128</v>
      </c>
      <c r="M169" s="304">
        <v>19309</v>
      </c>
      <c r="N169" s="167">
        <v>37969</v>
      </c>
      <c r="O169" s="277">
        <v>37969</v>
      </c>
      <c r="P169" s="307">
        <v>39586</v>
      </c>
      <c r="Q169" s="299"/>
      <c r="R169" s="300"/>
      <c r="S169" s="136"/>
      <c r="T169" s="303"/>
      <c r="U169" s="138"/>
      <c r="V169" s="139"/>
      <c r="W169" s="139"/>
      <c r="X169" s="305"/>
      <c r="Y169" s="141">
        <f t="shared" si="48"/>
        <v>11</v>
      </c>
      <c r="AF169" s="305"/>
      <c r="AG169" s="305"/>
      <c r="AH169" s="143" t="str">
        <f t="shared" si="47"/>
        <v>W</v>
      </c>
      <c r="AI169" s="143" t="str">
        <f t="shared" si="47"/>
        <v>S</v>
      </c>
      <c r="AJ169" s="143">
        <f t="shared" ca="1" si="47"/>
        <v>63</v>
      </c>
      <c r="AK169" s="143" t="str">
        <f t="shared" si="47"/>
        <v>SLTP</v>
      </c>
      <c r="AL169" s="143" t="str">
        <f t="shared" si="47"/>
        <v>Ibu RT</v>
      </c>
      <c r="AM169" s="143" t="str">
        <f t="shared" si="47"/>
        <v>T.Hoa</v>
      </c>
      <c r="AN169" s="25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33"/>
      <c r="BC169">
        <f t="shared" si="49"/>
        <v>2003</v>
      </c>
      <c r="BD169">
        <f t="shared" si="50"/>
        <v>12</v>
      </c>
      <c r="BE169" s="1">
        <f t="shared" si="51"/>
        <v>2003</v>
      </c>
      <c r="BF169" s="1">
        <f t="shared" si="52"/>
        <v>12</v>
      </c>
      <c r="BG169" s="1">
        <f t="shared" si="53"/>
        <v>2008</v>
      </c>
      <c r="BH169" s="1">
        <f t="shared" si="54"/>
        <v>5</v>
      </c>
      <c r="BI169" s="1" t="str">
        <f t="shared" si="55"/>
        <v>-</v>
      </c>
      <c r="BJ169" s="1" t="str">
        <f t="shared" si="56"/>
        <v>-</v>
      </c>
      <c r="BK169" s="1" t="str">
        <f t="shared" si="57"/>
        <v>-</v>
      </c>
      <c r="BL169" s="1" t="str">
        <f t="shared" si="58"/>
        <v>-</v>
      </c>
      <c r="BM169" s="1" t="str">
        <f t="shared" si="59"/>
        <v>-</v>
      </c>
      <c r="BN169" s="1" t="str">
        <f t="shared" si="60"/>
        <v>-</v>
      </c>
      <c r="BO169" s="1" t="str">
        <f t="shared" si="67"/>
        <v>-</v>
      </c>
      <c r="BP169" s="1" t="str">
        <f t="shared" si="61"/>
        <v>-</v>
      </c>
      <c r="BQ169" s="1" t="str">
        <f t="shared" si="62"/>
        <v>-</v>
      </c>
      <c r="BR169" s="1" t="str">
        <f t="shared" si="63"/>
        <v>-</v>
      </c>
      <c r="BS169" s="1">
        <f t="shared" si="64"/>
        <v>1952</v>
      </c>
      <c r="BT169" s="1">
        <f t="shared" si="65"/>
        <v>11</v>
      </c>
      <c r="BU169" s="127">
        <f t="shared" si="66"/>
        <v>0</v>
      </c>
      <c r="BV169" s="127">
        <f t="shared" si="66"/>
        <v>0</v>
      </c>
      <c r="BW169" s="9"/>
      <c r="BX169" s="9"/>
      <c r="BY169" s="9"/>
      <c r="BZ169" s="9"/>
      <c r="CA169" s="9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</row>
    <row r="170" spans="1:134" ht="15.75" x14ac:dyDescent="0.3">
      <c r="A170" s="101">
        <f>IF(C170&lt;&gt;"",COUNTA($C$7:C170),"")</f>
        <v>164</v>
      </c>
      <c r="B170" s="144" t="s">
        <v>477</v>
      </c>
      <c r="C170" s="251" t="s">
        <v>478</v>
      </c>
      <c r="D170" s="293" t="s">
        <v>479</v>
      </c>
      <c r="E170" s="131"/>
      <c r="F170" s="106" t="s">
        <v>260</v>
      </c>
      <c r="G170" s="110" t="s">
        <v>102</v>
      </c>
      <c r="H170" s="110" t="s">
        <v>103</v>
      </c>
      <c r="I170" s="109">
        <f t="shared" ca="1" si="68"/>
        <v>42</v>
      </c>
      <c r="J170" s="110" t="s">
        <v>145</v>
      </c>
      <c r="K170" s="110" t="s">
        <v>119</v>
      </c>
      <c r="L170" s="111" t="s">
        <v>106</v>
      </c>
      <c r="M170" s="304">
        <v>27014</v>
      </c>
      <c r="N170" s="167">
        <v>33942</v>
      </c>
      <c r="O170" s="277">
        <v>33942</v>
      </c>
      <c r="P170" s="307">
        <v>39390</v>
      </c>
      <c r="Q170" s="299"/>
      <c r="R170" s="300"/>
      <c r="S170" s="136"/>
      <c r="T170" s="303"/>
      <c r="U170" s="138"/>
      <c r="V170" s="139"/>
      <c r="W170" s="139"/>
      <c r="X170" s="305"/>
      <c r="Y170" s="141">
        <f t="shared" si="48"/>
        <v>12</v>
      </c>
      <c r="AF170" s="305"/>
      <c r="AG170" s="305"/>
      <c r="AH170" s="143" t="str">
        <f t="shared" si="47"/>
        <v>W</v>
      </c>
      <c r="AI170" s="143" t="str">
        <f t="shared" si="47"/>
        <v>S</v>
      </c>
      <c r="AJ170" s="143">
        <f t="shared" ca="1" si="47"/>
        <v>42</v>
      </c>
      <c r="AK170" s="143" t="str">
        <f t="shared" si="47"/>
        <v>S-1</v>
      </c>
      <c r="AL170" s="143" t="str">
        <f t="shared" si="47"/>
        <v>P.Swasta</v>
      </c>
      <c r="AM170" s="143" t="str">
        <f t="shared" si="47"/>
        <v>Jawa</v>
      </c>
      <c r="AN170" s="25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33"/>
      <c r="BC170">
        <f t="shared" si="49"/>
        <v>1992</v>
      </c>
      <c r="BD170">
        <f t="shared" si="50"/>
        <v>12</v>
      </c>
      <c r="BE170" s="1">
        <f t="shared" si="51"/>
        <v>1992</v>
      </c>
      <c r="BF170" s="1">
        <f t="shared" si="52"/>
        <v>12</v>
      </c>
      <c r="BG170" s="1">
        <f t="shared" si="53"/>
        <v>2007</v>
      </c>
      <c r="BH170" s="1">
        <f t="shared" si="54"/>
        <v>11</v>
      </c>
      <c r="BI170" s="1" t="str">
        <f t="shared" si="55"/>
        <v>-</v>
      </c>
      <c r="BJ170" s="1" t="str">
        <f t="shared" si="56"/>
        <v>-</v>
      </c>
      <c r="BK170" s="1" t="str">
        <f t="shared" si="57"/>
        <v>-</v>
      </c>
      <c r="BL170" s="1" t="str">
        <f t="shared" si="58"/>
        <v>-</v>
      </c>
      <c r="BM170" s="1" t="str">
        <f t="shared" si="59"/>
        <v>-</v>
      </c>
      <c r="BN170" s="1" t="str">
        <f t="shared" si="60"/>
        <v>-</v>
      </c>
      <c r="BO170" s="1" t="str">
        <f t="shared" si="67"/>
        <v>-</v>
      </c>
      <c r="BP170" s="1" t="str">
        <f t="shared" si="61"/>
        <v>-</v>
      </c>
      <c r="BQ170" s="1" t="str">
        <f t="shared" si="62"/>
        <v>-</v>
      </c>
      <c r="BR170" s="1" t="str">
        <f t="shared" si="63"/>
        <v>-</v>
      </c>
      <c r="BS170" s="1">
        <f t="shared" si="64"/>
        <v>1973</v>
      </c>
      <c r="BT170" s="1">
        <f t="shared" si="65"/>
        <v>12</v>
      </c>
      <c r="BU170" s="127">
        <f t="shared" si="66"/>
        <v>0</v>
      </c>
      <c r="BV170" s="127">
        <f t="shared" si="66"/>
        <v>0</v>
      </c>
      <c r="BW170" s="9"/>
      <c r="BX170" s="9"/>
      <c r="BY170" s="9"/>
      <c r="BZ170" s="9"/>
      <c r="CA170" s="9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</row>
    <row r="171" spans="1:134" ht="15.75" x14ac:dyDescent="0.3">
      <c r="A171" s="101">
        <f>IF(C171&lt;&gt;"",COUNTA($C$7:C171),"")</f>
        <v>165</v>
      </c>
      <c r="B171" s="309" t="s">
        <v>480</v>
      </c>
      <c r="C171" s="310" t="s">
        <v>481</v>
      </c>
      <c r="D171" s="145" t="s">
        <v>482</v>
      </c>
      <c r="E171" s="131">
        <v>269716</v>
      </c>
      <c r="F171" s="106" t="s">
        <v>257</v>
      </c>
      <c r="G171" s="311" t="s">
        <v>66</v>
      </c>
      <c r="H171" s="110" t="s">
        <v>103</v>
      </c>
      <c r="I171" s="109">
        <f t="shared" ca="1" si="68"/>
        <v>62</v>
      </c>
      <c r="J171" s="110" t="s">
        <v>110</v>
      </c>
      <c r="K171" s="110" t="s">
        <v>119</v>
      </c>
      <c r="L171" s="111" t="s">
        <v>106</v>
      </c>
      <c r="M171" s="312">
        <v>19547</v>
      </c>
      <c r="N171" s="304">
        <v>28561</v>
      </c>
      <c r="O171" s="313">
        <v>28561</v>
      </c>
      <c r="P171" s="225">
        <v>39775</v>
      </c>
      <c r="Q171" s="170"/>
      <c r="R171" s="135"/>
      <c r="S171" s="136"/>
      <c r="T171" s="137"/>
      <c r="U171" s="138"/>
      <c r="V171" s="139"/>
      <c r="W171" s="135"/>
      <c r="X171" s="305"/>
      <c r="Y171" s="141">
        <f t="shared" si="48"/>
        <v>7</v>
      </c>
      <c r="AF171" s="305"/>
      <c r="AG171" s="305"/>
      <c r="AH171" s="143" t="str">
        <f t="shared" si="47"/>
        <v>P</v>
      </c>
      <c r="AI171" s="143" t="str">
        <f t="shared" si="47"/>
        <v>S</v>
      </c>
      <c r="AJ171" s="143">
        <f t="shared" ca="1" si="47"/>
        <v>62</v>
      </c>
      <c r="AK171" s="143" t="str">
        <f t="shared" si="47"/>
        <v>SMU</v>
      </c>
      <c r="AL171" s="143" t="str">
        <f t="shared" si="47"/>
        <v>P.Swasta</v>
      </c>
      <c r="AM171" s="143" t="str">
        <f t="shared" si="47"/>
        <v>Jawa</v>
      </c>
      <c r="AN171" s="25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33"/>
      <c r="BC171">
        <f t="shared" si="49"/>
        <v>1978</v>
      </c>
      <c r="BD171">
        <f t="shared" si="50"/>
        <v>3</v>
      </c>
      <c r="BE171" s="1">
        <f t="shared" si="51"/>
        <v>1978</v>
      </c>
      <c r="BF171" s="1">
        <f t="shared" si="52"/>
        <v>3</v>
      </c>
      <c r="BG171" s="1">
        <f t="shared" si="53"/>
        <v>2008</v>
      </c>
      <c r="BH171" s="1">
        <f t="shared" si="54"/>
        <v>11</v>
      </c>
      <c r="BI171" s="1" t="str">
        <f t="shared" si="55"/>
        <v>-</v>
      </c>
      <c r="BJ171" s="1" t="str">
        <f t="shared" si="56"/>
        <v>-</v>
      </c>
      <c r="BK171" s="1" t="str">
        <f t="shared" si="57"/>
        <v>-</v>
      </c>
      <c r="BL171" s="1" t="str">
        <f t="shared" si="58"/>
        <v>-</v>
      </c>
      <c r="BM171" s="1" t="str">
        <f t="shared" si="59"/>
        <v>-</v>
      </c>
      <c r="BN171" s="1" t="str">
        <f t="shared" si="60"/>
        <v>-</v>
      </c>
      <c r="BO171" s="1" t="str">
        <f t="shared" si="67"/>
        <v>-</v>
      </c>
      <c r="BP171" s="1" t="str">
        <f t="shared" si="61"/>
        <v>-</v>
      </c>
      <c r="BQ171" s="1" t="str">
        <f t="shared" si="62"/>
        <v>-</v>
      </c>
      <c r="BR171" s="1" t="str">
        <f t="shared" si="63"/>
        <v>-</v>
      </c>
      <c r="BS171" s="1">
        <f t="shared" si="64"/>
        <v>1953</v>
      </c>
      <c r="BT171" s="1">
        <f t="shared" si="65"/>
        <v>7</v>
      </c>
      <c r="BU171" s="127">
        <f t="shared" si="66"/>
        <v>0</v>
      </c>
      <c r="BV171" s="127">
        <f t="shared" si="66"/>
        <v>0</v>
      </c>
      <c r="BW171" s="9"/>
      <c r="BX171" s="9"/>
      <c r="BY171" s="9"/>
      <c r="BZ171" s="9"/>
      <c r="CA171" s="9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</row>
    <row r="172" spans="1:134" ht="15.75" x14ac:dyDescent="0.3">
      <c r="A172" s="101">
        <f>IF(C172&lt;&gt;"",COUNTA($C$7:C172),"")</f>
        <v>166</v>
      </c>
      <c r="B172" s="314" t="s">
        <v>483</v>
      </c>
      <c r="C172" s="315" t="s">
        <v>484</v>
      </c>
      <c r="D172" s="145" t="s">
        <v>482</v>
      </c>
      <c r="E172" s="131">
        <v>269716</v>
      </c>
      <c r="F172" s="106" t="s">
        <v>257</v>
      </c>
      <c r="G172" s="220" t="s">
        <v>102</v>
      </c>
      <c r="H172" s="110" t="s">
        <v>103</v>
      </c>
      <c r="I172" s="109">
        <f t="shared" ca="1" si="68"/>
        <v>47</v>
      </c>
      <c r="J172" s="110" t="s">
        <v>171</v>
      </c>
      <c r="K172" s="110" t="s">
        <v>119</v>
      </c>
      <c r="L172" s="111" t="s">
        <v>195</v>
      </c>
      <c r="M172" s="166">
        <v>25160</v>
      </c>
      <c r="N172" s="167">
        <v>28648</v>
      </c>
      <c r="O172" s="158"/>
      <c r="P172" s="225">
        <v>39775</v>
      </c>
      <c r="Q172" s="170"/>
      <c r="R172" s="135"/>
      <c r="S172" s="136"/>
      <c r="T172" s="137"/>
      <c r="U172" s="138"/>
      <c r="V172" s="139"/>
      <c r="W172" s="135"/>
      <c r="X172" s="305"/>
      <c r="Y172" s="141">
        <f t="shared" si="48"/>
        <v>11</v>
      </c>
      <c r="AF172" s="305"/>
      <c r="AG172" s="305"/>
      <c r="AH172" s="143" t="str">
        <f t="shared" si="47"/>
        <v>W</v>
      </c>
      <c r="AI172" s="143" t="str">
        <f t="shared" si="47"/>
        <v>S</v>
      </c>
      <c r="AJ172" s="143">
        <f t="shared" ca="1" si="47"/>
        <v>47</v>
      </c>
      <c r="AK172" s="143" t="str">
        <f t="shared" si="47"/>
        <v>Lain-Lain</v>
      </c>
      <c r="AL172" s="143" t="str">
        <f t="shared" si="47"/>
        <v>P.Swasta</v>
      </c>
      <c r="AM172" s="143" t="str">
        <f t="shared" si="47"/>
        <v>Minahasa</v>
      </c>
      <c r="AN172" s="25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33"/>
      <c r="BC172">
        <f t="shared" si="49"/>
        <v>1978</v>
      </c>
      <c r="BD172">
        <f t="shared" si="50"/>
        <v>6</v>
      </c>
      <c r="BE172" s="1" t="str">
        <f t="shared" si="51"/>
        <v>-</v>
      </c>
      <c r="BF172" s="1" t="str">
        <f t="shared" si="52"/>
        <v>-</v>
      </c>
      <c r="BG172" s="1">
        <f t="shared" si="53"/>
        <v>2008</v>
      </c>
      <c r="BH172" s="1">
        <f t="shared" si="54"/>
        <v>11</v>
      </c>
      <c r="BI172" s="1" t="str">
        <f t="shared" si="55"/>
        <v>-</v>
      </c>
      <c r="BJ172" s="1" t="str">
        <f t="shared" si="56"/>
        <v>-</v>
      </c>
      <c r="BK172" s="1" t="str">
        <f t="shared" si="57"/>
        <v>-</v>
      </c>
      <c r="BL172" s="1" t="str">
        <f t="shared" si="58"/>
        <v>-</v>
      </c>
      <c r="BM172" s="1" t="str">
        <f t="shared" si="59"/>
        <v>-</v>
      </c>
      <c r="BN172" s="1" t="str">
        <f t="shared" si="60"/>
        <v>-</v>
      </c>
      <c r="BO172" s="1" t="str">
        <f t="shared" si="67"/>
        <v>-</v>
      </c>
      <c r="BP172" s="1" t="str">
        <f t="shared" si="61"/>
        <v>-</v>
      </c>
      <c r="BQ172" s="1" t="str">
        <f t="shared" si="62"/>
        <v>-</v>
      </c>
      <c r="BR172" s="1" t="str">
        <f t="shared" si="63"/>
        <v>-</v>
      </c>
      <c r="BS172" s="1">
        <f t="shared" si="64"/>
        <v>1968</v>
      </c>
      <c r="BT172" s="1">
        <f t="shared" si="65"/>
        <v>11</v>
      </c>
      <c r="BU172" s="127">
        <f t="shared" si="66"/>
        <v>0</v>
      </c>
      <c r="BV172" s="127">
        <f t="shared" si="66"/>
        <v>0</v>
      </c>
      <c r="BW172" s="9"/>
      <c r="BX172" s="9"/>
      <c r="BY172" s="9"/>
      <c r="BZ172" s="9"/>
      <c r="CA172" s="9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</row>
    <row r="173" spans="1:134" ht="15.75" x14ac:dyDescent="0.3">
      <c r="A173" s="101">
        <f>IF(C173&lt;&gt;"",COUNTA($C$7:C173),"")</f>
        <v>167</v>
      </c>
      <c r="B173" s="144" t="s">
        <v>485</v>
      </c>
      <c r="C173" s="294" t="s">
        <v>486</v>
      </c>
      <c r="D173" s="145" t="s">
        <v>482</v>
      </c>
      <c r="E173" s="131">
        <v>269716</v>
      </c>
      <c r="F173" s="106" t="s">
        <v>257</v>
      </c>
      <c r="G173" s="110" t="s">
        <v>102</v>
      </c>
      <c r="H173" s="146" t="s">
        <v>115</v>
      </c>
      <c r="I173" s="109">
        <f t="shared" ca="1" si="68"/>
        <v>20</v>
      </c>
      <c r="J173" s="110"/>
      <c r="K173" s="110" t="s">
        <v>122</v>
      </c>
      <c r="L173" s="111" t="s">
        <v>106</v>
      </c>
      <c r="M173" s="304">
        <v>34717</v>
      </c>
      <c r="N173" s="167">
        <v>37234</v>
      </c>
      <c r="O173" s="306"/>
      <c r="P173" s="307">
        <v>39775</v>
      </c>
      <c r="Q173" s="299"/>
      <c r="R173" s="300"/>
      <c r="S173" s="136"/>
      <c r="T173" s="303"/>
      <c r="U173" s="138"/>
      <c r="V173" s="139"/>
      <c r="W173" s="139"/>
      <c r="X173" s="305"/>
      <c r="Y173" s="141">
        <f t="shared" si="48"/>
        <v>1</v>
      </c>
      <c r="AF173" s="305"/>
      <c r="AG173" s="305"/>
      <c r="AH173" s="143" t="str">
        <f t="shared" si="47"/>
        <v>W</v>
      </c>
      <c r="AI173" s="143" t="str">
        <f t="shared" si="47"/>
        <v>B</v>
      </c>
      <c r="AJ173" s="143">
        <f t="shared" ca="1" si="47"/>
        <v>20</v>
      </c>
      <c r="AK173" s="143">
        <f t="shared" si="47"/>
        <v>0</v>
      </c>
      <c r="AL173" s="143" t="str">
        <f t="shared" si="47"/>
        <v>Pel/Mhs</v>
      </c>
      <c r="AM173" s="143" t="str">
        <f t="shared" si="47"/>
        <v>Jawa</v>
      </c>
      <c r="AN173" s="25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33"/>
      <c r="BC173">
        <f t="shared" si="49"/>
        <v>2001</v>
      </c>
      <c r="BD173">
        <f t="shared" si="50"/>
        <v>12</v>
      </c>
      <c r="BE173" s="1" t="str">
        <f t="shared" si="51"/>
        <v>-</v>
      </c>
      <c r="BF173" s="1" t="str">
        <f t="shared" si="52"/>
        <v>-</v>
      </c>
      <c r="BG173" s="1">
        <f t="shared" si="53"/>
        <v>2008</v>
      </c>
      <c r="BH173" s="1">
        <f t="shared" si="54"/>
        <v>11</v>
      </c>
      <c r="BI173" s="1" t="str">
        <f t="shared" si="55"/>
        <v>-</v>
      </c>
      <c r="BJ173" s="1" t="str">
        <f t="shared" si="56"/>
        <v>-</v>
      </c>
      <c r="BK173" s="1" t="str">
        <f t="shared" si="57"/>
        <v>-</v>
      </c>
      <c r="BL173" s="1" t="str">
        <f t="shared" si="58"/>
        <v>-</v>
      </c>
      <c r="BM173" s="1" t="str">
        <f t="shared" si="59"/>
        <v>-</v>
      </c>
      <c r="BN173" s="1" t="str">
        <f t="shared" si="60"/>
        <v>-</v>
      </c>
      <c r="BO173" s="1" t="str">
        <f t="shared" si="67"/>
        <v>-</v>
      </c>
      <c r="BP173" s="1" t="str">
        <f t="shared" si="61"/>
        <v>-</v>
      </c>
      <c r="BQ173" s="1" t="str">
        <f t="shared" si="62"/>
        <v>-</v>
      </c>
      <c r="BR173" s="1" t="str">
        <f t="shared" si="63"/>
        <v>-</v>
      </c>
      <c r="BS173" s="1">
        <f t="shared" si="64"/>
        <v>1995</v>
      </c>
      <c r="BT173" s="1">
        <f t="shared" si="65"/>
        <v>1</v>
      </c>
      <c r="BU173" s="127">
        <f t="shared" si="66"/>
        <v>0</v>
      </c>
      <c r="BV173" s="127">
        <f t="shared" si="66"/>
        <v>0</v>
      </c>
      <c r="BW173" s="9"/>
      <c r="BX173" s="9"/>
      <c r="BY173" s="9"/>
      <c r="BZ173" s="9"/>
      <c r="CA173" s="9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</row>
    <row r="174" spans="1:134" ht="15.75" x14ac:dyDescent="0.3">
      <c r="A174" s="101">
        <f>IF(C174&lt;&gt;"",COUNTA($C$7:C174),"")</f>
        <v>168</v>
      </c>
      <c r="B174" s="144" t="s">
        <v>487</v>
      </c>
      <c r="C174" s="251" t="s">
        <v>488</v>
      </c>
      <c r="D174" s="293" t="s">
        <v>489</v>
      </c>
      <c r="E174" s="256" t="s">
        <v>490</v>
      </c>
      <c r="F174" s="106" t="s">
        <v>257</v>
      </c>
      <c r="G174" s="110" t="s">
        <v>66</v>
      </c>
      <c r="H174" s="110" t="s">
        <v>103</v>
      </c>
      <c r="I174" s="109">
        <f t="shared" ca="1" si="68"/>
        <v>60</v>
      </c>
      <c r="J174" s="110" t="s">
        <v>145</v>
      </c>
      <c r="K174" s="110" t="s">
        <v>105</v>
      </c>
      <c r="L174" s="111" t="s">
        <v>207</v>
      </c>
      <c r="M174" s="304">
        <v>20434</v>
      </c>
      <c r="N174" s="167">
        <v>20700</v>
      </c>
      <c r="O174" s="277">
        <v>26241</v>
      </c>
      <c r="P174" s="307">
        <v>39586</v>
      </c>
      <c r="Q174" s="299"/>
      <c r="R174" s="300"/>
      <c r="S174" s="136"/>
      <c r="T174" s="303"/>
      <c r="U174" s="138"/>
      <c r="V174" s="139"/>
      <c r="W174" s="139"/>
      <c r="X174" s="305"/>
      <c r="Y174" s="141">
        <f t="shared" si="48"/>
        <v>12</v>
      </c>
      <c r="AF174" s="305"/>
      <c r="AG174" s="305"/>
      <c r="AH174" s="143" t="str">
        <f t="shared" si="47"/>
        <v>P</v>
      </c>
      <c r="AI174" s="143" t="str">
        <f t="shared" si="47"/>
        <v>S</v>
      </c>
      <c r="AJ174" s="143">
        <f t="shared" ca="1" si="47"/>
        <v>60</v>
      </c>
      <c r="AK174" s="143" t="str">
        <f t="shared" si="47"/>
        <v>S-1</v>
      </c>
      <c r="AL174" s="143" t="str">
        <f t="shared" si="47"/>
        <v>P.Negeri</v>
      </c>
      <c r="AM174" s="143" t="str">
        <f t="shared" si="47"/>
        <v>Toraja</v>
      </c>
      <c r="AN174" s="25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33"/>
      <c r="BC174">
        <f t="shared" si="49"/>
        <v>1956</v>
      </c>
      <c r="BD174">
        <f t="shared" si="50"/>
        <v>9</v>
      </c>
      <c r="BE174" s="1">
        <f t="shared" si="51"/>
        <v>1971</v>
      </c>
      <c r="BF174" s="1">
        <f t="shared" si="52"/>
        <v>11</v>
      </c>
      <c r="BG174" s="1">
        <f t="shared" si="53"/>
        <v>2008</v>
      </c>
      <c r="BH174" s="1">
        <f t="shared" si="54"/>
        <v>5</v>
      </c>
      <c r="BI174" s="1" t="str">
        <f t="shared" si="55"/>
        <v>-</v>
      </c>
      <c r="BJ174" s="1" t="str">
        <f t="shared" si="56"/>
        <v>-</v>
      </c>
      <c r="BK174" s="1" t="str">
        <f t="shared" si="57"/>
        <v>-</v>
      </c>
      <c r="BL174" s="1" t="str">
        <f t="shared" si="58"/>
        <v>-</v>
      </c>
      <c r="BM174" s="1" t="str">
        <f t="shared" si="59"/>
        <v>-</v>
      </c>
      <c r="BN174" s="1" t="str">
        <f t="shared" si="60"/>
        <v>-</v>
      </c>
      <c r="BO174" s="1" t="str">
        <f t="shared" si="67"/>
        <v>-</v>
      </c>
      <c r="BP174" s="1" t="str">
        <f t="shared" si="61"/>
        <v>-</v>
      </c>
      <c r="BQ174" s="1" t="str">
        <f t="shared" si="62"/>
        <v>-</v>
      </c>
      <c r="BR174" s="1" t="str">
        <f t="shared" si="63"/>
        <v>-</v>
      </c>
      <c r="BS174" s="1">
        <f t="shared" si="64"/>
        <v>1955</v>
      </c>
      <c r="BT174" s="1">
        <f t="shared" si="65"/>
        <v>12</v>
      </c>
      <c r="BU174" s="127">
        <f t="shared" si="66"/>
        <v>0</v>
      </c>
      <c r="BV174" s="127">
        <f t="shared" si="66"/>
        <v>0</v>
      </c>
      <c r="BW174" s="9"/>
      <c r="BX174" s="9"/>
      <c r="BY174" s="9"/>
      <c r="BZ174" s="9"/>
      <c r="CA174" s="9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</row>
    <row r="175" spans="1:134" ht="15.75" x14ac:dyDescent="0.3">
      <c r="A175" s="101">
        <f>IF(C175&lt;&gt;"",COUNTA($C$7:C175),"")</f>
        <v>169</v>
      </c>
      <c r="B175" s="144" t="s">
        <v>491</v>
      </c>
      <c r="C175" s="251" t="s">
        <v>492</v>
      </c>
      <c r="D175" s="293" t="s">
        <v>489</v>
      </c>
      <c r="E175" s="131"/>
      <c r="F175" s="106" t="s">
        <v>257</v>
      </c>
      <c r="G175" s="110" t="s">
        <v>102</v>
      </c>
      <c r="H175" s="110" t="s">
        <v>103</v>
      </c>
      <c r="I175" s="109">
        <f t="shared" ca="1" si="68"/>
        <v>57</v>
      </c>
      <c r="J175" s="110" t="s">
        <v>145</v>
      </c>
      <c r="K175" s="110" t="s">
        <v>171</v>
      </c>
      <c r="L175" s="111" t="s">
        <v>207</v>
      </c>
      <c r="M175" s="304">
        <v>21383</v>
      </c>
      <c r="N175" s="304">
        <v>21544</v>
      </c>
      <c r="O175" s="257">
        <v>28568</v>
      </c>
      <c r="P175" s="307">
        <v>39586</v>
      </c>
      <c r="Q175" s="299"/>
      <c r="R175" s="300"/>
      <c r="S175" s="136"/>
      <c r="T175" s="303"/>
      <c r="U175" s="138"/>
      <c r="V175" s="139"/>
      <c r="W175" s="139"/>
      <c r="X175" s="305"/>
      <c r="Y175" s="141">
        <f t="shared" si="48"/>
        <v>7</v>
      </c>
      <c r="AF175" s="305"/>
      <c r="AG175" s="305"/>
      <c r="AH175" s="143" t="str">
        <f t="shared" si="47"/>
        <v>W</v>
      </c>
      <c r="AI175" s="143" t="str">
        <f t="shared" si="47"/>
        <v>S</v>
      </c>
      <c r="AJ175" s="143">
        <f t="shared" ca="1" si="47"/>
        <v>57</v>
      </c>
      <c r="AK175" s="143" t="str">
        <f t="shared" si="47"/>
        <v>S-1</v>
      </c>
      <c r="AL175" s="143" t="str">
        <f t="shared" si="47"/>
        <v>Lain-Lain</v>
      </c>
      <c r="AM175" s="143" t="str">
        <f t="shared" si="47"/>
        <v>Toraja</v>
      </c>
      <c r="AN175" s="25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33"/>
      <c r="BC175">
        <f t="shared" si="49"/>
        <v>1958</v>
      </c>
      <c r="BD175">
        <f t="shared" si="50"/>
        <v>12</v>
      </c>
      <c r="BE175" s="1">
        <f t="shared" si="51"/>
        <v>1978</v>
      </c>
      <c r="BF175" s="1">
        <f t="shared" si="52"/>
        <v>3</v>
      </c>
      <c r="BG175" s="1">
        <f t="shared" si="53"/>
        <v>2008</v>
      </c>
      <c r="BH175" s="1">
        <f t="shared" si="54"/>
        <v>5</v>
      </c>
      <c r="BI175" s="1" t="str">
        <f t="shared" si="55"/>
        <v>-</v>
      </c>
      <c r="BJ175" s="1" t="str">
        <f t="shared" si="56"/>
        <v>-</v>
      </c>
      <c r="BK175" s="1" t="str">
        <f t="shared" si="57"/>
        <v>-</v>
      </c>
      <c r="BL175" s="1" t="str">
        <f t="shared" si="58"/>
        <v>-</v>
      </c>
      <c r="BM175" s="1" t="str">
        <f t="shared" si="59"/>
        <v>-</v>
      </c>
      <c r="BN175" s="1" t="str">
        <f t="shared" si="60"/>
        <v>-</v>
      </c>
      <c r="BO175" s="1" t="str">
        <f t="shared" si="67"/>
        <v>-</v>
      </c>
      <c r="BP175" s="1" t="str">
        <f t="shared" si="61"/>
        <v>-</v>
      </c>
      <c r="BQ175" s="1" t="str">
        <f t="shared" si="62"/>
        <v>-</v>
      </c>
      <c r="BR175" s="1" t="str">
        <f t="shared" si="63"/>
        <v>-</v>
      </c>
      <c r="BS175" s="1">
        <f t="shared" si="64"/>
        <v>1958</v>
      </c>
      <c r="BT175" s="1">
        <f t="shared" si="65"/>
        <v>7</v>
      </c>
      <c r="BU175" s="127">
        <f t="shared" si="66"/>
        <v>0</v>
      </c>
      <c r="BV175" s="127">
        <f t="shared" si="66"/>
        <v>0</v>
      </c>
      <c r="BW175" s="9"/>
      <c r="BX175" s="9"/>
      <c r="BY175" s="9"/>
      <c r="BZ175" s="9"/>
      <c r="CA175" s="9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</row>
    <row r="176" spans="1:134" ht="15.75" x14ac:dyDescent="0.3">
      <c r="A176" s="101">
        <f>IF(C176&lt;&gt;"",COUNTA($C$7:C176),"")</f>
        <v>170</v>
      </c>
      <c r="B176" s="144" t="s">
        <v>493</v>
      </c>
      <c r="C176" s="294" t="s">
        <v>494</v>
      </c>
      <c r="D176" s="293" t="s">
        <v>489</v>
      </c>
      <c r="E176" s="131"/>
      <c r="F176" s="106" t="s">
        <v>257</v>
      </c>
      <c r="G176" s="110" t="s">
        <v>66</v>
      </c>
      <c r="H176" s="110" t="s">
        <v>103</v>
      </c>
      <c r="I176" s="109">
        <f t="shared" ca="1" si="68"/>
        <v>28</v>
      </c>
      <c r="J176" s="110" t="s">
        <v>110</v>
      </c>
      <c r="K176" s="110" t="s">
        <v>122</v>
      </c>
      <c r="L176" s="111" t="s">
        <v>207</v>
      </c>
      <c r="M176" s="304">
        <v>32121</v>
      </c>
      <c r="N176" s="167">
        <v>34293</v>
      </c>
      <c r="O176" s="306">
        <v>38123</v>
      </c>
      <c r="P176" s="307">
        <v>39586</v>
      </c>
      <c r="Q176" s="299"/>
      <c r="R176" s="300"/>
      <c r="S176" s="136"/>
      <c r="T176" s="303"/>
      <c r="U176" s="138"/>
      <c r="V176" s="139"/>
      <c r="W176" s="139"/>
      <c r="X176" s="305"/>
      <c r="Y176" s="141">
        <f t="shared" si="48"/>
        <v>12</v>
      </c>
      <c r="AF176" s="305"/>
      <c r="AG176" s="305"/>
      <c r="AH176" s="143" t="str">
        <f t="shared" si="47"/>
        <v>P</v>
      </c>
      <c r="AI176" s="143" t="str">
        <f t="shared" si="47"/>
        <v>S</v>
      </c>
      <c r="AJ176" s="143">
        <f t="shared" ca="1" si="47"/>
        <v>28</v>
      </c>
      <c r="AK176" s="143" t="str">
        <f t="shared" ref="AK176:AM239" si="69">IF(AND(ISBLANK($Q176),ISBLANK($R176),ISBLANK($S176)),J176,"*"&amp;J176)</f>
        <v>SMU</v>
      </c>
      <c r="AL176" s="143" t="str">
        <f t="shared" si="69"/>
        <v>Pel/Mhs</v>
      </c>
      <c r="AM176" s="143" t="str">
        <f t="shared" si="69"/>
        <v>Toraja</v>
      </c>
      <c r="AN176" s="25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33"/>
      <c r="BC176">
        <f t="shared" si="49"/>
        <v>1993</v>
      </c>
      <c r="BD176">
        <f t="shared" si="50"/>
        <v>11</v>
      </c>
      <c r="BE176" s="1">
        <f t="shared" si="51"/>
        <v>2004</v>
      </c>
      <c r="BF176" s="1">
        <f t="shared" si="52"/>
        <v>5</v>
      </c>
      <c r="BG176" s="1">
        <f t="shared" si="53"/>
        <v>2008</v>
      </c>
      <c r="BH176" s="1">
        <f t="shared" si="54"/>
        <v>5</v>
      </c>
      <c r="BI176" s="1" t="str">
        <f t="shared" si="55"/>
        <v>-</v>
      </c>
      <c r="BJ176" s="1" t="str">
        <f t="shared" si="56"/>
        <v>-</v>
      </c>
      <c r="BK176" s="1" t="str">
        <f t="shared" si="57"/>
        <v>-</v>
      </c>
      <c r="BL176" s="1" t="str">
        <f t="shared" si="58"/>
        <v>-</v>
      </c>
      <c r="BM176" s="1" t="str">
        <f t="shared" si="59"/>
        <v>-</v>
      </c>
      <c r="BN176" s="1" t="str">
        <f t="shared" si="60"/>
        <v>-</v>
      </c>
      <c r="BO176" s="1" t="str">
        <f t="shared" si="67"/>
        <v>-</v>
      </c>
      <c r="BP176" s="1" t="str">
        <f t="shared" si="61"/>
        <v>-</v>
      </c>
      <c r="BQ176" s="1" t="str">
        <f t="shared" si="62"/>
        <v>-</v>
      </c>
      <c r="BR176" s="1" t="str">
        <f t="shared" si="63"/>
        <v>-</v>
      </c>
      <c r="BS176" s="1">
        <f t="shared" si="64"/>
        <v>1987</v>
      </c>
      <c r="BT176" s="1">
        <f t="shared" si="65"/>
        <v>12</v>
      </c>
      <c r="BU176" s="127">
        <f t="shared" si="66"/>
        <v>0</v>
      </c>
      <c r="BV176" s="127">
        <f t="shared" si="66"/>
        <v>0</v>
      </c>
      <c r="BW176" s="9"/>
      <c r="BX176" s="9"/>
      <c r="BY176" s="9"/>
      <c r="BZ176" s="9"/>
      <c r="CA176" s="9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</row>
    <row r="177" spans="1:134" ht="15.75" x14ac:dyDescent="0.3">
      <c r="A177" s="101">
        <f>IF(C177&lt;&gt;"",COUNTA($C$7:C177),"")</f>
        <v>171</v>
      </c>
      <c r="B177" s="144" t="s">
        <v>495</v>
      </c>
      <c r="C177" s="251" t="s">
        <v>496</v>
      </c>
      <c r="D177" s="293" t="s">
        <v>489</v>
      </c>
      <c r="E177" s="131"/>
      <c r="F177" s="106" t="s">
        <v>257</v>
      </c>
      <c r="G177" s="110" t="s">
        <v>102</v>
      </c>
      <c r="H177" s="110" t="s">
        <v>103</v>
      </c>
      <c r="I177" s="109">
        <f t="shared" ca="1" si="68"/>
        <v>27</v>
      </c>
      <c r="J177" s="110" t="s">
        <v>110</v>
      </c>
      <c r="K177" s="110" t="s">
        <v>122</v>
      </c>
      <c r="L177" s="111" t="s">
        <v>207</v>
      </c>
      <c r="M177" s="304">
        <v>32488</v>
      </c>
      <c r="N177" s="167">
        <v>34293</v>
      </c>
      <c r="O177" s="277">
        <v>38123</v>
      </c>
      <c r="P177" s="307">
        <v>39586</v>
      </c>
      <c r="Q177" s="299"/>
      <c r="R177" s="300"/>
      <c r="S177" s="136"/>
      <c r="T177" s="303"/>
      <c r="U177" s="138"/>
      <c r="V177" s="139"/>
      <c r="W177" s="139"/>
      <c r="X177" s="305"/>
      <c r="Y177" s="141">
        <f t="shared" si="48"/>
        <v>12</v>
      </c>
      <c r="AF177" s="305"/>
      <c r="AG177" s="305"/>
      <c r="AH177" s="143" t="str">
        <f t="shared" ref="AH177:AM240" si="70">IF(AND(ISBLANK($Q177),ISBLANK($R177),ISBLANK($S177)),G177,"*"&amp;G177)</f>
        <v>W</v>
      </c>
      <c r="AI177" s="143" t="str">
        <f t="shared" si="70"/>
        <v>S</v>
      </c>
      <c r="AJ177" s="143">
        <f t="shared" ca="1" si="70"/>
        <v>27</v>
      </c>
      <c r="AK177" s="143" t="str">
        <f t="shared" si="69"/>
        <v>SMU</v>
      </c>
      <c r="AL177" s="143" t="str">
        <f t="shared" si="69"/>
        <v>Pel/Mhs</v>
      </c>
      <c r="AM177" s="143" t="str">
        <f t="shared" si="69"/>
        <v>Toraja</v>
      </c>
      <c r="AN177" s="25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33"/>
      <c r="BC177">
        <f t="shared" si="49"/>
        <v>1993</v>
      </c>
      <c r="BD177">
        <f t="shared" si="50"/>
        <v>11</v>
      </c>
      <c r="BE177" s="1">
        <f t="shared" si="51"/>
        <v>2004</v>
      </c>
      <c r="BF177" s="1">
        <f t="shared" si="52"/>
        <v>5</v>
      </c>
      <c r="BG177" s="1">
        <f t="shared" si="53"/>
        <v>2008</v>
      </c>
      <c r="BH177" s="1">
        <f t="shared" si="54"/>
        <v>5</v>
      </c>
      <c r="BI177" s="1" t="str">
        <f t="shared" si="55"/>
        <v>-</v>
      </c>
      <c r="BJ177" s="1" t="str">
        <f t="shared" si="56"/>
        <v>-</v>
      </c>
      <c r="BK177" s="1" t="str">
        <f t="shared" si="57"/>
        <v>-</v>
      </c>
      <c r="BL177" s="1" t="str">
        <f t="shared" si="58"/>
        <v>-</v>
      </c>
      <c r="BM177" s="1" t="str">
        <f t="shared" si="59"/>
        <v>-</v>
      </c>
      <c r="BN177" s="1" t="str">
        <f t="shared" si="60"/>
        <v>-</v>
      </c>
      <c r="BO177" s="1" t="str">
        <f t="shared" si="67"/>
        <v>-</v>
      </c>
      <c r="BP177" s="1" t="str">
        <f t="shared" si="61"/>
        <v>-</v>
      </c>
      <c r="BQ177" s="1" t="str">
        <f t="shared" si="62"/>
        <v>-</v>
      </c>
      <c r="BR177" s="1" t="str">
        <f t="shared" si="63"/>
        <v>-</v>
      </c>
      <c r="BS177" s="1">
        <f t="shared" si="64"/>
        <v>1988</v>
      </c>
      <c r="BT177" s="1">
        <f t="shared" si="65"/>
        <v>12</v>
      </c>
      <c r="BU177" s="127">
        <f t="shared" si="66"/>
        <v>0</v>
      </c>
      <c r="BV177" s="127">
        <f t="shared" si="66"/>
        <v>0</v>
      </c>
      <c r="BW177" s="9"/>
      <c r="BX177" s="9"/>
      <c r="BY177" s="9"/>
      <c r="BZ177" s="9"/>
      <c r="CA177" s="9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</row>
    <row r="178" spans="1:134" ht="15.75" x14ac:dyDescent="0.3">
      <c r="A178" s="101">
        <f>IF(C178&lt;&gt;"",COUNTA($C$7:C178),"")</f>
        <v>172</v>
      </c>
      <c r="B178" s="144">
        <v>9427016</v>
      </c>
      <c r="C178" s="251" t="s">
        <v>497</v>
      </c>
      <c r="D178" s="293" t="s">
        <v>498</v>
      </c>
      <c r="E178" s="131"/>
      <c r="F178" s="106" t="s">
        <v>257</v>
      </c>
      <c r="G178" s="110" t="s">
        <v>102</v>
      </c>
      <c r="H178" s="110" t="s">
        <v>103</v>
      </c>
      <c r="I178" s="109">
        <f t="shared" ca="1" si="68"/>
        <v>73</v>
      </c>
      <c r="J178" s="110" t="s">
        <v>171</v>
      </c>
      <c r="K178" s="110" t="s">
        <v>127</v>
      </c>
      <c r="L178" s="111" t="s">
        <v>171</v>
      </c>
      <c r="M178" s="304">
        <v>15701</v>
      </c>
      <c r="N178" s="167"/>
      <c r="O178" s="277"/>
      <c r="P178" s="307"/>
      <c r="Q178" s="299"/>
      <c r="R178" s="300"/>
      <c r="S178" s="136"/>
      <c r="T178" s="303">
        <v>40174</v>
      </c>
      <c r="U178" s="138"/>
      <c r="V178" s="139" t="s">
        <v>261</v>
      </c>
      <c r="W178" s="139"/>
      <c r="X178" s="305"/>
      <c r="Y178" s="141">
        <f t="shared" si="48"/>
        <v>12</v>
      </c>
      <c r="AF178" s="305"/>
      <c r="AG178" s="305"/>
      <c r="AH178" s="143" t="str">
        <f t="shared" si="70"/>
        <v>W</v>
      </c>
      <c r="AI178" s="143" t="str">
        <f t="shared" si="70"/>
        <v>S</v>
      </c>
      <c r="AJ178" s="143">
        <f t="shared" ca="1" si="70"/>
        <v>73</v>
      </c>
      <c r="AK178" s="143" t="str">
        <f t="shared" si="69"/>
        <v>Lain-Lain</v>
      </c>
      <c r="AL178" s="143" t="str">
        <f t="shared" si="69"/>
        <v>Ibu RT</v>
      </c>
      <c r="AM178" s="143" t="str">
        <f t="shared" si="69"/>
        <v>Lain-Lain</v>
      </c>
      <c r="AN178" s="25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33"/>
      <c r="BC178" t="str">
        <f t="shared" si="49"/>
        <v>-</v>
      </c>
      <c r="BD178" t="str">
        <f t="shared" si="50"/>
        <v>-</v>
      </c>
      <c r="BE178" s="1" t="str">
        <f t="shared" si="51"/>
        <v>-</v>
      </c>
      <c r="BF178" s="1" t="str">
        <f t="shared" si="52"/>
        <v>-</v>
      </c>
      <c r="BG178" s="1" t="str">
        <f t="shared" si="53"/>
        <v>-</v>
      </c>
      <c r="BH178" s="1" t="str">
        <f t="shared" si="54"/>
        <v>-</v>
      </c>
      <c r="BI178" s="1" t="str">
        <f t="shared" si="55"/>
        <v>-</v>
      </c>
      <c r="BJ178" s="1" t="str">
        <f t="shared" si="56"/>
        <v>-</v>
      </c>
      <c r="BK178" s="1" t="str">
        <f t="shared" si="57"/>
        <v>-</v>
      </c>
      <c r="BL178" s="1" t="str">
        <f t="shared" si="58"/>
        <v>-</v>
      </c>
      <c r="BM178" s="1" t="str">
        <f t="shared" si="59"/>
        <v>-</v>
      </c>
      <c r="BN178" s="1" t="str">
        <f t="shared" si="60"/>
        <v>-</v>
      </c>
      <c r="BO178" s="1">
        <f t="shared" si="67"/>
        <v>2009</v>
      </c>
      <c r="BP178" s="1">
        <f t="shared" si="61"/>
        <v>12</v>
      </c>
      <c r="BQ178" s="1" t="str">
        <f t="shared" si="62"/>
        <v>-</v>
      </c>
      <c r="BR178" s="1" t="str">
        <f t="shared" si="63"/>
        <v>-</v>
      </c>
      <c r="BS178" s="1">
        <f t="shared" si="64"/>
        <v>1942</v>
      </c>
      <c r="BT178" s="1">
        <f t="shared" si="65"/>
        <v>12</v>
      </c>
      <c r="BU178" s="127" t="str">
        <f t="shared" si="66"/>
        <v>Ex.DKH</v>
      </c>
      <c r="BV178" s="127">
        <f t="shared" si="66"/>
        <v>0</v>
      </c>
      <c r="BW178" s="9"/>
      <c r="BX178" s="9"/>
      <c r="BY178" s="9"/>
      <c r="BZ178" s="9"/>
      <c r="CA178" s="9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</row>
    <row r="179" spans="1:134" ht="15.75" x14ac:dyDescent="0.3">
      <c r="A179" s="101">
        <f>IF(C179&lt;&gt;"",COUNTA($C$7:C179),"")</f>
        <v>173</v>
      </c>
      <c r="B179" s="316">
        <v>9417017</v>
      </c>
      <c r="C179" s="285" t="s">
        <v>499</v>
      </c>
      <c r="D179" s="293" t="s">
        <v>498</v>
      </c>
      <c r="E179" s="317"/>
      <c r="F179" s="318" t="s">
        <v>257</v>
      </c>
      <c r="G179" s="319" t="s">
        <v>66</v>
      </c>
      <c r="H179" s="319" t="s">
        <v>103</v>
      </c>
      <c r="I179" s="320">
        <f t="shared" ca="1" si="68"/>
        <v>48</v>
      </c>
      <c r="J179" s="319" t="s">
        <v>171</v>
      </c>
      <c r="K179" s="319" t="s">
        <v>171</v>
      </c>
      <c r="L179" s="321" t="s">
        <v>171</v>
      </c>
      <c r="M179" s="253">
        <v>24626</v>
      </c>
      <c r="N179" s="322">
        <v>26139</v>
      </c>
      <c r="O179" s="286">
        <v>34068</v>
      </c>
      <c r="P179" s="323"/>
      <c r="Q179" s="324"/>
      <c r="R179" s="325"/>
      <c r="S179" s="326"/>
      <c r="T179" s="327">
        <v>40174</v>
      </c>
      <c r="U179" s="328"/>
      <c r="V179" s="329" t="s">
        <v>261</v>
      </c>
      <c r="W179" s="329"/>
      <c r="X179" s="305"/>
      <c r="Y179" s="141">
        <f t="shared" si="48"/>
        <v>6</v>
      </c>
      <c r="AF179" s="305"/>
      <c r="AG179" s="305"/>
      <c r="AH179" s="143" t="str">
        <f t="shared" si="70"/>
        <v>P</v>
      </c>
      <c r="AI179" s="143" t="str">
        <f t="shared" si="70"/>
        <v>S</v>
      </c>
      <c r="AJ179" s="143">
        <f t="shared" ca="1" si="70"/>
        <v>48</v>
      </c>
      <c r="AK179" s="143" t="str">
        <f t="shared" si="69"/>
        <v>Lain-Lain</v>
      </c>
      <c r="AL179" s="143" t="str">
        <f t="shared" si="69"/>
        <v>Lain-Lain</v>
      </c>
      <c r="AM179" s="143" t="str">
        <f t="shared" si="69"/>
        <v>Lain-Lain</v>
      </c>
      <c r="AN179" s="25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33"/>
      <c r="BC179">
        <f t="shared" si="49"/>
        <v>1971</v>
      </c>
      <c r="BD179">
        <f t="shared" si="50"/>
        <v>7</v>
      </c>
      <c r="BE179" s="1">
        <f t="shared" si="51"/>
        <v>1993</v>
      </c>
      <c r="BF179" s="1">
        <f t="shared" si="52"/>
        <v>4</v>
      </c>
      <c r="BG179" s="1" t="str">
        <f t="shared" si="53"/>
        <v>-</v>
      </c>
      <c r="BH179" s="1" t="str">
        <f t="shared" si="54"/>
        <v>-</v>
      </c>
      <c r="BI179" s="1" t="str">
        <f t="shared" si="55"/>
        <v>-</v>
      </c>
      <c r="BJ179" s="1" t="str">
        <f t="shared" si="56"/>
        <v>-</v>
      </c>
      <c r="BK179" s="1" t="str">
        <f t="shared" si="57"/>
        <v>-</v>
      </c>
      <c r="BL179" s="1" t="str">
        <f t="shared" si="58"/>
        <v>-</v>
      </c>
      <c r="BM179" s="1" t="str">
        <f t="shared" si="59"/>
        <v>-</v>
      </c>
      <c r="BN179" s="1" t="str">
        <f t="shared" si="60"/>
        <v>-</v>
      </c>
      <c r="BO179" s="1">
        <f t="shared" si="67"/>
        <v>2009</v>
      </c>
      <c r="BP179" s="1">
        <f t="shared" si="61"/>
        <v>12</v>
      </c>
      <c r="BQ179" s="1" t="str">
        <f t="shared" si="62"/>
        <v>-</v>
      </c>
      <c r="BR179" s="1" t="str">
        <f t="shared" si="63"/>
        <v>-</v>
      </c>
      <c r="BS179" s="1">
        <f t="shared" si="64"/>
        <v>1967</v>
      </c>
      <c r="BT179" s="1">
        <f t="shared" si="65"/>
        <v>6</v>
      </c>
      <c r="BU179" s="127" t="str">
        <f t="shared" si="66"/>
        <v>Ex.DKH</v>
      </c>
      <c r="BV179" s="127">
        <f t="shared" si="66"/>
        <v>0</v>
      </c>
      <c r="BW179" s="9"/>
      <c r="BX179" s="9"/>
      <c r="BY179" s="9"/>
      <c r="BZ179" s="9"/>
      <c r="CA179" s="9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</row>
    <row r="180" spans="1:134" ht="15.75" x14ac:dyDescent="0.3">
      <c r="A180" s="101">
        <f>IF(C180&lt;&gt;"",COUNTA($C$7:C180),"")</f>
        <v>174</v>
      </c>
      <c r="B180" s="316">
        <v>9417018</v>
      </c>
      <c r="C180" s="285" t="s">
        <v>500</v>
      </c>
      <c r="D180" s="293" t="s">
        <v>498</v>
      </c>
      <c r="E180" s="317"/>
      <c r="F180" s="318" t="s">
        <v>257</v>
      </c>
      <c r="G180" s="319" t="s">
        <v>66</v>
      </c>
      <c r="H180" s="319" t="s">
        <v>103</v>
      </c>
      <c r="I180" s="320">
        <f t="shared" ca="1" si="68"/>
        <v>45</v>
      </c>
      <c r="J180" s="319" t="s">
        <v>110</v>
      </c>
      <c r="K180" s="319" t="s">
        <v>119</v>
      </c>
      <c r="L180" s="321" t="s">
        <v>171</v>
      </c>
      <c r="M180" s="253">
        <v>25611</v>
      </c>
      <c r="N180" s="253">
        <v>26139</v>
      </c>
      <c r="O180" s="330">
        <v>32586</v>
      </c>
      <c r="P180" s="287"/>
      <c r="Q180" s="324"/>
      <c r="R180" s="325"/>
      <c r="S180" s="326"/>
      <c r="T180" s="327">
        <v>40174</v>
      </c>
      <c r="U180" s="328"/>
      <c r="V180" s="329" t="s">
        <v>261</v>
      </c>
      <c r="W180" s="329"/>
      <c r="X180" s="305"/>
      <c r="Y180" s="141">
        <f t="shared" si="48"/>
        <v>2</v>
      </c>
      <c r="AF180" s="305"/>
      <c r="AG180" s="305"/>
      <c r="AH180" s="143" t="str">
        <f t="shared" si="70"/>
        <v>P</v>
      </c>
      <c r="AI180" s="143" t="str">
        <f t="shared" si="70"/>
        <v>S</v>
      </c>
      <c r="AJ180" s="143">
        <f t="shared" ca="1" si="70"/>
        <v>45</v>
      </c>
      <c r="AK180" s="143" t="str">
        <f t="shared" si="69"/>
        <v>SMU</v>
      </c>
      <c r="AL180" s="143" t="str">
        <f t="shared" si="69"/>
        <v>P.Swasta</v>
      </c>
      <c r="AM180" s="143" t="str">
        <f t="shared" si="69"/>
        <v>Lain-Lain</v>
      </c>
      <c r="AN180" s="25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33"/>
      <c r="BC180">
        <f t="shared" si="49"/>
        <v>1971</v>
      </c>
      <c r="BD180">
        <f t="shared" si="50"/>
        <v>7</v>
      </c>
      <c r="BE180" s="1">
        <f t="shared" si="51"/>
        <v>1989</v>
      </c>
      <c r="BF180" s="1">
        <f t="shared" si="52"/>
        <v>3</v>
      </c>
      <c r="BG180" s="1" t="str">
        <f t="shared" si="53"/>
        <v>-</v>
      </c>
      <c r="BH180" s="1" t="str">
        <f t="shared" si="54"/>
        <v>-</v>
      </c>
      <c r="BI180" s="1" t="str">
        <f t="shared" si="55"/>
        <v>-</v>
      </c>
      <c r="BJ180" s="1" t="str">
        <f t="shared" si="56"/>
        <v>-</v>
      </c>
      <c r="BK180" s="1" t="str">
        <f t="shared" si="57"/>
        <v>-</v>
      </c>
      <c r="BL180" s="1" t="str">
        <f t="shared" si="58"/>
        <v>-</v>
      </c>
      <c r="BM180" s="1" t="str">
        <f t="shared" si="59"/>
        <v>-</v>
      </c>
      <c r="BN180" s="1" t="str">
        <f t="shared" si="60"/>
        <v>-</v>
      </c>
      <c r="BO180" s="1">
        <f t="shared" si="67"/>
        <v>2009</v>
      </c>
      <c r="BP180" s="1">
        <f t="shared" si="61"/>
        <v>12</v>
      </c>
      <c r="BQ180" s="1" t="str">
        <f t="shared" si="62"/>
        <v>-</v>
      </c>
      <c r="BR180" s="1" t="str">
        <f t="shared" si="63"/>
        <v>-</v>
      </c>
      <c r="BS180" s="1">
        <f t="shared" si="64"/>
        <v>1970</v>
      </c>
      <c r="BT180" s="1">
        <f t="shared" si="65"/>
        <v>2</v>
      </c>
      <c r="BU180" s="127" t="str">
        <f t="shared" si="66"/>
        <v>Ex.DKH</v>
      </c>
      <c r="BV180" s="127">
        <f t="shared" si="66"/>
        <v>0</v>
      </c>
      <c r="BW180" s="9"/>
      <c r="BX180" s="9"/>
      <c r="BY180" s="9"/>
      <c r="BZ180" s="9"/>
      <c r="CA180" s="9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</row>
    <row r="181" spans="1:134" ht="15.75" x14ac:dyDescent="0.3">
      <c r="A181" s="101">
        <f>IF(C181&lt;&gt;"",COUNTA($C$7:C181),"")</f>
        <v>175</v>
      </c>
      <c r="B181" s="316">
        <v>9417019</v>
      </c>
      <c r="C181" s="331" t="s">
        <v>501</v>
      </c>
      <c r="D181" s="293" t="s">
        <v>498</v>
      </c>
      <c r="E181" s="317"/>
      <c r="F181" s="318" t="s">
        <v>257</v>
      </c>
      <c r="G181" s="319" t="s">
        <v>66</v>
      </c>
      <c r="H181" s="319" t="s">
        <v>103</v>
      </c>
      <c r="I181" s="320">
        <f t="shared" ca="1" si="68"/>
        <v>39</v>
      </c>
      <c r="J181" s="319" t="s">
        <v>110</v>
      </c>
      <c r="K181" s="319" t="s">
        <v>119</v>
      </c>
      <c r="L181" s="321" t="s">
        <v>171</v>
      </c>
      <c r="M181" s="253">
        <v>28017</v>
      </c>
      <c r="N181" s="322">
        <v>29793</v>
      </c>
      <c r="O181" s="330">
        <v>34068</v>
      </c>
      <c r="P181" s="332"/>
      <c r="Q181" s="324"/>
      <c r="R181" s="325"/>
      <c r="S181" s="326"/>
      <c r="T181" s="327">
        <v>40174</v>
      </c>
      <c r="U181" s="328"/>
      <c r="V181" s="329" t="s">
        <v>261</v>
      </c>
      <c r="W181" s="329"/>
      <c r="X181" s="305"/>
      <c r="Y181" s="141">
        <f t="shared" si="48"/>
        <v>9</v>
      </c>
      <c r="AF181" s="305"/>
      <c r="AG181" s="305"/>
      <c r="AH181" s="143" t="str">
        <f t="shared" si="70"/>
        <v>P</v>
      </c>
      <c r="AI181" s="143" t="str">
        <f t="shared" si="70"/>
        <v>S</v>
      </c>
      <c r="AJ181" s="143">
        <f t="shared" ca="1" si="70"/>
        <v>39</v>
      </c>
      <c r="AK181" s="143" t="str">
        <f t="shared" si="69"/>
        <v>SMU</v>
      </c>
      <c r="AL181" s="143" t="str">
        <f t="shared" si="69"/>
        <v>P.Swasta</v>
      </c>
      <c r="AM181" s="143" t="str">
        <f t="shared" si="69"/>
        <v>Lain-Lain</v>
      </c>
      <c r="AN181" s="25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33"/>
      <c r="BC181">
        <f t="shared" si="49"/>
        <v>1981</v>
      </c>
      <c r="BD181">
        <f t="shared" si="50"/>
        <v>7</v>
      </c>
      <c r="BE181" s="1">
        <f t="shared" si="51"/>
        <v>1993</v>
      </c>
      <c r="BF181" s="1">
        <f t="shared" si="52"/>
        <v>4</v>
      </c>
      <c r="BG181" s="1" t="str">
        <f t="shared" si="53"/>
        <v>-</v>
      </c>
      <c r="BH181" s="1" t="str">
        <f t="shared" si="54"/>
        <v>-</v>
      </c>
      <c r="BI181" s="1" t="str">
        <f t="shared" si="55"/>
        <v>-</v>
      </c>
      <c r="BJ181" s="1" t="str">
        <f t="shared" si="56"/>
        <v>-</v>
      </c>
      <c r="BK181" s="1" t="str">
        <f t="shared" si="57"/>
        <v>-</v>
      </c>
      <c r="BL181" s="1" t="str">
        <f t="shared" si="58"/>
        <v>-</v>
      </c>
      <c r="BM181" s="1" t="str">
        <f t="shared" si="59"/>
        <v>-</v>
      </c>
      <c r="BN181" s="1" t="str">
        <f t="shared" si="60"/>
        <v>-</v>
      </c>
      <c r="BO181" s="1">
        <f t="shared" si="67"/>
        <v>2009</v>
      </c>
      <c r="BP181" s="1">
        <f t="shared" si="61"/>
        <v>12</v>
      </c>
      <c r="BQ181" s="1" t="str">
        <f t="shared" si="62"/>
        <v>-</v>
      </c>
      <c r="BR181" s="1" t="str">
        <f t="shared" si="63"/>
        <v>-</v>
      </c>
      <c r="BS181" s="1">
        <f t="shared" si="64"/>
        <v>1976</v>
      </c>
      <c r="BT181" s="1">
        <f t="shared" si="65"/>
        <v>9</v>
      </c>
      <c r="BU181" s="127" t="str">
        <f t="shared" si="66"/>
        <v>Ex.DKH</v>
      </c>
      <c r="BV181" s="127">
        <f t="shared" si="66"/>
        <v>0</v>
      </c>
      <c r="BW181" s="9"/>
      <c r="BX181" s="9"/>
      <c r="BY181" s="9"/>
      <c r="BZ181" s="9"/>
      <c r="CA181" s="9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</row>
    <row r="182" spans="1:134" ht="15.75" x14ac:dyDescent="0.3">
      <c r="A182" s="101">
        <f>IF(C182&lt;&gt;"",COUNTA($C$7:C182),"")</f>
        <v>176</v>
      </c>
      <c r="B182" s="102">
        <v>9428020</v>
      </c>
      <c r="C182" s="294" t="s">
        <v>502</v>
      </c>
      <c r="D182" s="293" t="s">
        <v>498</v>
      </c>
      <c r="E182" s="131"/>
      <c r="F182" s="106" t="s">
        <v>257</v>
      </c>
      <c r="G182" s="110" t="s">
        <v>102</v>
      </c>
      <c r="H182" s="110" t="s">
        <v>103</v>
      </c>
      <c r="I182" s="109">
        <f t="shared" ca="1" si="68"/>
        <v>36</v>
      </c>
      <c r="J182" s="110" t="s">
        <v>110</v>
      </c>
      <c r="K182" s="110" t="s">
        <v>119</v>
      </c>
      <c r="L182" s="111" t="s">
        <v>171</v>
      </c>
      <c r="M182" s="304">
        <v>28861</v>
      </c>
      <c r="N182" s="167">
        <v>29793</v>
      </c>
      <c r="O182" s="306">
        <v>35771</v>
      </c>
      <c r="P182" s="333"/>
      <c r="Q182" s="299"/>
      <c r="R182" s="300"/>
      <c r="S182" s="136"/>
      <c r="T182" s="327">
        <v>40174</v>
      </c>
      <c r="U182" s="138"/>
      <c r="V182" s="139" t="s">
        <v>261</v>
      </c>
      <c r="W182" s="139"/>
      <c r="X182" s="305"/>
      <c r="Y182" s="141">
        <f t="shared" si="48"/>
        <v>1</v>
      </c>
      <c r="AF182" s="305"/>
      <c r="AG182" s="305"/>
      <c r="AH182" s="143" t="str">
        <f t="shared" si="70"/>
        <v>W</v>
      </c>
      <c r="AI182" s="143" t="str">
        <f t="shared" si="70"/>
        <v>S</v>
      </c>
      <c r="AJ182" s="143">
        <f t="shared" ca="1" si="70"/>
        <v>36</v>
      </c>
      <c r="AK182" s="143" t="str">
        <f t="shared" si="69"/>
        <v>SMU</v>
      </c>
      <c r="AL182" s="143" t="str">
        <f t="shared" si="69"/>
        <v>P.Swasta</v>
      </c>
      <c r="AM182" s="143" t="str">
        <f t="shared" si="69"/>
        <v>Lain-Lain</v>
      </c>
      <c r="AN182" s="25"/>
      <c r="AT182" s="1"/>
      <c r="AU182" s="1"/>
      <c r="AV182" s="1"/>
      <c r="AW182" s="1"/>
      <c r="AX182" s="1"/>
      <c r="AY182" s="1"/>
      <c r="AZ182" s="1"/>
      <c r="BA182" s="1"/>
      <c r="BB182" s="33"/>
      <c r="BC182">
        <f t="shared" si="49"/>
        <v>1981</v>
      </c>
      <c r="BD182">
        <f t="shared" si="50"/>
        <v>7</v>
      </c>
      <c r="BE182" s="1">
        <f t="shared" si="51"/>
        <v>1997</v>
      </c>
      <c r="BF182" s="1">
        <f t="shared" si="52"/>
        <v>12</v>
      </c>
      <c r="BG182" s="1" t="str">
        <f t="shared" si="53"/>
        <v>-</v>
      </c>
      <c r="BH182" s="1" t="str">
        <f t="shared" si="54"/>
        <v>-</v>
      </c>
      <c r="BI182" s="1" t="str">
        <f t="shared" si="55"/>
        <v>-</v>
      </c>
      <c r="BJ182" s="1" t="str">
        <f t="shared" si="56"/>
        <v>-</v>
      </c>
      <c r="BK182" s="1" t="str">
        <f t="shared" si="57"/>
        <v>-</v>
      </c>
      <c r="BL182" s="1" t="str">
        <f t="shared" si="58"/>
        <v>-</v>
      </c>
      <c r="BM182" s="1" t="str">
        <f t="shared" si="59"/>
        <v>-</v>
      </c>
      <c r="BN182" s="1" t="str">
        <f t="shared" si="60"/>
        <v>-</v>
      </c>
      <c r="BO182" s="1">
        <f t="shared" si="67"/>
        <v>2009</v>
      </c>
      <c r="BP182" s="1">
        <f t="shared" si="61"/>
        <v>12</v>
      </c>
      <c r="BQ182" s="1" t="str">
        <f t="shared" si="62"/>
        <v>-</v>
      </c>
      <c r="BR182" s="1" t="str">
        <f t="shared" si="63"/>
        <v>-</v>
      </c>
      <c r="BS182" s="1">
        <f t="shared" si="64"/>
        <v>1979</v>
      </c>
      <c r="BT182" s="1">
        <f t="shared" si="65"/>
        <v>1</v>
      </c>
      <c r="BU182" s="127" t="str">
        <f t="shared" si="66"/>
        <v>Ex.DKH</v>
      </c>
      <c r="BV182" s="127">
        <f t="shared" si="66"/>
        <v>0</v>
      </c>
      <c r="BW182" s="9"/>
      <c r="BX182" s="9"/>
      <c r="BY182" s="9"/>
      <c r="BZ182" s="9"/>
      <c r="CA182" s="9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</row>
    <row r="183" spans="1:134" ht="15.75" x14ac:dyDescent="0.3">
      <c r="A183" s="101">
        <f>IF(C183&lt;&gt;"",COUNTA($C$7:C183),"")</f>
        <v>177</v>
      </c>
      <c r="B183" s="144" t="s">
        <v>503</v>
      </c>
      <c r="C183" s="251" t="s">
        <v>504</v>
      </c>
      <c r="D183" s="293" t="s">
        <v>498</v>
      </c>
      <c r="E183" s="131"/>
      <c r="F183" s="106" t="s">
        <v>257</v>
      </c>
      <c r="G183" s="110" t="s">
        <v>66</v>
      </c>
      <c r="H183" s="110" t="s">
        <v>115</v>
      </c>
      <c r="I183" s="109">
        <f t="shared" ca="1" si="68"/>
        <v>20</v>
      </c>
      <c r="J183" s="110"/>
      <c r="K183" s="110"/>
      <c r="L183" s="111" t="s">
        <v>171</v>
      </c>
      <c r="M183" s="304">
        <v>35044</v>
      </c>
      <c r="N183" s="167">
        <v>36884</v>
      </c>
      <c r="O183" s="277"/>
      <c r="P183" s="307"/>
      <c r="Q183" s="299"/>
      <c r="R183" s="300"/>
      <c r="S183" s="136"/>
      <c r="T183" s="303">
        <v>40174</v>
      </c>
      <c r="U183" s="138"/>
      <c r="V183" s="139" t="s">
        <v>59</v>
      </c>
      <c r="W183" s="139"/>
      <c r="X183" s="305"/>
      <c r="Y183" s="141">
        <f t="shared" si="48"/>
        <v>12</v>
      </c>
      <c r="AF183" s="305"/>
      <c r="AG183" s="305"/>
      <c r="AH183" s="143" t="str">
        <f t="shared" si="70"/>
        <v>P</v>
      </c>
      <c r="AI183" s="143" t="str">
        <f t="shared" si="70"/>
        <v>B</v>
      </c>
      <c r="AJ183" s="143">
        <f t="shared" ca="1" si="70"/>
        <v>20</v>
      </c>
      <c r="AK183" s="143">
        <f t="shared" si="69"/>
        <v>0</v>
      </c>
      <c r="AL183" s="143">
        <f t="shared" si="69"/>
        <v>0</v>
      </c>
      <c r="AM183" s="143" t="str">
        <f t="shared" si="69"/>
        <v>Lain-Lain</v>
      </c>
      <c r="AN183" s="25"/>
      <c r="AT183" s="1"/>
      <c r="AU183" s="1"/>
      <c r="AV183" s="1"/>
      <c r="AW183" s="1"/>
      <c r="AX183" s="1"/>
      <c r="AY183" s="1"/>
      <c r="AZ183" s="1"/>
      <c r="BA183" s="1"/>
      <c r="BB183" s="33"/>
      <c r="BC183">
        <f t="shared" si="49"/>
        <v>2000</v>
      </c>
      <c r="BD183">
        <f t="shared" si="50"/>
        <v>12</v>
      </c>
      <c r="BE183" s="1" t="str">
        <f t="shared" si="51"/>
        <v>-</v>
      </c>
      <c r="BF183" s="1" t="str">
        <f t="shared" si="52"/>
        <v>-</v>
      </c>
      <c r="BG183" s="1" t="str">
        <f t="shared" si="53"/>
        <v>-</v>
      </c>
      <c r="BH183" s="1" t="str">
        <f t="shared" si="54"/>
        <v>-</v>
      </c>
      <c r="BI183" s="1" t="str">
        <f t="shared" si="55"/>
        <v>-</v>
      </c>
      <c r="BJ183" s="1" t="str">
        <f t="shared" si="56"/>
        <v>-</v>
      </c>
      <c r="BK183" s="1" t="str">
        <f t="shared" si="57"/>
        <v>-</v>
      </c>
      <c r="BL183" s="1" t="str">
        <f t="shared" si="58"/>
        <v>-</v>
      </c>
      <c r="BM183" s="1" t="str">
        <f t="shared" si="59"/>
        <v>-</v>
      </c>
      <c r="BN183" s="1" t="str">
        <f t="shared" si="60"/>
        <v>-</v>
      </c>
      <c r="BO183" s="1">
        <f t="shared" si="67"/>
        <v>2009</v>
      </c>
      <c r="BP183" s="1">
        <f t="shared" si="61"/>
        <v>12</v>
      </c>
      <c r="BQ183" s="1" t="str">
        <f t="shared" si="62"/>
        <v>-</v>
      </c>
      <c r="BR183" s="1" t="str">
        <f t="shared" si="63"/>
        <v>-</v>
      </c>
      <c r="BS183" s="1">
        <f t="shared" si="64"/>
        <v>1995</v>
      </c>
      <c r="BT183" s="1">
        <f t="shared" si="65"/>
        <v>12</v>
      </c>
      <c r="BU183" s="127" t="str">
        <f t="shared" si="66"/>
        <v>Ex.DKH-4</v>
      </c>
      <c r="BV183" s="127">
        <f t="shared" si="66"/>
        <v>0</v>
      </c>
      <c r="BW183" s="9"/>
      <c r="BX183" s="9"/>
      <c r="BY183" s="9"/>
      <c r="BZ183" s="9"/>
      <c r="CA183" s="9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</row>
    <row r="184" spans="1:134" ht="15.75" x14ac:dyDescent="0.3">
      <c r="A184" s="101">
        <f>IF(C184&lt;&gt;"",COUNTA($C$7:C184),"")</f>
        <v>178</v>
      </c>
      <c r="B184" s="144" t="s">
        <v>505</v>
      </c>
      <c r="C184" s="251" t="s">
        <v>506</v>
      </c>
      <c r="D184" s="293" t="s">
        <v>498</v>
      </c>
      <c r="E184" s="131"/>
      <c r="F184" s="106" t="s">
        <v>257</v>
      </c>
      <c r="G184" s="110" t="s">
        <v>66</v>
      </c>
      <c r="H184" s="110" t="s">
        <v>115</v>
      </c>
      <c r="I184" s="109">
        <f t="shared" ca="1" si="68"/>
        <v>15</v>
      </c>
      <c r="J184" s="110"/>
      <c r="K184" s="110"/>
      <c r="L184" s="111" t="s">
        <v>171</v>
      </c>
      <c r="M184" s="304">
        <v>36728</v>
      </c>
      <c r="N184" s="167">
        <v>40153</v>
      </c>
      <c r="O184" s="277"/>
      <c r="P184" s="307"/>
      <c r="Q184" s="299"/>
      <c r="R184" s="300"/>
      <c r="S184" s="136"/>
      <c r="T184" s="303"/>
      <c r="U184" s="138"/>
      <c r="V184" s="139" t="s">
        <v>87</v>
      </c>
      <c r="W184" s="139"/>
      <c r="X184" s="305"/>
      <c r="Y184" s="141">
        <f t="shared" si="48"/>
        <v>7</v>
      </c>
      <c r="AF184" s="305"/>
      <c r="AG184" s="305"/>
      <c r="AH184" s="143" t="str">
        <f t="shared" si="70"/>
        <v>P</v>
      </c>
      <c r="AI184" s="143" t="str">
        <f t="shared" si="70"/>
        <v>B</v>
      </c>
      <c r="AJ184" s="143">
        <f t="shared" ca="1" si="70"/>
        <v>15</v>
      </c>
      <c r="AK184" s="143">
        <f t="shared" si="69"/>
        <v>0</v>
      </c>
      <c r="AL184" s="143">
        <f t="shared" si="69"/>
        <v>0</v>
      </c>
      <c r="AM184" s="143" t="str">
        <f t="shared" si="69"/>
        <v>Lain-Lain</v>
      </c>
      <c r="AN184" s="25"/>
      <c r="AT184" s="1"/>
      <c r="AU184" s="1"/>
      <c r="AV184" s="1"/>
      <c r="AW184" s="1"/>
      <c r="AX184" s="1"/>
      <c r="AY184" s="1"/>
      <c r="AZ184" s="1"/>
      <c r="BA184" s="1"/>
      <c r="BB184" s="33"/>
      <c r="BC184">
        <f t="shared" si="49"/>
        <v>2009</v>
      </c>
      <c r="BD184">
        <f t="shared" si="50"/>
        <v>12</v>
      </c>
      <c r="BE184" s="1" t="str">
        <f t="shared" si="51"/>
        <v>-</v>
      </c>
      <c r="BF184" s="1" t="str">
        <f t="shared" si="52"/>
        <v>-</v>
      </c>
      <c r="BG184" s="1" t="str">
        <f t="shared" si="53"/>
        <v>-</v>
      </c>
      <c r="BH184" s="1" t="str">
        <f t="shared" si="54"/>
        <v>-</v>
      </c>
      <c r="BI184" s="1" t="str">
        <f t="shared" si="55"/>
        <v>-</v>
      </c>
      <c r="BJ184" s="1" t="str">
        <f t="shared" si="56"/>
        <v>-</v>
      </c>
      <c r="BK184" s="1" t="str">
        <f t="shared" si="57"/>
        <v>-</v>
      </c>
      <c r="BL184" s="1" t="str">
        <f t="shared" si="58"/>
        <v>-</v>
      </c>
      <c r="BM184" s="1" t="str">
        <f t="shared" si="59"/>
        <v>-</v>
      </c>
      <c r="BN184" s="1" t="str">
        <f t="shared" si="60"/>
        <v>-</v>
      </c>
      <c r="BO184" s="1" t="str">
        <f t="shared" si="67"/>
        <v>-</v>
      </c>
      <c r="BP184" s="1" t="str">
        <f t="shared" si="61"/>
        <v>-</v>
      </c>
      <c r="BQ184" s="1" t="str">
        <f t="shared" si="62"/>
        <v>-</v>
      </c>
      <c r="BR184" s="1" t="str">
        <f t="shared" si="63"/>
        <v>-</v>
      </c>
      <c r="BS184" s="1">
        <f t="shared" si="64"/>
        <v>2000</v>
      </c>
      <c r="BT184" s="1">
        <f t="shared" si="65"/>
        <v>7</v>
      </c>
      <c r="BU184" s="127" t="str">
        <f t="shared" si="66"/>
        <v>ATL</v>
      </c>
      <c r="BV184" s="127">
        <f t="shared" si="66"/>
        <v>0</v>
      </c>
      <c r="BW184" s="9"/>
      <c r="BX184" s="9"/>
      <c r="BY184" s="9"/>
      <c r="BZ184" s="9"/>
      <c r="CA184" s="9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</row>
    <row r="185" spans="1:134" ht="15.75" x14ac:dyDescent="0.3">
      <c r="A185" s="101">
        <f>IF(C185&lt;&gt;"",COUNTA($C$7:C185),"")</f>
        <v>179</v>
      </c>
      <c r="B185" s="316">
        <v>9827026</v>
      </c>
      <c r="C185" s="285" t="s">
        <v>507</v>
      </c>
      <c r="D185" s="334" t="s">
        <v>508</v>
      </c>
      <c r="E185" s="317"/>
      <c r="F185" s="318" t="s">
        <v>257</v>
      </c>
      <c r="G185" s="319" t="s">
        <v>102</v>
      </c>
      <c r="H185" s="319" t="s">
        <v>103</v>
      </c>
      <c r="I185" s="320">
        <f t="shared" ca="1" si="68"/>
        <v>61</v>
      </c>
      <c r="J185" s="319" t="s">
        <v>171</v>
      </c>
      <c r="K185" s="319" t="s">
        <v>111</v>
      </c>
      <c r="L185" s="321" t="s">
        <v>128</v>
      </c>
      <c r="M185" s="253">
        <v>19804</v>
      </c>
      <c r="N185" s="322">
        <v>31914</v>
      </c>
      <c r="O185" s="286">
        <v>31914</v>
      </c>
      <c r="P185" s="323"/>
      <c r="Q185" s="324"/>
      <c r="R185" s="325"/>
      <c r="S185" s="326"/>
      <c r="T185" s="327">
        <v>40146</v>
      </c>
      <c r="U185" s="328"/>
      <c r="V185" s="329" t="s">
        <v>261</v>
      </c>
      <c r="W185" s="329"/>
      <c r="X185" s="305"/>
      <c r="Y185" s="141">
        <f t="shared" si="48"/>
        <v>3</v>
      </c>
      <c r="AF185" s="305"/>
      <c r="AG185" s="305"/>
      <c r="AH185" s="143" t="str">
        <f t="shared" si="70"/>
        <v>W</v>
      </c>
      <c r="AI185" s="143" t="str">
        <f t="shared" si="70"/>
        <v>S</v>
      </c>
      <c r="AJ185" s="143">
        <f t="shared" ca="1" si="70"/>
        <v>61</v>
      </c>
      <c r="AK185" s="143" t="str">
        <f t="shared" si="69"/>
        <v>Lain-Lain</v>
      </c>
      <c r="AL185" s="143" t="str">
        <f t="shared" si="69"/>
        <v>Wirausaha</v>
      </c>
      <c r="AM185" s="143" t="str">
        <f t="shared" si="69"/>
        <v>T.Hoa</v>
      </c>
      <c r="AN185" s="25"/>
      <c r="AT185" s="1"/>
      <c r="AU185" s="1"/>
      <c r="AV185" s="1"/>
      <c r="AW185" s="1"/>
      <c r="AX185" s="1"/>
      <c r="AY185" s="1"/>
      <c r="AZ185" s="1"/>
      <c r="BA185" s="1"/>
      <c r="BB185" s="33"/>
      <c r="BC185">
        <f t="shared" si="49"/>
        <v>1987</v>
      </c>
      <c r="BD185">
        <f t="shared" si="50"/>
        <v>5</v>
      </c>
      <c r="BE185" s="1">
        <f t="shared" si="51"/>
        <v>1987</v>
      </c>
      <c r="BF185" s="1">
        <f t="shared" si="52"/>
        <v>5</v>
      </c>
      <c r="BG185" s="1" t="str">
        <f t="shared" si="53"/>
        <v>-</v>
      </c>
      <c r="BH185" s="1" t="str">
        <f t="shared" si="54"/>
        <v>-</v>
      </c>
      <c r="BI185" s="1" t="str">
        <f t="shared" si="55"/>
        <v>-</v>
      </c>
      <c r="BJ185" s="1" t="str">
        <f t="shared" si="56"/>
        <v>-</v>
      </c>
      <c r="BK185" s="1" t="str">
        <f t="shared" si="57"/>
        <v>-</v>
      </c>
      <c r="BL185" s="1" t="str">
        <f t="shared" si="58"/>
        <v>-</v>
      </c>
      <c r="BM185" s="1" t="str">
        <f t="shared" si="59"/>
        <v>-</v>
      </c>
      <c r="BN185" s="1" t="str">
        <f t="shared" si="60"/>
        <v>-</v>
      </c>
      <c r="BO185" s="1">
        <f t="shared" si="67"/>
        <v>2009</v>
      </c>
      <c r="BP185" s="1">
        <f t="shared" si="61"/>
        <v>11</v>
      </c>
      <c r="BQ185" s="1" t="str">
        <f t="shared" si="62"/>
        <v>-</v>
      </c>
      <c r="BR185" s="1" t="str">
        <f t="shared" si="63"/>
        <v>-</v>
      </c>
      <c r="BS185" s="1">
        <f t="shared" si="64"/>
        <v>1954</v>
      </c>
      <c r="BT185" s="1">
        <f t="shared" si="65"/>
        <v>3</v>
      </c>
      <c r="BU185" s="127" t="str">
        <f t="shared" si="66"/>
        <v>Ex.DKH</v>
      </c>
      <c r="BV185" s="127">
        <f t="shared" si="66"/>
        <v>0</v>
      </c>
      <c r="BW185" s="9"/>
      <c r="BX185" s="9"/>
      <c r="BY185" s="9"/>
      <c r="BZ185" s="9"/>
      <c r="CA185" s="9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</row>
    <row r="186" spans="1:134" ht="15.75" x14ac:dyDescent="0.3">
      <c r="A186" s="101">
        <f>IF(C186&lt;&gt;"",COUNTA($C$7:C186),"")</f>
        <v>180</v>
      </c>
      <c r="B186" s="204">
        <v>9823028</v>
      </c>
      <c r="C186" s="288" t="s">
        <v>509</v>
      </c>
      <c r="D186" s="289" t="s">
        <v>508</v>
      </c>
      <c r="E186" s="270"/>
      <c r="F186" s="205" t="s">
        <v>257</v>
      </c>
      <c r="G186" s="207" t="s">
        <v>102</v>
      </c>
      <c r="H186" s="274" t="s">
        <v>115</v>
      </c>
      <c r="I186" s="208">
        <f t="shared" ca="1" si="68"/>
        <v>33</v>
      </c>
      <c r="J186" s="207"/>
      <c r="K186" s="207"/>
      <c r="L186" s="209" t="s">
        <v>174</v>
      </c>
      <c r="M186" s="271">
        <v>30089</v>
      </c>
      <c r="N186" s="271">
        <v>32026</v>
      </c>
      <c r="O186" s="211"/>
      <c r="P186" s="212"/>
      <c r="Q186" s="335"/>
      <c r="R186" s="336"/>
      <c r="S186" s="215">
        <v>39949</v>
      </c>
      <c r="T186" s="337"/>
      <c r="U186" s="217"/>
      <c r="V186" s="218" t="s">
        <v>253</v>
      </c>
      <c r="W186" s="218"/>
      <c r="X186" s="305"/>
      <c r="Y186" s="141" t="str">
        <f t="shared" si="48"/>
        <v>-</v>
      </c>
      <c r="AF186" s="305"/>
      <c r="AG186" s="305"/>
      <c r="AH186" s="143" t="str">
        <f t="shared" si="70"/>
        <v>*W</v>
      </c>
      <c r="AI186" s="143" t="str">
        <f t="shared" si="70"/>
        <v>*B</v>
      </c>
      <c r="AJ186" s="143" t="str">
        <f t="shared" ca="1" si="70"/>
        <v>*33</v>
      </c>
      <c r="AK186" s="143" t="str">
        <f t="shared" si="69"/>
        <v>*</v>
      </c>
      <c r="AL186" s="143" t="str">
        <f t="shared" si="69"/>
        <v>*</v>
      </c>
      <c r="AM186" s="143" t="str">
        <f t="shared" si="69"/>
        <v>*Sunda</v>
      </c>
      <c r="AN186" s="25"/>
      <c r="AT186" s="1"/>
      <c r="AU186" s="1"/>
      <c r="AV186" s="1"/>
      <c r="AW186" s="1"/>
      <c r="AX186" s="1"/>
      <c r="AY186" s="1"/>
      <c r="AZ186" s="1"/>
      <c r="BA186" s="1"/>
      <c r="BB186" s="33"/>
      <c r="BC186">
        <f t="shared" si="49"/>
        <v>1987</v>
      </c>
      <c r="BD186">
        <f t="shared" si="50"/>
        <v>9</v>
      </c>
      <c r="BE186" s="1" t="str">
        <f t="shared" si="51"/>
        <v>-</v>
      </c>
      <c r="BF186" s="1" t="str">
        <f t="shared" si="52"/>
        <v>-</v>
      </c>
      <c r="BG186" s="1" t="str">
        <f t="shared" si="53"/>
        <v>-</v>
      </c>
      <c r="BH186" s="1" t="str">
        <f t="shared" si="54"/>
        <v>-</v>
      </c>
      <c r="BI186" s="1" t="str">
        <f t="shared" si="55"/>
        <v>-</v>
      </c>
      <c r="BJ186" s="1" t="str">
        <f t="shared" si="56"/>
        <v>-</v>
      </c>
      <c r="BK186" s="1" t="str">
        <f t="shared" si="57"/>
        <v>-</v>
      </c>
      <c r="BL186" s="1" t="str">
        <f t="shared" si="58"/>
        <v>-</v>
      </c>
      <c r="BM186" s="1">
        <f t="shared" si="59"/>
        <v>2009</v>
      </c>
      <c r="BN186" s="1">
        <f t="shared" si="60"/>
        <v>5</v>
      </c>
      <c r="BO186" s="1" t="str">
        <f t="shared" si="67"/>
        <v>-</v>
      </c>
      <c r="BP186" s="1" t="str">
        <f t="shared" si="61"/>
        <v>-</v>
      </c>
      <c r="BQ186" s="1" t="str">
        <f t="shared" si="62"/>
        <v>-</v>
      </c>
      <c r="BR186" s="1" t="str">
        <f t="shared" si="63"/>
        <v>-</v>
      </c>
      <c r="BS186" s="1">
        <f t="shared" si="64"/>
        <v>1982</v>
      </c>
      <c r="BT186" s="1">
        <f t="shared" si="65"/>
        <v>5</v>
      </c>
      <c r="BU186" s="127" t="str">
        <f t="shared" si="66"/>
        <v>DKH-4</v>
      </c>
      <c r="BV186" s="127">
        <f t="shared" si="66"/>
        <v>0</v>
      </c>
      <c r="BW186" s="9"/>
      <c r="BX186" s="9"/>
      <c r="BY186" s="9"/>
      <c r="BZ186" s="9"/>
      <c r="CA186" s="9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</row>
    <row r="187" spans="1:134" ht="15.75" x14ac:dyDescent="0.3">
      <c r="A187" s="101">
        <f>IF(C187&lt;&gt;"",COUNTA($C$7:C187),"")</f>
        <v>181</v>
      </c>
      <c r="B187" s="204">
        <v>6725001</v>
      </c>
      <c r="C187" s="338" t="s">
        <v>510</v>
      </c>
      <c r="D187" s="289" t="s">
        <v>511</v>
      </c>
      <c r="E187" s="270">
        <v>262330</v>
      </c>
      <c r="F187" s="205" t="s">
        <v>257</v>
      </c>
      <c r="G187" s="207" t="s">
        <v>102</v>
      </c>
      <c r="H187" s="207" t="s">
        <v>103</v>
      </c>
      <c r="I187" s="208">
        <f t="shared" ca="1" si="68"/>
        <v>85</v>
      </c>
      <c r="J187" s="207" t="s">
        <v>118</v>
      </c>
      <c r="K187" s="207" t="s">
        <v>127</v>
      </c>
      <c r="L187" s="209" t="s">
        <v>128</v>
      </c>
      <c r="M187" s="271">
        <v>11072</v>
      </c>
      <c r="N187" s="210">
        <v>24515</v>
      </c>
      <c r="O187" s="211">
        <v>24515</v>
      </c>
      <c r="P187" s="339"/>
      <c r="Q187" s="335"/>
      <c r="R187" s="336"/>
      <c r="S187" s="215">
        <v>39949</v>
      </c>
      <c r="T187" s="337"/>
      <c r="U187" s="217"/>
      <c r="V187" s="218" t="s">
        <v>196</v>
      </c>
      <c r="W187" s="218"/>
      <c r="X187" s="305"/>
      <c r="Y187" s="141" t="str">
        <f t="shared" si="48"/>
        <v>-</v>
      </c>
      <c r="AF187" s="305"/>
      <c r="AG187" s="305"/>
      <c r="AH187" s="143" t="str">
        <f t="shared" si="70"/>
        <v>*W</v>
      </c>
      <c r="AI187" s="143" t="str">
        <f t="shared" si="70"/>
        <v>*S</v>
      </c>
      <c r="AJ187" s="143" t="str">
        <f t="shared" ca="1" si="70"/>
        <v>*85</v>
      </c>
      <c r="AK187" s="143" t="str">
        <f t="shared" si="69"/>
        <v>*SD</v>
      </c>
      <c r="AL187" s="143" t="str">
        <f t="shared" si="69"/>
        <v>*Ibu RT</v>
      </c>
      <c r="AM187" s="143" t="str">
        <f t="shared" si="69"/>
        <v>*T.Hoa</v>
      </c>
      <c r="AN187" s="25"/>
      <c r="AT187" s="1"/>
      <c r="AU187" s="1"/>
      <c r="AV187" s="1"/>
      <c r="AW187" s="1"/>
      <c r="AX187" s="1"/>
      <c r="AY187" s="1"/>
      <c r="AZ187" s="1"/>
      <c r="BA187" s="1"/>
      <c r="BB187" s="33"/>
      <c r="BC187">
        <f t="shared" si="49"/>
        <v>1967</v>
      </c>
      <c r="BD187">
        <f t="shared" si="50"/>
        <v>2</v>
      </c>
      <c r="BE187" s="1">
        <f t="shared" si="51"/>
        <v>1967</v>
      </c>
      <c r="BF187" s="1">
        <f t="shared" si="52"/>
        <v>2</v>
      </c>
      <c r="BG187" s="1" t="str">
        <f t="shared" si="53"/>
        <v>-</v>
      </c>
      <c r="BH187" s="1" t="str">
        <f t="shared" si="54"/>
        <v>-</v>
      </c>
      <c r="BI187" s="1" t="str">
        <f t="shared" si="55"/>
        <v>-</v>
      </c>
      <c r="BJ187" s="1" t="str">
        <f t="shared" si="56"/>
        <v>-</v>
      </c>
      <c r="BK187" s="1" t="str">
        <f t="shared" si="57"/>
        <v>-</v>
      </c>
      <c r="BL187" s="1" t="str">
        <f t="shared" si="58"/>
        <v>-</v>
      </c>
      <c r="BM187" s="1">
        <f t="shared" si="59"/>
        <v>2009</v>
      </c>
      <c r="BN187" s="1">
        <f t="shared" si="60"/>
        <v>5</v>
      </c>
      <c r="BO187" s="1" t="str">
        <f t="shared" si="67"/>
        <v>-</v>
      </c>
      <c r="BP187" s="1" t="str">
        <f t="shared" si="61"/>
        <v>-</v>
      </c>
      <c r="BQ187" s="1" t="str">
        <f t="shared" si="62"/>
        <v>-</v>
      </c>
      <c r="BR187" s="1" t="str">
        <f t="shared" si="63"/>
        <v>-</v>
      </c>
      <c r="BS187" s="1">
        <f t="shared" si="64"/>
        <v>1930</v>
      </c>
      <c r="BT187" s="1">
        <f t="shared" si="65"/>
        <v>4</v>
      </c>
      <c r="BU187" s="127" t="str">
        <f t="shared" si="66"/>
        <v>DKH-1</v>
      </c>
      <c r="BV187" s="127">
        <f t="shared" si="66"/>
        <v>0</v>
      </c>
      <c r="BW187" s="9"/>
      <c r="BX187" s="9"/>
      <c r="BY187" s="9"/>
      <c r="BZ187" s="9"/>
      <c r="CA187" s="9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</row>
    <row r="188" spans="1:134" ht="15.75" x14ac:dyDescent="0.3">
      <c r="A188" s="101">
        <f>IF(C188&lt;&gt;"",COUNTA($C$7:C188),"")</f>
        <v>182</v>
      </c>
      <c r="B188" s="102">
        <v>6115001</v>
      </c>
      <c r="C188" s="294" t="s">
        <v>512</v>
      </c>
      <c r="D188" s="293" t="s">
        <v>513</v>
      </c>
      <c r="E188" s="131"/>
      <c r="F188" s="106" t="s">
        <v>257</v>
      </c>
      <c r="G188" s="110" t="s">
        <v>66</v>
      </c>
      <c r="H188" s="110" t="s">
        <v>103</v>
      </c>
      <c r="I188" s="109">
        <f t="shared" ca="1" si="68"/>
        <v>73</v>
      </c>
      <c r="J188" s="110" t="s">
        <v>118</v>
      </c>
      <c r="K188" s="110" t="s">
        <v>171</v>
      </c>
      <c r="L188" s="111" t="s">
        <v>128</v>
      </c>
      <c r="M188" s="304">
        <v>15498</v>
      </c>
      <c r="N188" s="167">
        <v>20399</v>
      </c>
      <c r="O188" s="306">
        <v>22471</v>
      </c>
      <c r="P188" s="333"/>
      <c r="Q188" s="299"/>
      <c r="R188" s="300"/>
      <c r="S188" s="136"/>
      <c r="T188" s="137"/>
      <c r="U188" s="138"/>
      <c r="V188" s="139"/>
      <c r="W188" s="139"/>
      <c r="X188" s="305"/>
      <c r="Y188" s="141">
        <f t="shared" si="48"/>
        <v>6</v>
      </c>
      <c r="AF188" s="305"/>
      <c r="AG188" s="305"/>
      <c r="AH188" s="143" t="str">
        <f t="shared" si="70"/>
        <v>P</v>
      </c>
      <c r="AI188" s="143" t="str">
        <f t="shared" si="70"/>
        <v>S</v>
      </c>
      <c r="AJ188" s="143">
        <f t="shared" ca="1" si="70"/>
        <v>73</v>
      </c>
      <c r="AK188" s="143" t="str">
        <f t="shared" si="69"/>
        <v>SD</v>
      </c>
      <c r="AL188" s="143" t="str">
        <f t="shared" si="69"/>
        <v>Lain-Lain</v>
      </c>
      <c r="AM188" s="143" t="str">
        <f t="shared" si="69"/>
        <v>T.Hoa</v>
      </c>
      <c r="AN188" s="25"/>
      <c r="AT188" s="1"/>
      <c r="AU188" s="1"/>
      <c r="AV188" s="1"/>
      <c r="AW188" s="1"/>
      <c r="AX188" s="1"/>
      <c r="AY188" s="1"/>
      <c r="AZ188" s="1"/>
      <c r="BA188" s="1"/>
      <c r="BB188" s="33"/>
      <c r="BC188">
        <f t="shared" si="49"/>
        <v>1955</v>
      </c>
      <c r="BD188">
        <f t="shared" si="50"/>
        <v>11</v>
      </c>
      <c r="BE188" s="1">
        <f t="shared" si="51"/>
        <v>1961</v>
      </c>
      <c r="BF188" s="1">
        <f t="shared" si="52"/>
        <v>7</v>
      </c>
      <c r="BG188" s="1" t="str">
        <f t="shared" si="53"/>
        <v>-</v>
      </c>
      <c r="BH188" s="1" t="str">
        <f t="shared" si="54"/>
        <v>-</v>
      </c>
      <c r="BI188" s="1" t="str">
        <f t="shared" si="55"/>
        <v>-</v>
      </c>
      <c r="BJ188" s="1" t="str">
        <f t="shared" si="56"/>
        <v>-</v>
      </c>
      <c r="BK188" s="1" t="str">
        <f t="shared" si="57"/>
        <v>-</v>
      </c>
      <c r="BL188" s="1" t="str">
        <f t="shared" si="58"/>
        <v>-</v>
      </c>
      <c r="BM188" s="1" t="str">
        <f t="shared" si="59"/>
        <v>-</v>
      </c>
      <c r="BN188" s="1" t="str">
        <f t="shared" si="60"/>
        <v>-</v>
      </c>
      <c r="BO188" s="1" t="str">
        <f t="shared" si="67"/>
        <v>-</v>
      </c>
      <c r="BP188" s="1" t="str">
        <f t="shared" si="61"/>
        <v>-</v>
      </c>
      <c r="BQ188" s="1" t="str">
        <f t="shared" si="62"/>
        <v>-</v>
      </c>
      <c r="BR188" s="1" t="str">
        <f t="shared" si="63"/>
        <v>-</v>
      </c>
      <c r="BS188" s="1">
        <f t="shared" si="64"/>
        <v>1942</v>
      </c>
      <c r="BT188" s="1">
        <f t="shared" si="65"/>
        <v>6</v>
      </c>
      <c r="BU188" s="127">
        <f t="shared" si="66"/>
        <v>0</v>
      </c>
      <c r="BV188" s="127">
        <f t="shared" si="66"/>
        <v>0</v>
      </c>
      <c r="BW188" s="9"/>
      <c r="BX188" s="9"/>
      <c r="BY188" s="9"/>
      <c r="BZ188" s="9"/>
      <c r="CA188" s="9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</row>
    <row r="189" spans="1:134" ht="15.75" x14ac:dyDescent="0.3">
      <c r="A189" s="101">
        <f>IF(C189&lt;&gt;"",COUNTA($C$7:C189),"")</f>
        <v>183</v>
      </c>
      <c r="B189" s="102">
        <v>9525018</v>
      </c>
      <c r="C189" s="251" t="s">
        <v>514</v>
      </c>
      <c r="D189" s="293" t="s">
        <v>513</v>
      </c>
      <c r="E189" s="222"/>
      <c r="F189" s="106" t="s">
        <v>257</v>
      </c>
      <c r="G189" s="220" t="s">
        <v>102</v>
      </c>
      <c r="H189" s="110" t="s">
        <v>103</v>
      </c>
      <c r="I189" s="109">
        <f t="shared" ca="1" si="68"/>
        <v>69</v>
      </c>
      <c r="J189" s="110" t="s">
        <v>68</v>
      </c>
      <c r="K189" s="110" t="s">
        <v>127</v>
      </c>
      <c r="L189" s="111" t="s">
        <v>128</v>
      </c>
      <c r="M189" s="253">
        <v>16988</v>
      </c>
      <c r="N189" s="254">
        <v>35058</v>
      </c>
      <c r="O189" s="306">
        <v>35058</v>
      </c>
      <c r="P189" s="307"/>
      <c r="Q189" s="299"/>
      <c r="R189" s="300"/>
      <c r="S189" s="136"/>
      <c r="T189" s="137"/>
      <c r="U189" s="138"/>
      <c r="V189" s="139"/>
      <c r="W189" s="139"/>
      <c r="X189" s="305"/>
      <c r="Y189" s="141">
        <f t="shared" si="48"/>
        <v>7</v>
      </c>
      <c r="AF189" s="305"/>
      <c r="AG189" s="305"/>
      <c r="AH189" s="143" t="str">
        <f t="shared" si="70"/>
        <v>W</v>
      </c>
      <c r="AI189" s="143" t="str">
        <f t="shared" si="70"/>
        <v>S</v>
      </c>
      <c r="AJ189" s="143">
        <f t="shared" ca="1" si="70"/>
        <v>69</v>
      </c>
      <c r="AK189" s="143" t="str">
        <f t="shared" si="69"/>
        <v>TDKSD</v>
      </c>
      <c r="AL189" s="143" t="str">
        <f t="shared" si="69"/>
        <v>Ibu RT</v>
      </c>
      <c r="AM189" s="143" t="str">
        <f t="shared" si="69"/>
        <v>T.Hoa</v>
      </c>
      <c r="AN189" s="25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33"/>
      <c r="BC189">
        <f t="shared" si="49"/>
        <v>1995</v>
      </c>
      <c r="BD189">
        <f t="shared" si="50"/>
        <v>12</v>
      </c>
      <c r="BE189" s="1">
        <f t="shared" si="51"/>
        <v>1995</v>
      </c>
      <c r="BF189" s="1">
        <f t="shared" si="52"/>
        <v>12</v>
      </c>
      <c r="BG189" s="1" t="str">
        <f t="shared" si="53"/>
        <v>-</v>
      </c>
      <c r="BH189" s="1" t="str">
        <f t="shared" si="54"/>
        <v>-</v>
      </c>
      <c r="BI189" s="1" t="str">
        <f t="shared" si="55"/>
        <v>-</v>
      </c>
      <c r="BJ189" s="1" t="str">
        <f t="shared" si="56"/>
        <v>-</v>
      </c>
      <c r="BK189" s="1" t="str">
        <f t="shared" si="57"/>
        <v>-</v>
      </c>
      <c r="BL189" s="1" t="str">
        <f t="shared" si="58"/>
        <v>-</v>
      </c>
      <c r="BM189" s="1" t="str">
        <f t="shared" si="59"/>
        <v>-</v>
      </c>
      <c r="BN189" s="1" t="str">
        <f t="shared" si="60"/>
        <v>-</v>
      </c>
      <c r="BO189" s="1" t="str">
        <f t="shared" si="67"/>
        <v>-</v>
      </c>
      <c r="BP189" s="1" t="str">
        <f t="shared" si="61"/>
        <v>-</v>
      </c>
      <c r="BQ189" s="1" t="str">
        <f t="shared" si="62"/>
        <v>-</v>
      </c>
      <c r="BR189" s="1" t="str">
        <f t="shared" si="63"/>
        <v>-</v>
      </c>
      <c r="BS189" s="1">
        <f t="shared" si="64"/>
        <v>1946</v>
      </c>
      <c r="BT189" s="1">
        <f t="shared" si="65"/>
        <v>7</v>
      </c>
      <c r="BU189" s="127">
        <f t="shared" si="66"/>
        <v>0</v>
      </c>
      <c r="BV189" s="127">
        <f t="shared" si="66"/>
        <v>0</v>
      </c>
      <c r="BW189" s="9"/>
      <c r="BX189" s="9"/>
      <c r="BY189" s="9"/>
      <c r="BZ189" s="9"/>
      <c r="CA189" s="9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</row>
    <row r="190" spans="1:134" ht="15.75" x14ac:dyDescent="0.3">
      <c r="A190" s="101">
        <f>IF(C190&lt;&gt;"",COUNTA($C$7:C190),"")</f>
        <v>184</v>
      </c>
      <c r="B190" s="102">
        <v>9511021</v>
      </c>
      <c r="C190" s="251" t="s">
        <v>515</v>
      </c>
      <c r="D190" s="293" t="s">
        <v>513</v>
      </c>
      <c r="E190" s="131"/>
      <c r="F190" s="106" t="s">
        <v>257</v>
      </c>
      <c r="G190" s="110" t="s">
        <v>66</v>
      </c>
      <c r="H190" s="146" t="s">
        <v>115</v>
      </c>
      <c r="I190" s="109">
        <f t="shared" ca="1" si="68"/>
        <v>30</v>
      </c>
      <c r="J190" s="110"/>
      <c r="K190" s="110"/>
      <c r="L190" s="111" t="s">
        <v>128</v>
      </c>
      <c r="M190" s="253">
        <v>31129</v>
      </c>
      <c r="N190" s="254">
        <v>35058</v>
      </c>
      <c r="O190" s="306"/>
      <c r="P190" s="307"/>
      <c r="Q190" s="299"/>
      <c r="R190" s="300"/>
      <c r="S190" s="136"/>
      <c r="T190" s="137"/>
      <c r="U190" s="138"/>
      <c r="V190" s="139"/>
      <c r="W190" s="139"/>
      <c r="X190" s="305"/>
      <c r="Y190" s="141">
        <f t="shared" si="48"/>
        <v>3</v>
      </c>
      <c r="AF190" s="305"/>
      <c r="AG190" s="305"/>
      <c r="AH190" s="143" t="str">
        <f t="shared" si="70"/>
        <v>P</v>
      </c>
      <c r="AI190" s="143" t="str">
        <f t="shared" si="70"/>
        <v>B</v>
      </c>
      <c r="AJ190" s="143">
        <f t="shared" ca="1" si="70"/>
        <v>30</v>
      </c>
      <c r="AK190" s="143">
        <f t="shared" si="69"/>
        <v>0</v>
      </c>
      <c r="AL190" s="143">
        <f t="shared" si="69"/>
        <v>0</v>
      </c>
      <c r="AM190" s="143" t="str">
        <f t="shared" si="69"/>
        <v>T.Hoa</v>
      </c>
      <c r="AN190" s="25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33"/>
      <c r="BC190">
        <f t="shared" si="49"/>
        <v>1995</v>
      </c>
      <c r="BD190">
        <f t="shared" si="50"/>
        <v>12</v>
      </c>
      <c r="BE190" s="1" t="str">
        <f t="shared" si="51"/>
        <v>-</v>
      </c>
      <c r="BF190" s="1" t="str">
        <f t="shared" si="52"/>
        <v>-</v>
      </c>
      <c r="BG190" s="1" t="str">
        <f t="shared" si="53"/>
        <v>-</v>
      </c>
      <c r="BH190" s="1" t="str">
        <f t="shared" si="54"/>
        <v>-</v>
      </c>
      <c r="BI190" s="1" t="str">
        <f t="shared" si="55"/>
        <v>-</v>
      </c>
      <c r="BJ190" s="1" t="str">
        <f t="shared" si="56"/>
        <v>-</v>
      </c>
      <c r="BK190" s="1" t="str">
        <f t="shared" si="57"/>
        <v>-</v>
      </c>
      <c r="BL190" s="1" t="str">
        <f t="shared" si="58"/>
        <v>-</v>
      </c>
      <c r="BM190" s="1" t="str">
        <f t="shared" si="59"/>
        <v>-</v>
      </c>
      <c r="BN190" s="1" t="str">
        <f t="shared" si="60"/>
        <v>-</v>
      </c>
      <c r="BO190" s="1" t="str">
        <f t="shared" si="67"/>
        <v>-</v>
      </c>
      <c r="BP190" s="1" t="str">
        <f t="shared" si="61"/>
        <v>-</v>
      </c>
      <c r="BQ190" s="1" t="str">
        <f t="shared" si="62"/>
        <v>-</v>
      </c>
      <c r="BR190" s="1" t="str">
        <f t="shared" si="63"/>
        <v>-</v>
      </c>
      <c r="BS190" s="1">
        <f t="shared" si="64"/>
        <v>1985</v>
      </c>
      <c r="BT190" s="1">
        <f t="shared" si="65"/>
        <v>3</v>
      </c>
      <c r="BU190" s="127">
        <f t="shared" si="66"/>
        <v>0</v>
      </c>
      <c r="BV190" s="127">
        <f t="shared" si="66"/>
        <v>0</v>
      </c>
      <c r="BW190" s="9"/>
      <c r="BX190" s="9"/>
      <c r="BY190" s="9"/>
      <c r="BZ190" s="9"/>
      <c r="CA190" s="9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</row>
    <row r="191" spans="1:134" ht="15.75" x14ac:dyDescent="0.3">
      <c r="A191" s="101">
        <f>IF(C191&lt;&gt;"",COUNTA($C$7:C191),"")</f>
        <v>185</v>
      </c>
      <c r="B191" s="102">
        <v>9511022</v>
      </c>
      <c r="C191" s="251" t="s">
        <v>516</v>
      </c>
      <c r="D191" s="293" t="s">
        <v>513</v>
      </c>
      <c r="E191" s="131"/>
      <c r="F191" s="106" t="s">
        <v>257</v>
      </c>
      <c r="G191" s="110" t="s">
        <v>66</v>
      </c>
      <c r="H191" s="146" t="s">
        <v>115</v>
      </c>
      <c r="I191" s="109">
        <f t="shared" ca="1" si="68"/>
        <v>29</v>
      </c>
      <c r="J191" s="110"/>
      <c r="K191" s="110"/>
      <c r="L191" s="111" t="s">
        <v>128</v>
      </c>
      <c r="M191" s="253">
        <v>31474</v>
      </c>
      <c r="N191" s="254">
        <v>35058</v>
      </c>
      <c r="O191" s="306"/>
      <c r="P191" s="307"/>
      <c r="Q191" s="299"/>
      <c r="R191" s="300"/>
      <c r="S191" s="136"/>
      <c r="T191" s="137"/>
      <c r="U191" s="138"/>
      <c r="V191" s="139"/>
      <c r="W191" s="139"/>
      <c r="X191" s="305"/>
      <c r="Y191" s="141">
        <f t="shared" si="48"/>
        <v>3</v>
      </c>
      <c r="AF191" s="305"/>
      <c r="AG191" s="305"/>
      <c r="AH191" s="143" t="str">
        <f t="shared" si="70"/>
        <v>P</v>
      </c>
      <c r="AI191" s="143" t="str">
        <f t="shared" si="70"/>
        <v>B</v>
      </c>
      <c r="AJ191" s="143">
        <f t="shared" ca="1" si="70"/>
        <v>29</v>
      </c>
      <c r="AK191" s="143">
        <f t="shared" si="69"/>
        <v>0</v>
      </c>
      <c r="AL191" s="143">
        <f t="shared" si="69"/>
        <v>0</v>
      </c>
      <c r="AM191" s="143" t="str">
        <f t="shared" si="69"/>
        <v>T.Hoa</v>
      </c>
      <c r="AN191" s="25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33"/>
      <c r="BC191">
        <f t="shared" si="49"/>
        <v>1995</v>
      </c>
      <c r="BD191">
        <f t="shared" si="50"/>
        <v>12</v>
      </c>
      <c r="BE191" s="1" t="str">
        <f t="shared" si="51"/>
        <v>-</v>
      </c>
      <c r="BF191" s="1" t="str">
        <f t="shared" si="52"/>
        <v>-</v>
      </c>
      <c r="BG191" s="1" t="str">
        <f t="shared" si="53"/>
        <v>-</v>
      </c>
      <c r="BH191" s="1" t="str">
        <f t="shared" si="54"/>
        <v>-</v>
      </c>
      <c r="BI191" s="1" t="str">
        <f t="shared" si="55"/>
        <v>-</v>
      </c>
      <c r="BJ191" s="1" t="str">
        <f t="shared" si="56"/>
        <v>-</v>
      </c>
      <c r="BK191" s="1" t="str">
        <f t="shared" si="57"/>
        <v>-</v>
      </c>
      <c r="BL191" s="1" t="str">
        <f t="shared" si="58"/>
        <v>-</v>
      </c>
      <c r="BM191" s="1" t="str">
        <f t="shared" si="59"/>
        <v>-</v>
      </c>
      <c r="BN191" s="1" t="str">
        <f t="shared" si="60"/>
        <v>-</v>
      </c>
      <c r="BO191" s="1" t="str">
        <f t="shared" si="67"/>
        <v>-</v>
      </c>
      <c r="BP191" s="1" t="str">
        <f t="shared" si="61"/>
        <v>-</v>
      </c>
      <c r="BQ191" s="1" t="str">
        <f t="shared" si="62"/>
        <v>-</v>
      </c>
      <c r="BR191" s="1" t="str">
        <f t="shared" si="63"/>
        <v>-</v>
      </c>
      <c r="BS191" s="1">
        <f t="shared" si="64"/>
        <v>1986</v>
      </c>
      <c r="BT191" s="1">
        <f t="shared" si="65"/>
        <v>3</v>
      </c>
      <c r="BU191" s="127">
        <f t="shared" si="66"/>
        <v>0</v>
      </c>
      <c r="BV191" s="127">
        <f t="shared" si="66"/>
        <v>0</v>
      </c>
      <c r="BW191" s="9"/>
      <c r="BX191" s="9"/>
      <c r="BY191" s="9"/>
      <c r="BZ191" s="9"/>
      <c r="CA191" s="9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</row>
    <row r="192" spans="1:134" ht="15.75" x14ac:dyDescent="0.3">
      <c r="A192" s="101">
        <f>IF(C192&lt;&gt;"",COUNTA($C$7:C192),"")</f>
        <v>186</v>
      </c>
      <c r="B192" s="102">
        <v>6925002</v>
      </c>
      <c r="C192" s="251" t="s">
        <v>517</v>
      </c>
      <c r="D192" s="293" t="s">
        <v>518</v>
      </c>
      <c r="E192" s="131">
        <v>263674</v>
      </c>
      <c r="F192" s="106" t="s">
        <v>257</v>
      </c>
      <c r="G192" s="110" t="s">
        <v>102</v>
      </c>
      <c r="H192" s="110" t="s">
        <v>103</v>
      </c>
      <c r="I192" s="109">
        <f t="shared" ca="1" si="68"/>
        <v>64</v>
      </c>
      <c r="J192" s="110" t="s">
        <v>110</v>
      </c>
      <c r="K192" s="110" t="s">
        <v>111</v>
      </c>
      <c r="L192" s="340" t="s">
        <v>128</v>
      </c>
      <c r="M192" s="253">
        <v>18986</v>
      </c>
      <c r="N192" s="254">
        <v>25551</v>
      </c>
      <c r="O192" s="306">
        <v>25551</v>
      </c>
      <c r="P192" s="341"/>
      <c r="Q192" s="299"/>
      <c r="R192" s="300"/>
      <c r="S192" s="136"/>
      <c r="T192" s="137"/>
      <c r="U192" s="138"/>
      <c r="V192" s="139"/>
      <c r="W192" s="139"/>
      <c r="X192" s="342"/>
      <c r="Y192" s="141">
        <f t="shared" si="48"/>
        <v>12</v>
      </c>
      <c r="AF192" s="342"/>
      <c r="AG192" s="342"/>
      <c r="AH192" s="143" t="str">
        <f t="shared" si="70"/>
        <v>W</v>
      </c>
      <c r="AI192" s="143" t="str">
        <f t="shared" si="70"/>
        <v>S</v>
      </c>
      <c r="AJ192" s="143">
        <f t="shared" ca="1" si="70"/>
        <v>64</v>
      </c>
      <c r="AK192" s="143" t="str">
        <f t="shared" si="69"/>
        <v>SMU</v>
      </c>
      <c r="AL192" s="143" t="str">
        <f t="shared" si="69"/>
        <v>Wirausaha</v>
      </c>
      <c r="AM192" s="143" t="str">
        <f t="shared" si="69"/>
        <v>T.Hoa</v>
      </c>
      <c r="AN192" s="25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33"/>
      <c r="BC192">
        <f t="shared" si="49"/>
        <v>1969</v>
      </c>
      <c r="BD192">
        <f t="shared" si="50"/>
        <v>12</v>
      </c>
      <c r="BE192" s="1">
        <f t="shared" si="51"/>
        <v>1969</v>
      </c>
      <c r="BF192" s="1">
        <f t="shared" si="52"/>
        <v>12</v>
      </c>
      <c r="BG192" s="1" t="str">
        <f t="shared" si="53"/>
        <v>-</v>
      </c>
      <c r="BH192" s="1" t="str">
        <f t="shared" si="54"/>
        <v>-</v>
      </c>
      <c r="BI192" s="1" t="str">
        <f t="shared" si="55"/>
        <v>-</v>
      </c>
      <c r="BJ192" s="1" t="str">
        <f t="shared" si="56"/>
        <v>-</v>
      </c>
      <c r="BK192" s="1" t="str">
        <f t="shared" si="57"/>
        <v>-</v>
      </c>
      <c r="BL192" s="1" t="str">
        <f t="shared" si="58"/>
        <v>-</v>
      </c>
      <c r="BM192" s="1" t="str">
        <f t="shared" si="59"/>
        <v>-</v>
      </c>
      <c r="BN192" s="1" t="str">
        <f t="shared" si="60"/>
        <v>-</v>
      </c>
      <c r="BO192" s="1" t="str">
        <f t="shared" si="67"/>
        <v>-</v>
      </c>
      <c r="BP192" s="1" t="str">
        <f t="shared" si="61"/>
        <v>-</v>
      </c>
      <c r="BQ192" s="1" t="str">
        <f t="shared" si="62"/>
        <v>-</v>
      </c>
      <c r="BR192" s="1" t="str">
        <f t="shared" si="63"/>
        <v>-</v>
      </c>
      <c r="BS192" s="1">
        <f t="shared" si="64"/>
        <v>1951</v>
      </c>
      <c r="BT192" s="1">
        <f t="shared" si="65"/>
        <v>12</v>
      </c>
      <c r="BU192" s="127">
        <f t="shared" si="66"/>
        <v>0</v>
      </c>
      <c r="BV192" s="127">
        <f t="shared" si="66"/>
        <v>0</v>
      </c>
      <c r="BW192" s="9"/>
      <c r="BX192" s="9"/>
      <c r="BY192" s="9"/>
      <c r="BZ192" s="9"/>
      <c r="CA192" s="9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</row>
    <row r="193" spans="1:134" ht="15.75" x14ac:dyDescent="0.3">
      <c r="A193" s="101">
        <f>IF(C193&lt;&gt;"",COUNTA($C$7:C193),"")</f>
        <v>187</v>
      </c>
      <c r="B193" s="102">
        <v>9715015</v>
      </c>
      <c r="C193" s="251" t="s">
        <v>519</v>
      </c>
      <c r="D193" s="293" t="s">
        <v>520</v>
      </c>
      <c r="E193" s="222"/>
      <c r="F193" s="106" t="s">
        <v>257</v>
      </c>
      <c r="G193" s="172" t="s">
        <v>66</v>
      </c>
      <c r="H193" s="110" t="s">
        <v>103</v>
      </c>
      <c r="I193" s="109">
        <f t="shared" ca="1" si="68"/>
        <v>44</v>
      </c>
      <c r="J193" s="110" t="s">
        <v>110</v>
      </c>
      <c r="K193" s="110" t="s">
        <v>119</v>
      </c>
      <c r="L193" s="340" t="s">
        <v>128</v>
      </c>
      <c r="M193" s="253">
        <v>26267</v>
      </c>
      <c r="N193" s="254"/>
      <c r="O193" s="306">
        <v>35533</v>
      </c>
      <c r="P193" s="307"/>
      <c r="Q193" s="299"/>
      <c r="R193" s="300"/>
      <c r="S193" s="136"/>
      <c r="T193" s="137"/>
      <c r="U193" s="138"/>
      <c r="V193" s="139"/>
      <c r="W193" s="139"/>
      <c r="X193" s="342"/>
      <c r="Y193" s="141">
        <f t="shared" si="48"/>
        <v>11</v>
      </c>
      <c r="AF193" s="342"/>
      <c r="AG193" s="342"/>
      <c r="AH193" s="143" t="str">
        <f t="shared" si="70"/>
        <v>P</v>
      </c>
      <c r="AI193" s="143" t="str">
        <f t="shared" si="70"/>
        <v>S</v>
      </c>
      <c r="AJ193" s="143">
        <f t="shared" ca="1" si="70"/>
        <v>44</v>
      </c>
      <c r="AK193" s="143" t="str">
        <f t="shared" si="69"/>
        <v>SMU</v>
      </c>
      <c r="AL193" s="143" t="str">
        <f t="shared" si="69"/>
        <v>P.Swasta</v>
      </c>
      <c r="AM193" s="143" t="str">
        <f t="shared" si="69"/>
        <v>T.Hoa</v>
      </c>
      <c r="AN193" s="25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33"/>
      <c r="BC193" t="str">
        <f t="shared" si="49"/>
        <v>-</v>
      </c>
      <c r="BD193" t="str">
        <f t="shared" si="50"/>
        <v>-</v>
      </c>
      <c r="BE193" s="1">
        <f t="shared" si="51"/>
        <v>1997</v>
      </c>
      <c r="BF193" s="1">
        <f t="shared" si="52"/>
        <v>4</v>
      </c>
      <c r="BG193" s="1" t="str">
        <f t="shared" si="53"/>
        <v>-</v>
      </c>
      <c r="BH193" s="1" t="str">
        <f t="shared" si="54"/>
        <v>-</v>
      </c>
      <c r="BI193" s="1" t="str">
        <f t="shared" si="55"/>
        <v>-</v>
      </c>
      <c r="BJ193" s="1" t="str">
        <f t="shared" si="56"/>
        <v>-</v>
      </c>
      <c r="BK193" s="1" t="str">
        <f t="shared" si="57"/>
        <v>-</v>
      </c>
      <c r="BL193" s="1" t="str">
        <f t="shared" si="58"/>
        <v>-</v>
      </c>
      <c r="BM193" s="1" t="str">
        <f t="shared" si="59"/>
        <v>-</v>
      </c>
      <c r="BN193" s="1" t="str">
        <f t="shared" si="60"/>
        <v>-</v>
      </c>
      <c r="BO193" s="1" t="str">
        <f t="shared" si="67"/>
        <v>-</v>
      </c>
      <c r="BP193" s="1" t="str">
        <f t="shared" si="61"/>
        <v>-</v>
      </c>
      <c r="BQ193" s="1" t="str">
        <f t="shared" si="62"/>
        <v>-</v>
      </c>
      <c r="BR193" s="1" t="str">
        <f t="shared" si="63"/>
        <v>-</v>
      </c>
      <c r="BS193" s="1">
        <f t="shared" si="64"/>
        <v>1971</v>
      </c>
      <c r="BT193" s="1">
        <f t="shared" si="65"/>
        <v>11</v>
      </c>
      <c r="BU193" s="127">
        <f t="shared" si="66"/>
        <v>0</v>
      </c>
      <c r="BV193" s="127">
        <f t="shared" si="66"/>
        <v>0</v>
      </c>
      <c r="BW193" s="9"/>
      <c r="BX193" s="9"/>
      <c r="BY193" s="9"/>
      <c r="BZ193" s="9"/>
      <c r="CA193" s="9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</row>
    <row r="194" spans="1:134" ht="15.75" x14ac:dyDescent="0.3">
      <c r="A194" s="101">
        <f>IF(C194&lt;&gt;"",COUNTA($C$7:C194),"")</f>
        <v>188</v>
      </c>
      <c r="B194" s="102">
        <v>9728016</v>
      </c>
      <c r="C194" s="251" t="s">
        <v>521</v>
      </c>
      <c r="D194" s="293" t="s">
        <v>520</v>
      </c>
      <c r="E194" s="131"/>
      <c r="F194" s="106" t="s">
        <v>257</v>
      </c>
      <c r="G194" s="110" t="s">
        <v>102</v>
      </c>
      <c r="H194" s="110" t="s">
        <v>103</v>
      </c>
      <c r="I194" s="109">
        <f t="shared" ca="1" si="68"/>
        <v>42</v>
      </c>
      <c r="J194" s="110" t="s">
        <v>110</v>
      </c>
      <c r="K194" s="110" t="s">
        <v>127</v>
      </c>
      <c r="L194" s="340" t="s">
        <v>128</v>
      </c>
      <c r="M194" s="253">
        <v>26971</v>
      </c>
      <c r="N194" s="254">
        <v>34071</v>
      </c>
      <c r="O194" s="306">
        <v>35533</v>
      </c>
      <c r="P194" s="307"/>
      <c r="Q194" s="299"/>
      <c r="R194" s="300"/>
      <c r="S194" s="136"/>
      <c r="T194" s="137"/>
      <c r="U194" s="138"/>
      <c r="V194" s="139"/>
      <c r="W194" s="139"/>
      <c r="X194" s="342"/>
      <c r="Y194" s="141">
        <f t="shared" si="48"/>
        <v>11</v>
      </c>
      <c r="AF194" s="342"/>
      <c r="AG194" s="342"/>
      <c r="AH194" s="143" t="str">
        <f t="shared" si="70"/>
        <v>W</v>
      </c>
      <c r="AI194" s="143" t="str">
        <f t="shared" si="70"/>
        <v>S</v>
      </c>
      <c r="AJ194" s="143">
        <f t="shared" ca="1" si="70"/>
        <v>42</v>
      </c>
      <c r="AK194" s="143" t="str">
        <f t="shared" si="69"/>
        <v>SMU</v>
      </c>
      <c r="AL194" s="143" t="str">
        <f t="shared" si="69"/>
        <v>Ibu RT</v>
      </c>
      <c r="AM194" s="143" t="str">
        <f t="shared" si="69"/>
        <v>T.Hoa</v>
      </c>
      <c r="AN194" s="25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33"/>
      <c r="BC194">
        <f t="shared" si="49"/>
        <v>1993</v>
      </c>
      <c r="BD194">
        <f t="shared" si="50"/>
        <v>4</v>
      </c>
      <c r="BE194" s="1">
        <f t="shared" si="51"/>
        <v>1997</v>
      </c>
      <c r="BF194" s="1">
        <f t="shared" si="52"/>
        <v>4</v>
      </c>
      <c r="BG194" s="1" t="str">
        <f t="shared" si="53"/>
        <v>-</v>
      </c>
      <c r="BH194" s="1" t="str">
        <f t="shared" si="54"/>
        <v>-</v>
      </c>
      <c r="BI194" s="1" t="str">
        <f t="shared" si="55"/>
        <v>-</v>
      </c>
      <c r="BJ194" s="1" t="str">
        <f t="shared" si="56"/>
        <v>-</v>
      </c>
      <c r="BK194" s="1" t="str">
        <f t="shared" si="57"/>
        <v>-</v>
      </c>
      <c r="BL194" s="1" t="str">
        <f t="shared" si="58"/>
        <v>-</v>
      </c>
      <c r="BM194" s="1" t="str">
        <f t="shared" si="59"/>
        <v>-</v>
      </c>
      <c r="BN194" s="1" t="str">
        <f t="shared" si="60"/>
        <v>-</v>
      </c>
      <c r="BO194" s="1" t="str">
        <f t="shared" si="67"/>
        <v>-</v>
      </c>
      <c r="BP194" s="1" t="str">
        <f t="shared" si="61"/>
        <v>-</v>
      </c>
      <c r="BQ194" s="1" t="str">
        <f t="shared" si="62"/>
        <v>-</v>
      </c>
      <c r="BR194" s="1" t="str">
        <f t="shared" si="63"/>
        <v>-</v>
      </c>
      <c r="BS194" s="1">
        <f t="shared" si="64"/>
        <v>1973</v>
      </c>
      <c r="BT194" s="1">
        <f t="shared" si="65"/>
        <v>11</v>
      </c>
      <c r="BU194" s="127">
        <f t="shared" si="66"/>
        <v>0</v>
      </c>
      <c r="BV194" s="127">
        <f t="shared" si="66"/>
        <v>0</v>
      </c>
      <c r="BW194" s="9"/>
      <c r="BX194" s="9"/>
      <c r="BY194" s="9"/>
      <c r="BZ194" s="9"/>
      <c r="CA194" s="9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</row>
    <row r="195" spans="1:134" ht="15.75" x14ac:dyDescent="0.3">
      <c r="A195" s="101">
        <f>IF(C195&lt;&gt;"",COUNTA($C$7:C195),"")</f>
        <v>189</v>
      </c>
      <c r="B195" s="102">
        <v>9821015</v>
      </c>
      <c r="C195" s="251" t="s">
        <v>522</v>
      </c>
      <c r="D195" s="293" t="s">
        <v>520</v>
      </c>
      <c r="E195" s="131"/>
      <c r="F195" s="106" t="s">
        <v>257</v>
      </c>
      <c r="G195" s="110" t="s">
        <v>102</v>
      </c>
      <c r="H195" s="146" t="s">
        <v>115</v>
      </c>
      <c r="I195" s="109">
        <f t="shared" ca="1" si="68"/>
        <v>17</v>
      </c>
      <c r="J195" s="110"/>
      <c r="K195" s="110"/>
      <c r="L195" s="340" t="s">
        <v>128</v>
      </c>
      <c r="M195" s="253">
        <v>35898</v>
      </c>
      <c r="N195" s="254">
        <v>36154</v>
      </c>
      <c r="O195" s="306"/>
      <c r="P195" s="307"/>
      <c r="Q195" s="299"/>
      <c r="R195" s="300"/>
      <c r="S195" s="136"/>
      <c r="T195" s="303"/>
      <c r="U195" s="138"/>
      <c r="V195" s="139"/>
      <c r="W195" s="139"/>
      <c r="X195" s="342"/>
      <c r="Y195" s="141">
        <f t="shared" si="48"/>
        <v>4</v>
      </c>
      <c r="AF195" s="342"/>
      <c r="AG195" s="342"/>
      <c r="AH195" s="143" t="str">
        <f t="shared" si="70"/>
        <v>W</v>
      </c>
      <c r="AI195" s="143" t="str">
        <f t="shared" si="70"/>
        <v>B</v>
      </c>
      <c r="AJ195" s="143">
        <f t="shared" ca="1" si="70"/>
        <v>17</v>
      </c>
      <c r="AK195" s="143">
        <f t="shared" si="69"/>
        <v>0</v>
      </c>
      <c r="AL195" s="143">
        <f t="shared" si="69"/>
        <v>0</v>
      </c>
      <c r="AM195" s="143" t="str">
        <f t="shared" si="69"/>
        <v>T.Hoa</v>
      </c>
      <c r="AN195" s="25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33"/>
      <c r="BC195">
        <f t="shared" si="49"/>
        <v>1998</v>
      </c>
      <c r="BD195">
        <f t="shared" si="50"/>
        <v>12</v>
      </c>
      <c r="BE195" s="1" t="str">
        <f t="shared" si="51"/>
        <v>-</v>
      </c>
      <c r="BF195" s="1" t="str">
        <f t="shared" si="52"/>
        <v>-</v>
      </c>
      <c r="BG195" s="1" t="str">
        <f t="shared" si="53"/>
        <v>-</v>
      </c>
      <c r="BH195" s="1" t="str">
        <f t="shared" si="54"/>
        <v>-</v>
      </c>
      <c r="BI195" s="1" t="str">
        <f t="shared" si="55"/>
        <v>-</v>
      </c>
      <c r="BJ195" s="1" t="str">
        <f t="shared" si="56"/>
        <v>-</v>
      </c>
      <c r="BK195" s="1" t="str">
        <f t="shared" si="57"/>
        <v>-</v>
      </c>
      <c r="BL195" s="1" t="str">
        <f t="shared" si="58"/>
        <v>-</v>
      </c>
      <c r="BM195" s="1" t="str">
        <f t="shared" si="59"/>
        <v>-</v>
      </c>
      <c r="BN195" s="1" t="str">
        <f t="shared" si="60"/>
        <v>-</v>
      </c>
      <c r="BO195" s="1" t="str">
        <f t="shared" si="67"/>
        <v>-</v>
      </c>
      <c r="BP195" s="1" t="str">
        <f t="shared" si="61"/>
        <v>-</v>
      </c>
      <c r="BQ195" s="1" t="str">
        <f t="shared" si="62"/>
        <v>-</v>
      </c>
      <c r="BR195" s="1" t="str">
        <f t="shared" si="63"/>
        <v>-</v>
      </c>
      <c r="BS195" s="1">
        <f t="shared" si="64"/>
        <v>1998</v>
      </c>
      <c r="BT195" s="1">
        <f t="shared" si="65"/>
        <v>4</v>
      </c>
      <c r="BU195" s="127">
        <f t="shared" si="66"/>
        <v>0</v>
      </c>
      <c r="BV195" s="127">
        <f t="shared" si="66"/>
        <v>0</v>
      </c>
      <c r="BW195" s="9"/>
      <c r="BX195" s="9"/>
      <c r="BY195" s="9"/>
      <c r="BZ195" s="9"/>
      <c r="CA195" s="9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</row>
    <row r="196" spans="1:134" ht="15.75" x14ac:dyDescent="0.3">
      <c r="A196" s="101">
        <f>IF(C196&lt;&gt;"",COUNTA($C$7:C196),"")</f>
        <v>190</v>
      </c>
      <c r="B196" s="144" t="s">
        <v>523</v>
      </c>
      <c r="C196" s="251" t="s">
        <v>524</v>
      </c>
      <c r="D196" s="293" t="s">
        <v>520</v>
      </c>
      <c r="E196" s="131"/>
      <c r="F196" s="106" t="s">
        <v>257</v>
      </c>
      <c r="G196" s="220" t="s">
        <v>66</v>
      </c>
      <c r="H196" s="146" t="s">
        <v>115</v>
      </c>
      <c r="I196" s="109">
        <f t="shared" ca="1" si="68"/>
        <v>12</v>
      </c>
      <c r="J196" s="110"/>
      <c r="K196" s="110"/>
      <c r="L196" s="340" t="s">
        <v>128</v>
      </c>
      <c r="M196" s="253">
        <v>37792</v>
      </c>
      <c r="N196" s="254">
        <v>37980</v>
      </c>
      <c r="O196" s="306"/>
      <c r="P196" s="308"/>
      <c r="Q196" s="299"/>
      <c r="R196" s="300"/>
      <c r="S196" s="136"/>
      <c r="T196" s="303"/>
      <c r="U196" s="138"/>
      <c r="V196" s="139"/>
      <c r="W196" s="139"/>
      <c r="X196" s="342"/>
      <c r="Y196" s="141">
        <f t="shared" si="48"/>
        <v>6</v>
      </c>
      <c r="AF196" s="342"/>
      <c r="AG196" s="342"/>
      <c r="AH196" s="143" t="str">
        <f t="shared" si="70"/>
        <v>P</v>
      </c>
      <c r="AI196" s="143" t="str">
        <f t="shared" si="70"/>
        <v>B</v>
      </c>
      <c r="AJ196" s="143">
        <f t="shared" ca="1" si="70"/>
        <v>12</v>
      </c>
      <c r="AK196" s="143">
        <f t="shared" si="69"/>
        <v>0</v>
      </c>
      <c r="AL196" s="143">
        <f t="shared" si="69"/>
        <v>0</v>
      </c>
      <c r="AM196" s="143" t="str">
        <f t="shared" si="69"/>
        <v>T.Hoa</v>
      </c>
      <c r="AN196" s="25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33"/>
      <c r="BC196">
        <f t="shared" si="49"/>
        <v>2003</v>
      </c>
      <c r="BD196">
        <f t="shared" si="50"/>
        <v>12</v>
      </c>
      <c r="BE196" s="1" t="str">
        <f t="shared" si="51"/>
        <v>-</v>
      </c>
      <c r="BF196" s="1" t="str">
        <f t="shared" si="52"/>
        <v>-</v>
      </c>
      <c r="BG196" s="1" t="str">
        <f t="shared" si="53"/>
        <v>-</v>
      </c>
      <c r="BH196" s="1" t="str">
        <f t="shared" si="54"/>
        <v>-</v>
      </c>
      <c r="BI196" s="1" t="str">
        <f t="shared" si="55"/>
        <v>-</v>
      </c>
      <c r="BJ196" s="1" t="str">
        <f t="shared" si="56"/>
        <v>-</v>
      </c>
      <c r="BK196" s="1" t="str">
        <f t="shared" si="57"/>
        <v>-</v>
      </c>
      <c r="BL196" s="1" t="str">
        <f t="shared" si="58"/>
        <v>-</v>
      </c>
      <c r="BM196" s="1" t="str">
        <f t="shared" si="59"/>
        <v>-</v>
      </c>
      <c r="BN196" s="1" t="str">
        <f t="shared" si="60"/>
        <v>-</v>
      </c>
      <c r="BO196" s="1" t="str">
        <f t="shared" si="67"/>
        <v>-</v>
      </c>
      <c r="BP196" s="1" t="str">
        <f t="shared" si="61"/>
        <v>-</v>
      </c>
      <c r="BQ196" s="1" t="str">
        <f t="shared" si="62"/>
        <v>-</v>
      </c>
      <c r="BR196" s="1" t="str">
        <f t="shared" si="63"/>
        <v>-</v>
      </c>
      <c r="BS196" s="1">
        <f t="shared" si="64"/>
        <v>2003</v>
      </c>
      <c r="BT196" s="1">
        <f t="shared" si="65"/>
        <v>6</v>
      </c>
      <c r="BU196" s="127">
        <f t="shared" si="66"/>
        <v>0</v>
      </c>
      <c r="BV196" s="127">
        <f t="shared" si="66"/>
        <v>0</v>
      </c>
      <c r="BW196" s="9"/>
      <c r="BX196" s="9"/>
      <c r="BY196" s="9"/>
      <c r="BZ196" s="9"/>
      <c r="CA196" s="9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</row>
    <row r="197" spans="1:134" ht="15.75" x14ac:dyDescent="0.3">
      <c r="A197" s="101">
        <f>IF(C197&lt;&gt;"",COUNTA($C$7:C197),"")</f>
        <v>191</v>
      </c>
      <c r="B197" s="144" t="s">
        <v>525</v>
      </c>
      <c r="C197" s="251" t="s">
        <v>526</v>
      </c>
      <c r="D197" s="293" t="s">
        <v>520</v>
      </c>
      <c r="E197" s="131"/>
      <c r="F197" s="106" t="s">
        <v>257</v>
      </c>
      <c r="G197" s="110" t="s">
        <v>66</v>
      </c>
      <c r="H197" s="146" t="s">
        <v>115</v>
      </c>
      <c r="I197" s="109">
        <f t="shared" ca="1" si="68"/>
        <v>8</v>
      </c>
      <c r="J197" s="110"/>
      <c r="K197" s="110"/>
      <c r="L197" s="340" t="s">
        <v>128</v>
      </c>
      <c r="M197" s="253">
        <v>39169</v>
      </c>
      <c r="N197" s="254">
        <v>39418</v>
      </c>
      <c r="O197" s="306"/>
      <c r="P197" s="308"/>
      <c r="Q197" s="299"/>
      <c r="R197" s="300"/>
      <c r="S197" s="136"/>
      <c r="T197" s="137"/>
      <c r="U197" s="138"/>
      <c r="V197" s="139"/>
      <c r="W197" s="139"/>
      <c r="X197" s="342"/>
      <c r="Y197" s="141">
        <f t="shared" si="48"/>
        <v>3</v>
      </c>
      <c r="AF197" s="342"/>
      <c r="AG197" s="342"/>
      <c r="AH197" s="143" t="str">
        <f t="shared" si="70"/>
        <v>P</v>
      </c>
      <c r="AI197" s="143" t="str">
        <f t="shared" si="70"/>
        <v>B</v>
      </c>
      <c r="AJ197" s="143">
        <f t="shared" ca="1" si="70"/>
        <v>8</v>
      </c>
      <c r="AK197" s="143">
        <f t="shared" si="69"/>
        <v>0</v>
      </c>
      <c r="AL197" s="143">
        <f t="shared" si="69"/>
        <v>0</v>
      </c>
      <c r="AM197" s="143" t="str">
        <f t="shared" si="69"/>
        <v>T.Hoa</v>
      </c>
      <c r="AN197" s="25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33"/>
      <c r="BC197">
        <f t="shared" si="49"/>
        <v>2007</v>
      </c>
      <c r="BD197">
        <f t="shared" si="50"/>
        <v>12</v>
      </c>
      <c r="BE197" s="1" t="str">
        <f t="shared" si="51"/>
        <v>-</v>
      </c>
      <c r="BF197" s="1" t="str">
        <f t="shared" si="52"/>
        <v>-</v>
      </c>
      <c r="BG197" s="1" t="str">
        <f t="shared" si="53"/>
        <v>-</v>
      </c>
      <c r="BH197" s="1" t="str">
        <f t="shared" si="54"/>
        <v>-</v>
      </c>
      <c r="BI197" s="1" t="str">
        <f t="shared" si="55"/>
        <v>-</v>
      </c>
      <c r="BJ197" s="1" t="str">
        <f t="shared" si="56"/>
        <v>-</v>
      </c>
      <c r="BK197" s="1" t="str">
        <f t="shared" si="57"/>
        <v>-</v>
      </c>
      <c r="BL197" s="1" t="str">
        <f t="shared" si="58"/>
        <v>-</v>
      </c>
      <c r="BM197" s="1" t="str">
        <f t="shared" si="59"/>
        <v>-</v>
      </c>
      <c r="BN197" s="1" t="str">
        <f t="shared" si="60"/>
        <v>-</v>
      </c>
      <c r="BO197" s="1" t="str">
        <f t="shared" si="67"/>
        <v>-</v>
      </c>
      <c r="BP197" s="1" t="str">
        <f t="shared" si="61"/>
        <v>-</v>
      </c>
      <c r="BQ197" s="1" t="str">
        <f t="shared" si="62"/>
        <v>-</v>
      </c>
      <c r="BR197" s="1" t="str">
        <f t="shared" si="63"/>
        <v>-</v>
      </c>
      <c r="BS197" s="1">
        <f t="shared" si="64"/>
        <v>2007</v>
      </c>
      <c r="BT197" s="1">
        <f t="shared" si="65"/>
        <v>3</v>
      </c>
      <c r="BU197" s="127">
        <f t="shared" si="66"/>
        <v>0</v>
      </c>
      <c r="BV197" s="127">
        <f t="shared" si="66"/>
        <v>0</v>
      </c>
      <c r="BW197" s="9"/>
      <c r="BX197" s="9"/>
      <c r="BY197" s="9"/>
      <c r="BZ197" s="9"/>
      <c r="CA197" s="9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</row>
    <row r="198" spans="1:134" ht="15.75" x14ac:dyDescent="0.3">
      <c r="A198" s="101">
        <f>IF(C198&lt;&gt;"",COUNTA($C$7:C198),"")</f>
        <v>192</v>
      </c>
      <c r="B198" s="102">
        <v>8315004</v>
      </c>
      <c r="C198" s="251" t="s">
        <v>527</v>
      </c>
      <c r="D198" s="293" t="s">
        <v>528</v>
      </c>
      <c r="E198" s="102">
        <v>264911</v>
      </c>
      <c r="F198" s="106" t="s">
        <v>257</v>
      </c>
      <c r="G198" s="110" t="s">
        <v>66</v>
      </c>
      <c r="H198" s="110" t="s">
        <v>103</v>
      </c>
      <c r="I198" s="109">
        <f t="shared" ca="1" si="68"/>
        <v>54</v>
      </c>
      <c r="J198" s="110" t="s">
        <v>164</v>
      </c>
      <c r="K198" s="110" t="s">
        <v>231</v>
      </c>
      <c r="L198" s="340" t="s">
        <v>128</v>
      </c>
      <c r="M198" s="254">
        <v>22552</v>
      </c>
      <c r="N198" s="254">
        <v>30318</v>
      </c>
      <c r="O198" s="306">
        <v>30318</v>
      </c>
      <c r="P198" s="307"/>
      <c r="Q198" s="299"/>
      <c r="R198" s="300"/>
      <c r="S198" s="136"/>
      <c r="T198" s="137"/>
      <c r="U198" s="138"/>
      <c r="V198" s="139"/>
      <c r="W198" s="139"/>
      <c r="X198" s="342"/>
      <c r="Y198" s="141">
        <f t="shared" si="48"/>
        <v>9</v>
      </c>
      <c r="AF198" s="342"/>
      <c r="AG198" s="342"/>
      <c r="AH198" s="143" t="str">
        <f t="shared" si="70"/>
        <v>P</v>
      </c>
      <c r="AI198" s="143" t="str">
        <f t="shared" si="70"/>
        <v>S</v>
      </c>
      <c r="AJ198" s="143">
        <f t="shared" ca="1" si="70"/>
        <v>54</v>
      </c>
      <c r="AK198" s="143" t="str">
        <f t="shared" si="69"/>
        <v>S-2</v>
      </c>
      <c r="AL198" s="143" t="str">
        <f t="shared" si="69"/>
        <v>Profesional</v>
      </c>
      <c r="AM198" s="143" t="str">
        <f t="shared" si="69"/>
        <v>T.Hoa</v>
      </c>
      <c r="AN198" s="25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33"/>
      <c r="BC198">
        <f t="shared" si="49"/>
        <v>1983</v>
      </c>
      <c r="BD198">
        <f t="shared" si="50"/>
        <v>1</v>
      </c>
      <c r="BE198" s="1">
        <f t="shared" si="51"/>
        <v>1983</v>
      </c>
      <c r="BF198" s="1">
        <f t="shared" si="52"/>
        <v>1</v>
      </c>
      <c r="BG198" s="1" t="str">
        <f t="shared" si="53"/>
        <v>-</v>
      </c>
      <c r="BH198" s="1" t="str">
        <f t="shared" si="54"/>
        <v>-</v>
      </c>
      <c r="BI198" s="1" t="str">
        <f t="shared" si="55"/>
        <v>-</v>
      </c>
      <c r="BJ198" s="1" t="str">
        <f t="shared" si="56"/>
        <v>-</v>
      </c>
      <c r="BK198" s="1" t="str">
        <f t="shared" si="57"/>
        <v>-</v>
      </c>
      <c r="BL198" s="1" t="str">
        <f t="shared" si="58"/>
        <v>-</v>
      </c>
      <c r="BM198" s="1" t="str">
        <f t="shared" si="59"/>
        <v>-</v>
      </c>
      <c r="BN198" s="1" t="str">
        <f t="shared" si="60"/>
        <v>-</v>
      </c>
      <c r="BO198" s="1" t="str">
        <f t="shared" si="67"/>
        <v>-</v>
      </c>
      <c r="BP198" s="1" t="str">
        <f t="shared" si="61"/>
        <v>-</v>
      </c>
      <c r="BQ198" s="1" t="str">
        <f t="shared" si="62"/>
        <v>-</v>
      </c>
      <c r="BR198" s="1" t="str">
        <f t="shared" si="63"/>
        <v>-</v>
      </c>
      <c r="BS198" s="1">
        <f t="shared" si="64"/>
        <v>1961</v>
      </c>
      <c r="BT198" s="1">
        <f t="shared" si="65"/>
        <v>9</v>
      </c>
      <c r="BU198" s="127">
        <f t="shared" si="66"/>
        <v>0</v>
      </c>
      <c r="BV198" s="127">
        <f t="shared" si="66"/>
        <v>0</v>
      </c>
      <c r="BW198" s="9"/>
      <c r="BX198" s="9"/>
      <c r="BY198" s="9"/>
      <c r="BZ198" s="9"/>
      <c r="CA198" s="9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</row>
    <row r="199" spans="1:134" ht="15.75" x14ac:dyDescent="0.3">
      <c r="A199" s="101">
        <f>IF(C199&lt;&gt;"",COUNTA($C$7:C199),"")</f>
        <v>193</v>
      </c>
      <c r="B199" s="102">
        <v>9421036</v>
      </c>
      <c r="C199" s="251" t="s">
        <v>529</v>
      </c>
      <c r="D199" s="293" t="s">
        <v>528</v>
      </c>
      <c r="E199" s="102">
        <v>264911</v>
      </c>
      <c r="F199" s="106" t="s">
        <v>257</v>
      </c>
      <c r="G199" s="110" t="s">
        <v>102</v>
      </c>
      <c r="H199" s="146" t="s">
        <v>115</v>
      </c>
      <c r="I199" s="109">
        <f t="shared" ca="1" si="68"/>
        <v>21</v>
      </c>
      <c r="J199" s="110"/>
      <c r="K199" s="110"/>
      <c r="L199" s="340" t="s">
        <v>128</v>
      </c>
      <c r="M199" s="254">
        <v>34424</v>
      </c>
      <c r="N199" s="254">
        <v>34693</v>
      </c>
      <c r="O199" s="306"/>
      <c r="P199" s="307"/>
      <c r="Q199" s="299"/>
      <c r="R199" s="300"/>
      <c r="S199" s="136"/>
      <c r="T199" s="137"/>
      <c r="U199" s="138"/>
      <c r="V199" s="139"/>
      <c r="W199" s="139"/>
      <c r="X199" s="342"/>
      <c r="Y199" s="141">
        <f t="shared" si="48"/>
        <v>3</v>
      </c>
      <c r="AF199" s="342"/>
      <c r="AG199" s="342"/>
      <c r="AH199" s="143" t="str">
        <f t="shared" si="70"/>
        <v>W</v>
      </c>
      <c r="AI199" s="143" t="str">
        <f t="shared" si="70"/>
        <v>B</v>
      </c>
      <c r="AJ199" s="143">
        <f t="shared" ca="1" si="70"/>
        <v>21</v>
      </c>
      <c r="AK199" s="143">
        <f t="shared" si="69"/>
        <v>0</v>
      </c>
      <c r="AL199" s="143">
        <f t="shared" si="69"/>
        <v>0</v>
      </c>
      <c r="AM199" s="143" t="str">
        <f t="shared" si="69"/>
        <v>T.Hoa</v>
      </c>
      <c r="AN199" s="25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33"/>
      <c r="BC199">
        <f t="shared" si="49"/>
        <v>1994</v>
      </c>
      <c r="BD199">
        <f t="shared" si="50"/>
        <v>12</v>
      </c>
      <c r="BE199" s="1" t="str">
        <f t="shared" si="51"/>
        <v>-</v>
      </c>
      <c r="BF199" s="1" t="str">
        <f t="shared" si="52"/>
        <v>-</v>
      </c>
      <c r="BG199" s="1" t="str">
        <f t="shared" si="53"/>
        <v>-</v>
      </c>
      <c r="BH199" s="1" t="str">
        <f t="shared" si="54"/>
        <v>-</v>
      </c>
      <c r="BI199" s="1" t="str">
        <f t="shared" si="55"/>
        <v>-</v>
      </c>
      <c r="BJ199" s="1" t="str">
        <f t="shared" si="56"/>
        <v>-</v>
      </c>
      <c r="BK199" s="1" t="str">
        <f t="shared" si="57"/>
        <v>-</v>
      </c>
      <c r="BL199" s="1" t="str">
        <f t="shared" si="58"/>
        <v>-</v>
      </c>
      <c r="BM199" s="1" t="str">
        <f t="shared" si="59"/>
        <v>-</v>
      </c>
      <c r="BN199" s="1" t="str">
        <f t="shared" si="60"/>
        <v>-</v>
      </c>
      <c r="BO199" s="1" t="str">
        <f t="shared" si="67"/>
        <v>-</v>
      </c>
      <c r="BP199" s="1" t="str">
        <f t="shared" si="61"/>
        <v>-</v>
      </c>
      <c r="BQ199" s="1" t="str">
        <f t="shared" si="62"/>
        <v>-</v>
      </c>
      <c r="BR199" s="1" t="str">
        <f t="shared" si="63"/>
        <v>-</v>
      </c>
      <c r="BS199" s="1">
        <f t="shared" si="64"/>
        <v>1994</v>
      </c>
      <c r="BT199" s="1">
        <f t="shared" si="65"/>
        <v>3</v>
      </c>
      <c r="BU199" s="127">
        <f t="shared" si="66"/>
        <v>0</v>
      </c>
      <c r="BV199" s="127">
        <f t="shared" si="66"/>
        <v>0</v>
      </c>
      <c r="BW199" s="9"/>
      <c r="BX199" s="9"/>
      <c r="BY199" s="9"/>
      <c r="BZ199" s="9"/>
      <c r="CA199" s="9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</row>
    <row r="200" spans="1:134" ht="15.75" x14ac:dyDescent="0.3">
      <c r="A200" s="101">
        <f>IF(C200&lt;&gt;"",COUNTA($C$7:C200),"")</f>
        <v>194</v>
      </c>
      <c r="B200" s="204">
        <v>9115012</v>
      </c>
      <c r="C200" s="288" t="s">
        <v>530</v>
      </c>
      <c r="D200" s="289" t="s">
        <v>531</v>
      </c>
      <c r="E200" s="204">
        <v>263200</v>
      </c>
      <c r="F200" s="205" t="s">
        <v>257</v>
      </c>
      <c r="G200" s="290" t="s">
        <v>66</v>
      </c>
      <c r="H200" s="207" t="s">
        <v>103</v>
      </c>
      <c r="I200" s="208">
        <f t="shared" ca="1" si="68"/>
        <v>35</v>
      </c>
      <c r="J200" s="207" t="s">
        <v>110</v>
      </c>
      <c r="K200" s="207" t="s">
        <v>119</v>
      </c>
      <c r="L200" s="209" t="s">
        <v>128</v>
      </c>
      <c r="M200" s="271">
        <v>29339</v>
      </c>
      <c r="N200" s="210">
        <v>33326</v>
      </c>
      <c r="O200" s="211">
        <v>35771</v>
      </c>
      <c r="P200" s="343"/>
      <c r="Q200" s="335"/>
      <c r="R200" s="336"/>
      <c r="S200" s="215">
        <v>39949</v>
      </c>
      <c r="T200" s="216"/>
      <c r="U200" s="217"/>
      <c r="V200" s="218" t="s">
        <v>196</v>
      </c>
      <c r="W200" s="218"/>
      <c r="X200" s="342"/>
      <c r="Y200" s="141" t="str">
        <f t="shared" ref="Y200:Y263" si="71">IF(ISBLANK(M200),"-",IF(ISBLANK(Q200),IF(ISBLANK(R200),IF(ISBLANK(S200),MONTH(M200),"-"),"-"),"-"))</f>
        <v>-</v>
      </c>
      <c r="AF200" s="342"/>
      <c r="AG200" s="342"/>
      <c r="AH200" s="143" t="str">
        <f t="shared" si="70"/>
        <v>*P</v>
      </c>
      <c r="AI200" s="143" t="str">
        <f t="shared" si="70"/>
        <v>*S</v>
      </c>
      <c r="AJ200" s="143" t="str">
        <f t="shared" ca="1" si="70"/>
        <v>*35</v>
      </c>
      <c r="AK200" s="143" t="str">
        <f t="shared" si="69"/>
        <v>*SMU</v>
      </c>
      <c r="AL200" s="143" t="str">
        <f t="shared" si="69"/>
        <v>*P.Swasta</v>
      </c>
      <c r="AM200" s="143" t="str">
        <f t="shared" si="69"/>
        <v>*T.Hoa</v>
      </c>
      <c r="AN200" s="25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33"/>
      <c r="BC200">
        <f t="shared" ref="BC200:BC263" si="72">IF(ISBLANK($N200),"-",YEAR($N200))</f>
        <v>1991</v>
      </c>
      <c r="BD200">
        <f t="shared" ref="BD200:BD263" si="73">IF(ISBLANK($N200),"-",MONTH($N200))</f>
        <v>3</v>
      </c>
      <c r="BE200" s="1">
        <f t="shared" ref="BE200:BE263" si="74">IF(ISBLANK($O200),"-",YEAR($O200))</f>
        <v>1997</v>
      </c>
      <c r="BF200" s="1">
        <f t="shared" ref="BF200:BF263" si="75">IF(ISBLANK($O200),"-",MONTH($O200))</f>
        <v>12</v>
      </c>
      <c r="BG200" s="1" t="str">
        <f t="shared" ref="BG200:BG263" si="76">IF(ISBLANK($P200),"-",YEAR($P200))</f>
        <v>-</v>
      </c>
      <c r="BH200" s="1" t="str">
        <f t="shared" ref="BH200:BH263" si="77">IF(ISBLANK($P200),"-",MONTH($P200))</f>
        <v>-</v>
      </c>
      <c r="BI200" s="1" t="str">
        <f t="shared" ref="BI200:BI263" si="78">IF(ISBLANK($Q200),"-",YEAR($Q200))</f>
        <v>-</v>
      </c>
      <c r="BJ200" s="1" t="str">
        <f t="shared" ref="BJ200:BJ263" si="79">IF(ISBLANK($Q200),"-",MONTH($Q200))</f>
        <v>-</v>
      </c>
      <c r="BK200" s="1" t="str">
        <f t="shared" ref="BK200:BK263" si="80">IF(ISBLANK($R200),"-",YEAR($R200))</f>
        <v>-</v>
      </c>
      <c r="BL200" s="1" t="str">
        <f t="shared" ref="BL200:BL263" si="81">IF(ISBLANK($R200),"-",MONTH($R200))</f>
        <v>-</v>
      </c>
      <c r="BM200" s="1">
        <f t="shared" ref="BM200:BM263" si="82">IF(ISBLANK($S200),"-",YEAR($S200))</f>
        <v>2009</v>
      </c>
      <c r="BN200" s="1">
        <f t="shared" ref="BN200:BN263" si="83">IF(ISBLANK($S200),"-",MONTH($S200))</f>
        <v>5</v>
      </c>
      <c r="BO200" s="1" t="str">
        <f t="shared" si="67"/>
        <v>-</v>
      </c>
      <c r="BP200" s="1" t="str">
        <f t="shared" ref="BP200:BP263" si="84">IF(ISBLANK($T200),"-",MONTH($T200))</f>
        <v>-</v>
      </c>
      <c r="BQ200" s="1" t="str">
        <f t="shared" ref="BQ200:BQ263" si="85">IF(ISBLANK($U200),"-",YEAR($U200))</f>
        <v>-</v>
      </c>
      <c r="BR200" s="1" t="str">
        <f t="shared" ref="BR200:BR263" si="86">IF(ISBLANK($U200),"-",MONTH($U200))</f>
        <v>-</v>
      </c>
      <c r="BS200" s="1">
        <f t="shared" ref="BS200:BS263" si="87">IF(ISBLANK($M200),"-",YEAR($M200))</f>
        <v>1980</v>
      </c>
      <c r="BT200" s="1">
        <f t="shared" ref="BT200:BT263" si="88">IF(ISBLANK($M200),"-",MONTH($M200))</f>
        <v>4</v>
      </c>
      <c r="BU200" s="127" t="str">
        <f t="shared" ref="BU200:BV263" si="89">V200</f>
        <v>DKH-1</v>
      </c>
      <c r="BV200" s="127">
        <f t="shared" si="89"/>
        <v>0</v>
      </c>
      <c r="BW200" s="9"/>
      <c r="BX200" s="9"/>
      <c r="BY200" s="9"/>
      <c r="BZ200" s="9"/>
      <c r="CA200" s="9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</row>
    <row r="201" spans="1:134" ht="15.75" x14ac:dyDescent="0.3">
      <c r="A201" s="101">
        <f>IF(C201&lt;&gt;"",COUNTA($C$7:C201),"")</f>
        <v>195</v>
      </c>
      <c r="B201" s="102">
        <v>9225048</v>
      </c>
      <c r="C201" s="251" t="s">
        <v>532</v>
      </c>
      <c r="D201" s="293" t="s">
        <v>533</v>
      </c>
      <c r="E201" s="102">
        <v>262151</v>
      </c>
      <c r="F201" s="106" t="s">
        <v>257</v>
      </c>
      <c r="G201" s="220" t="s">
        <v>102</v>
      </c>
      <c r="H201" s="110" t="s">
        <v>103</v>
      </c>
      <c r="I201" s="109">
        <f t="shared" ca="1" si="68"/>
        <v>77</v>
      </c>
      <c r="J201" s="110" t="s">
        <v>68</v>
      </c>
      <c r="K201" s="110" t="s">
        <v>127</v>
      </c>
      <c r="L201" s="111" t="s">
        <v>128</v>
      </c>
      <c r="M201" s="253">
        <v>13901</v>
      </c>
      <c r="N201" s="254">
        <v>33963</v>
      </c>
      <c r="O201" s="306">
        <v>33963</v>
      </c>
      <c r="P201" s="308"/>
      <c r="Q201" s="299"/>
      <c r="R201" s="300"/>
      <c r="S201" s="136"/>
      <c r="T201" s="137"/>
      <c r="U201" s="138"/>
      <c r="V201" s="139"/>
      <c r="W201" s="139"/>
      <c r="X201" s="342"/>
      <c r="Y201" s="141">
        <f t="shared" si="71"/>
        <v>1</v>
      </c>
      <c r="AF201" s="342"/>
      <c r="AG201" s="342"/>
      <c r="AH201" s="143" t="str">
        <f t="shared" si="70"/>
        <v>W</v>
      </c>
      <c r="AI201" s="143" t="str">
        <f t="shared" si="70"/>
        <v>S</v>
      </c>
      <c r="AJ201" s="143">
        <f t="shared" ca="1" si="70"/>
        <v>77</v>
      </c>
      <c r="AK201" s="143" t="str">
        <f t="shared" si="69"/>
        <v>TDKSD</v>
      </c>
      <c r="AL201" s="143" t="str">
        <f t="shared" si="69"/>
        <v>Ibu RT</v>
      </c>
      <c r="AM201" s="143" t="str">
        <f t="shared" si="69"/>
        <v>T.Hoa</v>
      </c>
      <c r="AN201" s="25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33"/>
      <c r="BC201">
        <f t="shared" si="72"/>
        <v>1992</v>
      </c>
      <c r="BD201">
        <f t="shared" si="73"/>
        <v>12</v>
      </c>
      <c r="BE201" s="1">
        <f t="shared" si="74"/>
        <v>1992</v>
      </c>
      <c r="BF201" s="1">
        <f t="shared" si="75"/>
        <v>12</v>
      </c>
      <c r="BG201" s="1" t="str">
        <f t="shared" si="76"/>
        <v>-</v>
      </c>
      <c r="BH201" s="1" t="str">
        <f t="shared" si="77"/>
        <v>-</v>
      </c>
      <c r="BI201" s="1" t="str">
        <f t="shared" si="78"/>
        <v>-</v>
      </c>
      <c r="BJ201" s="1" t="str">
        <f t="shared" si="79"/>
        <v>-</v>
      </c>
      <c r="BK201" s="1" t="str">
        <f t="shared" si="80"/>
        <v>-</v>
      </c>
      <c r="BL201" s="1" t="str">
        <f t="shared" si="81"/>
        <v>-</v>
      </c>
      <c r="BM201" s="1" t="str">
        <f t="shared" si="82"/>
        <v>-</v>
      </c>
      <c r="BN201" s="1" t="str">
        <f t="shared" si="83"/>
        <v>-</v>
      </c>
      <c r="BO201" s="1" t="str">
        <f t="shared" ref="BO201:BO264" si="90">IF(ISBLANK($T201),"-",YEAR($T201))</f>
        <v>-</v>
      </c>
      <c r="BP201" s="1" t="str">
        <f t="shared" si="84"/>
        <v>-</v>
      </c>
      <c r="BQ201" s="1" t="str">
        <f t="shared" si="85"/>
        <v>-</v>
      </c>
      <c r="BR201" s="1" t="str">
        <f t="shared" si="86"/>
        <v>-</v>
      </c>
      <c r="BS201" s="1">
        <f t="shared" si="87"/>
        <v>1938</v>
      </c>
      <c r="BT201" s="1">
        <f t="shared" si="88"/>
        <v>1</v>
      </c>
      <c r="BU201" s="127">
        <f t="shared" si="89"/>
        <v>0</v>
      </c>
      <c r="BV201" s="127">
        <f t="shared" si="89"/>
        <v>0</v>
      </c>
      <c r="BW201" s="9"/>
      <c r="BX201" s="9"/>
      <c r="BY201" s="9"/>
      <c r="BZ201" s="9"/>
      <c r="CA201" s="9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</row>
    <row r="202" spans="1:134" ht="15.75" x14ac:dyDescent="0.3">
      <c r="A202" s="101">
        <f>IF(C202&lt;&gt;"",COUNTA($C$7:C202),"")</f>
        <v>196</v>
      </c>
      <c r="B202" s="247">
        <v>9725034</v>
      </c>
      <c r="C202" s="278" t="s">
        <v>534</v>
      </c>
      <c r="D202" s="292" t="s">
        <v>535</v>
      </c>
      <c r="E202" s="247"/>
      <c r="F202" s="178" t="s">
        <v>257</v>
      </c>
      <c r="G202" s="180" t="s">
        <v>102</v>
      </c>
      <c r="H202" s="180" t="s">
        <v>103</v>
      </c>
      <c r="I202" s="181">
        <f t="shared" ref="I202:I265" ca="1" si="91">IF(OR(ISBLANK(M202),NOT(ISBLANK(R202))),"",IF(MONTH(M202)&gt;MONTH($M$3),YEAR($M$3)-YEAR(M202),IF(AND(MONTH(M202)=MONTH($M$3),DAY(M202)&lt;=DAY($M$3)),YEAR($M$3)-YEAR(M202),YEAR($M$3)-YEAR(M202))))</f>
        <v>66</v>
      </c>
      <c r="J202" s="180" t="s">
        <v>131</v>
      </c>
      <c r="K202" s="180" t="s">
        <v>127</v>
      </c>
      <c r="L202" s="182" t="s">
        <v>128</v>
      </c>
      <c r="M202" s="184">
        <v>17923</v>
      </c>
      <c r="N202" s="197">
        <v>35771</v>
      </c>
      <c r="O202" s="262">
        <v>35771</v>
      </c>
      <c r="P202" s="265"/>
      <c r="Q202" s="296">
        <v>39828</v>
      </c>
      <c r="R202" s="297"/>
      <c r="S202" s="189"/>
      <c r="T202" s="190"/>
      <c r="U202" s="191"/>
      <c r="V202" s="192"/>
      <c r="W202" s="192"/>
      <c r="X202" s="342"/>
      <c r="Y202" s="141" t="str">
        <f t="shared" si="71"/>
        <v>-</v>
      </c>
      <c r="AF202" s="342"/>
      <c r="AG202" s="342"/>
      <c r="AH202" s="143" t="str">
        <f t="shared" si="70"/>
        <v>*W</v>
      </c>
      <c r="AI202" s="143" t="str">
        <f t="shared" si="70"/>
        <v>*S</v>
      </c>
      <c r="AJ202" s="143" t="str">
        <f t="shared" ca="1" si="70"/>
        <v>*66</v>
      </c>
      <c r="AK202" s="143" t="str">
        <f t="shared" si="69"/>
        <v>*SLTP</v>
      </c>
      <c r="AL202" s="143" t="str">
        <f t="shared" si="69"/>
        <v>*Ibu RT</v>
      </c>
      <c r="AM202" s="143" t="str">
        <f t="shared" si="69"/>
        <v>*T.Hoa</v>
      </c>
      <c r="AN202" s="25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33"/>
      <c r="BC202">
        <f t="shared" si="72"/>
        <v>1997</v>
      </c>
      <c r="BD202">
        <f t="shared" si="73"/>
        <v>12</v>
      </c>
      <c r="BE202" s="1">
        <f t="shared" si="74"/>
        <v>1997</v>
      </c>
      <c r="BF202" s="1">
        <f t="shared" si="75"/>
        <v>12</v>
      </c>
      <c r="BG202" s="1" t="str">
        <f t="shared" si="76"/>
        <v>-</v>
      </c>
      <c r="BH202" s="1" t="str">
        <f t="shared" si="77"/>
        <v>-</v>
      </c>
      <c r="BI202" s="1">
        <f t="shared" si="78"/>
        <v>2009</v>
      </c>
      <c r="BJ202" s="1">
        <f t="shared" si="79"/>
        <v>1</v>
      </c>
      <c r="BK202" s="1" t="str">
        <f t="shared" si="80"/>
        <v>-</v>
      </c>
      <c r="BL202" s="1" t="str">
        <f t="shared" si="81"/>
        <v>-</v>
      </c>
      <c r="BM202" s="1" t="str">
        <f t="shared" si="82"/>
        <v>-</v>
      </c>
      <c r="BN202" s="1" t="str">
        <f t="shared" si="83"/>
        <v>-</v>
      </c>
      <c r="BO202" s="1" t="str">
        <f t="shared" si="90"/>
        <v>-</v>
      </c>
      <c r="BP202" s="1" t="str">
        <f t="shared" si="84"/>
        <v>-</v>
      </c>
      <c r="BQ202" s="1" t="str">
        <f t="shared" si="85"/>
        <v>-</v>
      </c>
      <c r="BR202" s="1" t="str">
        <f t="shared" si="86"/>
        <v>-</v>
      </c>
      <c r="BS202" s="1">
        <f t="shared" si="87"/>
        <v>1949</v>
      </c>
      <c r="BT202" s="1">
        <f t="shared" si="88"/>
        <v>1</v>
      </c>
      <c r="BU202" s="127">
        <f t="shared" si="89"/>
        <v>0</v>
      </c>
      <c r="BV202" s="127">
        <f t="shared" si="89"/>
        <v>0</v>
      </c>
      <c r="BW202" s="9"/>
      <c r="BX202" s="9"/>
      <c r="BY202" s="9"/>
      <c r="BZ202" s="9"/>
      <c r="CA202" s="9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</row>
    <row r="203" spans="1:134" ht="15.75" x14ac:dyDescent="0.3">
      <c r="A203" s="101">
        <f>IF(C203&lt;&gt;"",COUNTA($C$7:C203),"")</f>
        <v>197</v>
      </c>
      <c r="B203" s="144" t="s">
        <v>536</v>
      </c>
      <c r="C203" s="251" t="s">
        <v>537</v>
      </c>
      <c r="D203" s="334" t="s">
        <v>535</v>
      </c>
      <c r="E203" s="131"/>
      <c r="F203" s="106" t="s">
        <v>257</v>
      </c>
      <c r="G203" s="110" t="s">
        <v>66</v>
      </c>
      <c r="H203" s="110" t="s">
        <v>103</v>
      </c>
      <c r="I203" s="109">
        <f t="shared" ca="1" si="91"/>
        <v>32</v>
      </c>
      <c r="J203" s="110" t="s">
        <v>110</v>
      </c>
      <c r="K203" s="110" t="s">
        <v>171</v>
      </c>
      <c r="L203" s="111" t="s">
        <v>195</v>
      </c>
      <c r="M203" s="253">
        <v>30463</v>
      </c>
      <c r="N203" s="254">
        <v>38346</v>
      </c>
      <c r="O203" s="306">
        <v>38346</v>
      </c>
      <c r="P203" s="307"/>
      <c r="Q203" s="299"/>
      <c r="R203" s="300"/>
      <c r="S203" s="136"/>
      <c r="T203" s="137"/>
      <c r="U203" s="138"/>
      <c r="V203" s="139"/>
      <c r="W203" s="139"/>
      <c r="X203" s="342"/>
      <c r="Y203" s="141">
        <f t="shared" si="71"/>
        <v>5</v>
      </c>
      <c r="AF203" s="342"/>
      <c r="AG203" s="342"/>
      <c r="AH203" s="143" t="str">
        <f t="shared" si="70"/>
        <v>P</v>
      </c>
      <c r="AI203" s="143" t="str">
        <f t="shared" si="70"/>
        <v>S</v>
      </c>
      <c r="AJ203" s="143">
        <f t="shared" ca="1" si="70"/>
        <v>32</v>
      </c>
      <c r="AK203" s="143" t="str">
        <f t="shared" si="69"/>
        <v>SMU</v>
      </c>
      <c r="AL203" s="143" t="str">
        <f t="shared" si="69"/>
        <v>Lain-Lain</v>
      </c>
      <c r="AM203" s="143" t="str">
        <f t="shared" si="69"/>
        <v>Minahasa</v>
      </c>
      <c r="AN203" s="25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33"/>
      <c r="BC203">
        <f t="shared" si="72"/>
        <v>2004</v>
      </c>
      <c r="BD203">
        <f t="shared" si="73"/>
        <v>12</v>
      </c>
      <c r="BE203" s="1">
        <f t="shared" si="74"/>
        <v>2004</v>
      </c>
      <c r="BF203" s="1">
        <f t="shared" si="75"/>
        <v>12</v>
      </c>
      <c r="BG203" s="1" t="str">
        <f t="shared" si="76"/>
        <v>-</v>
      </c>
      <c r="BH203" s="1" t="str">
        <f t="shared" si="77"/>
        <v>-</v>
      </c>
      <c r="BI203" s="1" t="str">
        <f t="shared" si="78"/>
        <v>-</v>
      </c>
      <c r="BJ203" s="1" t="str">
        <f t="shared" si="79"/>
        <v>-</v>
      </c>
      <c r="BK203" s="1" t="str">
        <f t="shared" si="80"/>
        <v>-</v>
      </c>
      <c r="BL203" s="1" t="str">
        <f t="shared" si="81"/>
        <v>-</v>
      </c>
      <c r="BM203" s="1" t="str">
        <f t="shared" si="82"/>
        <v>-</v>
      </c>
      <c r="BN203" s="1" t="str">
        <f t="shared" si="83"/>
        <v>-</v>
      </c>
      <c r="BO203" s="1" t="str">
        <f t="shared" si="90"/>
        <v>-</v>
      </c>
      <c r="BP203" s="1" t="str">
        <f t="shared" si="84"/>
        <v>-</v>
      </c>
      <c r="BQ203" s="1" t="str">
        <f t="shared" si="85"/>
        <v>-</v>
      </c>
      <c r="BR203" s="1" t="str">
        <f t="shared" si="86"/>
        <v>-</v>
      </c>
      <c r="BS203" s="1">
        <f t="shared" si="87"/>
        <v>1983</v>
      </c>
      <c r="BT203" s="1">
        <f t="shared" si="88"/>
        <v>5</v>
      </c>
      <c r="BU203" s="127">
        <f t="shared" si="89"/>
        <v>0</v>
      </c>
      <c r="BV203" s="127">
        <f t="shared" si="89"/>
        <v>0</v>
      </c>
      <c r="BW203" s="9"/>
      <c r="BX203" s="9"/>
      <c r="BY203" s="9"/>
      <c r="BZ203" s="9"/>
      <c r="CA203" s="9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</row>
    <row r="204" spans="1:134" ht="15.75" x14ac:dyDescent="0.3">
      <c r="A204" s="101">
        <f>IF(C204&lt;&gt;"",COUNTA($C$7:C204),"")</f>
        <v>198</v>
      </c>
      <c r="B204" s="247">
        <v>9721035</v>
      </c>
      <c r="C204" s="278" t="s">
        <v>538</v>
      </c>
      <c r="D204" s="292" t="s">
        <v>535</v>
      </c>
      <c r="E204" s="280"/>
      <c r="F204" s="178" t="s">
        <v>257</v>
      </c>
      <c r="G204" s="198" t="s">
        <v>102</v>
      </c>
      <c r="H204" s="196" t="s">
        <v>115</v>
      </c>
      <c r="I204" s="181">
        <f t="shared" ca="1" si="91"/>
        <v>28</v>
      </c>
      <c r="J204" s="180" t="s">
        <v>110</v>
      </c>
      <c r="K204" s="180"/>
      <c r="L204" s="182" t="s">
        <v>195</v>
      </c>
      <c r="M204" s="184">
        <v>32050</v>
      </c>
      <c r="N204" s="197">
        <v>35771</v>
      </c>
      <c r="O204" s="262"/>
      <c r="P204" s="265"/>
      <c r="Q204" s="296">
        <v>39828</v>
      </c>
      <c r="R204" s="297"/>
      <c r="S204" s="189"/>
      <c r="T204" s="190"/>
      <c r="U204" s="191"/>
      <c r="V204" s="192"/>
      <c r="W204" s="192"/>
      <c r="X204" s="342"/>
      <c r="Y204" s="141" t="str">
        <f t="shared" si="71"/>
        <v>-</v>
      </c>
      <c r="AF204" s="342"/>
      <c r="AG204" s="342"/>
      <c r="AH204" s="143" t="str">
        <f t="shared" si="70"/>
        <v>*W</v>
      </c>
      <c r="AI204" s="143" t="str">
        <f t="shared" si="70"/>
        <v>*B</v>
      </c>
      <c r="AJ204" s="143" t="str">
        <f t="shared" ca="1" si="70"/>
        <v>*28</v>
      </c>
      <c r="AK204" s="143" t="str">
        <f t="shared" si="69"/>
        <v>*SMU</v>
      </c>
      <c r="AL204" s="143" t="str">
        <f t="shared" si="69"/>
        <v>*</v>
      </c>
      <c r="AM204" s="143" t="str">
        <f t="shared" si="69"/>
        <v>*Minahasa</v>
      </c>
      <c r="AN204" s="25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33"/>
      <c r="BC204">
        <f t="shared" si="72"/>
        <v>1997</v>
      </c>
      <c r="BD204">
        <f t="shared" si="73"/>
        <v>12</v>
      </c>
      <c r="BE204" s="1" t="str">
        <f t="shared" si="74"/>
        <v>-</v>
      </c>
      <c r="BF204" s="1" t="str">
        <f t="shared" si="75"/>
        <v>-</v>
      </c>
      <c r="BG204" s="1" t="str">
        <f t="shared" si="76"/>
        <v>-</v>
      </c>
      <c r="BH204" s="1" t="str">
        <f t="shared" si="77"/>
        <v>-</v>
      </c>
      <c r="BI204" s="1">
        <f t="shared" si="78"/>
        <v>2009</v>
      </c>
      <c r="BJ204" s="1">
        <f t="shared" si="79"/>
        <v>1</v>
      </c>
      <c r="BK204" s="1" t="str">
        <f t="shared" si="80"/>
        <v>-</v>
      </c>
      <c r="BL204" s="1" t="str">
        <f t="shared" si="81"/>
        <v>-</v>
      </c>
      <c r="BM204" s="1" t="str">
        <f t="shared" si="82"/>
        <v>-</v>
      </c>
      <c r="BN204" s="1" t="str">
        <f t="shared" si="83"/>
        <v>-</v>
      </c>
      <c r="BO204" s="1" t="str">
        <f t="shared" si="90"/>
        <v>-</v>
      </c>
      <c r="BP204" s="1" t="str">
        <f t="shared" si="84"/>
        <v>-</v>
      </c>
      <c r="BQ204" s="1" t="str">
        <f t="shared" si="85"/>
        <v>-</v>
      </c>
      <c r="BR204" s="1" t="str">
        <f t="shared" si="86"/>
        <v>-</v>
      </c>
      <c r="BS204" s="1">
        <f t="shared" si="87"/>
        <v>1987</v>
      </c>
      <c r="BT204" s="1">
        <f t="shared" si="88"/>
        <v>9</v>
      </c>
      <c r="BU204" s="127">
        <f t="shared" si="89"/>
        <v>0</v>
      </c>
      <c r="BV204" s="127">
        <f t="shared" si="89"/>
        <v>0</v>
      </c>
      <c r="BW204" s="9"/>
      <c r="BX204" s="9"/>
      <c r="BY204" s="9"/>
      <c r="BZ204" s="9"/>
      <c r="CA204" s="9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</row>
    <row r="205" spans="1:134" ht="15.75" x14ac:dyDescent="0.3">
      <c r="A205" s="101">
        <f>IF(C205&lt;&gt;"",COUNTA($C$7:C205),"")</f>
        <v>199</v>
      </c>
      <c r="B205" s="284" t="s">
        <v>539</v>
      </c>
      <c r="C205" s="285" t="s">
        <v>540</v>
      </c>
      <c r="D205" s="334" t="s">
        <v>541</v>
      </c>
      <c r="E205" s="131"/>
      <c r="F205" s="106" t="s">
        <v>257</v>
      </c>
      <c r="G205" s="110" t="s">
        <v>102</v>
      </c>
      <c r="H205" s="110" t="s">
        <v>103</v>
      </c>
      <c r="I205" s="109">
        <f t="shared" ca="1" si="91"/>
        <v>66</v>
      </c>
      <c r="J205" s="110" t="s">
        <v>68</v>
      </c>
      <c r="K205" s="110" t="s">
        <v>127</v>
      </c>
      <c r="L205" s="111" t="s">
        <v>128</v>
      </c>
      <c r="M205" s="253">
        <v>18174</v>
      </c>
      <c r="N205" s="322">
        <v>36149</v>
      </c>
      <c r="O205" s="330">
        <v>36149</v>
      </c>
      <c r="P205" s="323">
        <v>38550</v>
      </c>
      <c r="Q205" s="324"/>
      <c r="R205" s="325"/>
      <c r="S205" s="136"/>
      <c r="T205" s="137"/>
      <c r="U205" s="138"/>
      <c r="V205" s="139"/>
      <c r="W205" s="139"/>
      <c r="X205" s="342"/>
      <c r="Y205" s="141">
        <f t="shared" si="71"/>
        <v>10</v>
      </c>
      <c r="AF205" s="342"/>
      <c r="AG205" s="342"/>
      <c r="AH205" s="143" t="str">
        <f t="shared" si="70"/>
        <v>W</v>
      </c>
      <c r="AI205" s="143" t="str">
        <f t="shared" si="70"/>
        <v>S</v>
      </c>
      <c r="AJ205" s="143">
        <f t="shared" ca="1" si="70"/>
        <v>66</v>
      </c>
      <c r="AK205" s="143" t="str">
        <f t="shared" si="69"/>
        <v>TDKSD</v>
      </c>
      <c r="AL205" s="143" t="str">
        <f t="shared" si="69"/>
        <v>Ibu RT</v>
      </c>
      <c r="AM205" s="143" t="str">
        <f t="shared" si="69"/>
        <v>T.Hoa</v>
      </c>
      <c r="AN205" s="25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33"/>
      <c r="BC205">
        <f t="shared" si="72"/>
        <v>1998</v>
      </c>
      <c r="BD205">
        <f t="shared" si="73"/>
        <v>12</v>
      </c>
      <c r="BE205" s="1">
        <f t="shared" si="74"/>
        <v>1998</v>
      </c>
      <c r="BF205" s="1">
        <f t="shared" si="75"/>
        <v>12</v>
      </c>
      <c r="BG205" s="1">
        <f t="shared" si="76"/>
        <v>2005</v>
      </c>
      <c r="BH205" s="1">
        <f t="shared" si="77"/>
        <v>7</v>
      </c>
      <c r="BI205" s="1" t="str">
        <f t="shared" si="78"/>
        <v>-</v>
      </c>
      <c r="BJ205" s="1" t="str">
        <f t="shared" si="79"/>
        <v>-</v>
      </c>
      <c r="BK205" s="1" t="str">
        <f t="shared" si="80"/>
        <v>-</v>
      </c>
      <c r="BL205" s="1" t="str">
        <f t="shared" si="81"/>
        <v>-</v>
      </c>
      <c r="BM205" s="1" t="str">
        <f t="shared" si="82"/>
        <v>-</v>
      </c>
      <c r="BN205" s="1" t="str">
        <f t="shared" si="83"/>
        <v>-</v>
      </c>
      <c r="BO205" s="1" t="str">
        <f t="shared" si="90"/>
        <v>-</v>
      </c>
      <c r="BP205" s="1" t="str">
        <f t="shared" si="84"/>
        <v>-</v>
      </c>
      <c r="BQ205" s="1" t="str">
        <f t="shared" si="85"/>
        <v>-</v>
      </c>
      <c r="BR205" s="1" t="str">
        <f t="shared" si="86"/>
        <v>-</v>
      </c>
      <c r="BS205" s="1">
        <f t="shared" si="87"/>
        <v>1949</v>
      </c>
      <c r="BT205" s="1">
        <f t="shared" si="88"/>
        <v>10</v>
      </c>
      <c r="BU205" s="127">
        <f t="shared" si="89"/>
        <v>0</v>
      </c>
      <c r="BV205" s="127">
        <f t="shared" si="89"/>
        <v>0</v>
      </c>
      <c r="BW205" s="9"/>
      <c r="BX205" s="9"/>
      <c r="BY205" s="9"/>
      <c r="BZ205" s="9"/>
      <c r="CA205" s="9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</row>
    <row r="206" spans="1:134" ht="15.75" x14ac:dyDescent="0.3">
      <c r="A206" s="101">
        <f>IF(C206&lt;&gt;"",COUNTA($C$7:C206),"")</f>
        <v>200</v>
      </c>
      <c r="B206" s="204">
        <v>5725001</v>
      </c>
      <c r="C206" s="288" t="s">
        <v>542</v>
      </c>
      <c r="D206" s="289" t="s">
        <v>543</v>
      </c>
      <c r="E206" s="270">
        <v>262341</v>
      </c>
      <c r="F206" s="205" t="s">
        <v>257</v>
      </c>
      <c r="G206" s="207" t="s">
        <v>102</v>
      </c>
      <c r="H206" s="207" t="s">
        <v>103</v>
      </c>
      <c r="I206" s="208">
        <f t="shared" ca="1" si="91"/>
        <v>72</v>
      </c>
      <c r="J206" s="207" t="s">
        <v>110</v>
      </c>
      <c r="K206" s="207" t="s">
        <v>111</v>
      </c>
      <c r="L206" s="209" t="s">
        <v>128</v>
      </c>
      <c r="M206" s="271">
        <v>15814</v>
      </c>
      <c r="N206" s="210">
        <v>20840</v>
      </c>
      <c r="O206" s="211">
        <v>20840</v>
      </c>
      <c r="P206" s="343"/>
      <c r="Q206" s="335"/>
      <c r="R206" s="336"/>
      <c r="S206" s="215">
        <v>39949</v>
      </c>
      <c r="T206" s="216"/>
      <c r="U206" s="217"/>
      <c r="V206" s="218" t="s">
        <v>196</v>
      </c>
      <c r="W206" s="218"/>
      <c r="X206" s="344"/>
      <c r="Y206" s="141" t="str">
        <f t="shared" si="71"/>
        <v>-</v>
      </c>
      <c r="AF206" s="344"/>
      <c r="AG206" s="344"/>
      <c r="AH206" s="143" t="str">
        <f t="shared" si="70"/>
        <v>*W</v>
      </c>
      <c r="AI206" s="143" t="str">
        <f t="shared" si="70"/>
        <v>*S</v>
      </c>
      <c r="AJ206" s="143" t="str">
        <f t="shared" ca="1" si="70"/>
        <v>*72</v>
      </c>
      <c r="AK206" s="143" t="str">
        <f t="shared" si="69"/>
        <v>*SMU</v>
      </c>
      <c r="AL206" s="143" t="str">
        <f t="shared" si="69"/>
        <v>*Wirausaha</v>
      </c>
      <c r="AM206" s="143" t="str">
        <f t="shared" si="69"/>
        <v>*T.Hoa</v>
      </c>
      <c r="AN206" s="25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33"/>
      <c r="BC206">
        <f t="shared" si="72"/>
        <v>1957</v>
      </c>
      <c r="BD206">
        <f t="shared" si="73"/>
        <v>1</v>
      </c>
      <c r="BE206" s="1">
        <f t="shared" si="74"/>
        <v>1957</v>
      </c>
      <c r="BF206" s="1">
        <f t="shared" si="75"/>
        <v>1</v>
      </c>
      <c r="BG206" s="1" t="str">
        <f t="shared" si="76"/>
        <v>-</v>
      </c>
      <c r="BH206" s="1" t="str">
        <f t="shared" si="77"/>
        <v>-</v>
      </c>
      <c r="BI206" s="1" t="str">
        <f t="shared" si="78"/>
        <v>-</v>
      </c>
      <c r="BJ206" s="1" t="str">
        <f t="shared" si="79"/>
        <v>-</v>
      </c>
      <c r="BK206" s="1" t="str">
        <f t="shared" si="80"/>
        <v>-</v>
      </c>
      <c r="BL206" s="1" t="str">
        <f t="shared" si="81"/>
        <v>-</v>
      </c>
      <c r="BM206" s="1">
        <f t="shared" si="82"/>
        <v>2009</v>
      </c>
      <c r="BN206" s="1">
        <f t="shared" si="83"/>
        <v>5</v>
      </c>
      <c r="BO206" s="1" t="str">
        <f t="shared" si="90"/>
        <v>-</v>
      </c>
      <c r="BP206" s="1" t="str">
        <f t="shared" si="84"/>
        <v>-</v>
      </c>
      <c r="BQ206" s="1" t="str">
        <f t="shared" si="85"/>
        <v>-</v>
      </c>
      <c r="BR206" s="1" t="str">
        <f t="shared" si="86"/>
        <v>-</v>
      </c>
      <c r="BS206" s="1">
        <f t="shared" si="87"/>
        <v>1943</v>
      </c>
      <c r="BT206" s="1">
        <f t="shared" si="88"/>
        <v>4</v>
      </c>
      <c r="BU206" s="127" t="str">
        <f t="shared" si="89"/>
        <v>DKH-1</v>
      </c>
      <c r="BV206" s="127">
        <f t="shared" si="89"/>
        <v>0</v>
      </c>
      <c r="BW206" s="9"/>
      <c r="BX206" s="9"/>
      <c r="BY206" s="9"/>
      <c r="BZ206" s="9"/>
      <c r="CA206" s="9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</row>
    <row r="207" spans="1:134" ht="15.75" x14ac:dyDescent="0.3">
      <c r="A207" s="101">
        <f>IF(C207&lt;&gt;"",COUNTA($C$7:C207),"")</f>
        <v>201</v>
      </c>
      <c r="B207" s="144" t="s">
        <v>544</v>
      </c>
      <c r="C207" s="251" t="s">
        <v>545</v>
      </c>
      <c r="D207" s="293" t="s">
        <v>546</v>
      </c>
      <c r="E207" s="102"/>
      <c r="F207" s="106" t="s">
        <v>257</v>
      </c>
      <c r="G207" s="172" t="s">
        <v>102</v>
      </c>
      <c r="H207" s="110" t="s">
        <v>103</v>
      </c>
      <c r="I207" s="109">
        <f t="shared" ca="1" si="91"/>
        <v>74</v>
      </c>
      <c r="J207" s="110" t="s">
        <v>131</v>
      </c>
      <c r="K207" s="110" t="s">
        <v>127</v>
      </c>
      <c r="L207" s="111" t="s">
        <v>128</v>
      </c>
      <c r="M207" s="253">
        <v>15164</v>
      </c>
      <c r="N207" s="254">
        <v>39789</v>
      </c>
      <c r="O207" s="306">
        <v>39789</v>
      </c>
      <c r="P207" s="307"/>
      <c r="Q207" s="299"/>
      <c r="R207" s="300"/>
      <c r="S207" s="136"/>
      <c r="T207" s="137"/>
      <c r="U207" s="138"/>
      <c r="V207" s="139"/>
      <c r="W207" s="139"/>
      <c r="X207" s="342"/>
      <c r="Y207" s="141">
        <f t="shared" si="71"/>
        <v>7</v>
      </c>
      <c r="AF207" s="342"/>
      <c r="AG207" s="342"/>
      <c r="AH207" s="143" t="str">
        <f t="shared" si="70"/>
        <v>W</v>
      </c>
      <c r="AI207" s="143" t="str">
        <f t="shared" si="70"/>
        <v>S</v>
      </c>
      <c r="AJ207" s="143">
        <f t="shared" ca="1" si="70"/>
        <v>74</v>
      </c>
      <c r="AK207" s="143" t="str">
        <f t="shared" si="69"/>
        <v>SLTP</v>
      </c>
      <c r="AL207" s="143" t="str">
        <f t="shared" si="69"/>
        <v>Ibu RT</v>
      </c>
      <c r="AM207" s="143" t="str">
        <f t="shared" si="69"/>
        <v>T.Hoa</v>
      </c>
      <c r="AN207" s="25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33"/>
      <c r="BC207">
        <f t="shared" si="72"/>
        <v>2008</v>
      </c>
      <c r="BD207">
        <f t="shared" si="73"/>
        <v>12</v>
      </c>
      <c r="BE207" s="1">
        <f t="shared" si="74"/>
        <v>2008</v>
      </c>
      <c r="BF207" s="1">
        <f t="shared" si="75"/>
        <v>12</v>
      </c>
      <c r="BG207" s="1" t="str">
        <f t="shared" si="76"/>
        <v>-</v>
      </c>
      <c r="BH207" s="1" t="str">
        <f t="shared" si="77"/>
        <v>-</v>
      </c>
      <c r="BI207" s="1" t="str">
        <f t="shared" si="78"/>
        <v>-</v>
      </c>
      <c r="BJ207" s="1" t="str">
        <f t="shared" si="79"/>
        <v>-</v>
      </c>
      <c r="BK207" s="1" t="str">
        <f t="shared" si="80"/>
        <v>-</v>
      </c>
      <c r="BL207" s="1" t="str">
        <f t="shared" si="81"/>
        <v>-</v>
      </c>
      <c r="BM207" s="1" t="str">
        <f t="shared" si="82"/>
        <v>-</v>
      </c>
      <c r="BN207" s="1" t="str">
        <f t="shared" si="83"/>
        <v>-</v>
      </c>
      <c r="BO207" s="1" t="str">
        <f t="shared" si="90"/>
        <v>-</v>
      </c>
      <c r="BP207" s="1" t="str">
        <f t="shared" si="84"/>
        <v>-</v>
      </c>
      <c r="BQ207" s="1" t="str">
        <f t="shared" si="85"/>
        <v>-</v>
      </c>
      <c r="BR207" s="1" t="str">
        <f t="shared" si="86"/>
        <v>-</v>
      </c>
      <c r="BS207" s="1">
        <f t="shared" si="87"/>
        <v>1941</v>
      </c>
      <c r="BT207" s="1">
        <f t="shared" si="88"/>
        <v>7</v>
      </c>
      <c r="BU207" s="127">
        <f t="shared" si="89"/>
        <v>0</v>
      </c>
      <c r="BV207" s="127">
        <f t="shared" si="89"/>
        <v>0</v>
      </c>
      <c r="BW207" s="9"/>
      <c r="BX207" s="9"/>
      <c r="BY207" s="9"/>
      <c r="BZ207" s="9"/>
      <c r="CA207" s="9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</row>
    <row r="208" spans="1:134" ht="15.75" x14ac:dyDescent="0.3">
      <c r="A208" s="101">
        <f>IF(C208&lt;&gt;"",COUNTA($C$7:C208),"")</f>
        <v>202</v>
      </c>
      <c r="B208" s="345" t="s">
        <v>547</v>
      </c>
      <c r="C208" s="249" t="s">
        <v>548</v>
      </c>
      <c r="D208" s="346" t="s">
        <v>549</v>
      </c>
      <c r="E208" s="229"/>
      <c r="F208" s="232" t="s">
        <v>257</v>
      </c>
      <c r="G208" s="347" t="s">
        <v>66</v>
      </c>
      <c r="H208" s="233" t="s">
        <v>103</v>
      </c>
      <c r="I208" s="234" t="str">
        <f t="shared" si="91"/>
        <v/>
      </c>
      <c r="J208" s="233" t="s">
        <v>131</v>
      </c>
      <c r="K208" s="233" t="s">
        <v>171</v>
      </c>
      <c r="L208" s="235" t="s">
        <v>128</v>
      </c>
      <c r="M208" s="236">
        <v>16650</v>
      </c>
      <c r="N208" s="237">
        <v>38690</v>
      </c>
      <c r="O208" s="348">
        <v>38690</v>
      </c>
      <c r="P208" s="349"/>
      <c r="Q208" s="350"/>
      <c r="R208" s="351">
        <v>40405</v>
      </c>
      <c r="S208" s="242"/>
      <c r="T208" s="243"/>
      <c r="U208" s="244"/>
      <c r="V208" s="245" t="s">
        <v>188</v>
      </c>
      <c r="W208" s="245"/>
      <c r="X208" s="342"/>
      <c r="Y208" s="141" t="str">
        <f t="shared" si="71"/>
        <v>-</v>
      </c>
      <c r="AF208" s="342"/>
      <c r="AG208" s="342"/>
      <c r="AH208" s="143" t="str">
        <f t="shared" si="70"/>
        <v>*P</v>
      </c>
      <c r="AI208" s="143" t="str">
        <f t="shared" si="70"/>
        <v>*S</v>
      </c>
      <c r="AJ208" s="143" t="str">
        <f t="shared" si="70"/>
        <v>*</v>
      </c>
      <c r="AK208" s="143" t="str">
        <f t="shared" si="69"/>
        <v>*SLTP</v>
      </c>
      <c r="AL208" s="143" t="str">
        <f t="shared" si="69"/>
        <v>*Lain-Lain</v>
      </c>
      <c r="AM208" s="143" t="str">
        <f t="shared" si="69"/>
        <v>*T.Hoa</v>
      </c>
      <c r="AN208" s="25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33"/>
      <c r="BC208">
        <f t="shared" si="72"/>
        <v>2005</v>
      </c>
      <c r="BD208">
        <f t="shared" si="73"/>
        <v>12</v>
      </c>
      <c r="BE208" s="1">
        <f t="shared" si="74"/>
        <v>2005</v>
      </c>
      <c r="BF208" s="1">
        <f t="shared" si="75"/>
        <v>12</v>
      </c>
      <c r="BG208" s="1" t="str">
        <f t="shared" si="76"/>
        <v>-</v>
      </c>
      <c r="BH208" s="1" t="str">
        <f t="shared" si="77"/>
        <v>-</v>
      </c>
      <c r="BI208" s="1" t="str">
        <f t="shared" si="78"/>
        <v>-</v>
      </c>
      <c r="BJ208" s="1" t="str">
        <f t="shared" si="79"/>
        <v>-</v>
      </c>
      <c r="BK208" s="1">
        <f t="shared" si="80"/>
        <v>2010</v>
      </c>
      <c r="BL208" s="1">
        <f t="shared" si="81"/>
        <v>8</v>
      </c>
      <c r="BM208" s="1" t="str">
        <f t="shared" si="82"/>
        <v>-</v>
      </c>
      <c r="BN208" s="1" t="str">
        <f t="shared" si="83"/>
        <v>-</v>
      </c>
      <c r="BO208" s="1" t="str">
        <f t="shared" si="90"/>
        <v>-</v>
      </c>
      <c r="BP208" s="1" t="str">
        <f t="shared" si="84"/>
        <v>-</v>
      </c>
      <c r="BQ208" s="1" t="str">
        <f t="shared" si="85"/>
        <v>-</v>
      </c>
      <c r="BR208" s="1" t="str">
        <f t="shared" si="86"/>
        <v>-</v>
      </c>
      <c r="BS208" s="1">
        <f t="shared" si="87"/>
        <v>1945</v>
      </c>
      <c r="BT208" s="1">
        <f t="shared" si="88"/>
        <v>8</v>
      </c>
      <c r="BU208" s="127" t="str">
        <f t="shared" si="89"/>
        <v>AKM-1</v>
      </c>
      <c r="BV208" s="127">
        <f t="shared" si="89"/>
        <v>0</v>
      </c>
      <c r="BW208" s="9"/>
      <c r="BX208" s="9"/>
      <c r="BY208" s="9"/>
      <c r="BZ208" s="9"/>
      <c r="CA208" s="9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</row>
    <row r="209" spans="1:134" ht="15.75" x14ac:dyDescent="0.3">
      <c r="A209" s="101">
        <f>IF(C209&lt;&gt;"",COUNTA($C$7:C209),"")</f>
        <v>203</v>
      </c>
      <c r="B209" s="102">
        <v>6325002</v>
      </c>
      <c r="C209" s="251" t="s">
        <v>550</v>
      </c>
      <c r="D209" s="293" t="s">
        <v>549</v>
      </c>
      <c r="E209" s="102"/>
      <c r="F209" s="106" t="s">
        <v>257</v>
      </c>
      <c r="G209" s="311" t="s">
        <v>102</v>
      </c>
      <c r="H209" s="110" t="s">
        <v>103</v>
      </c>
      <c r="I209" s="109">
        <f t="shared" ca="1" si="91"/>
        <v>69</v>
      </c>
      <c r="J209" s="110" t="s">
        <v>118</v>
      </c>
      <c r="K209" s="110" t="s">
        <v>127</v>
      </c>
      <c r="L209" s="111" t="s">
        <v>128</v>
      </c>
      <c r="M209" s="253">
        <v>17007</v>
      </c>
      <c r="N209" s="254">
        <v>23143</v>
      </c>
      <c r="O209" s="306">
        <v>23143</v>
      </c>
      <c r="P209" s="307"/>
      <c r="Q209" s="299"/>
      <c r="R209" s="300"/>
      <c r="S209" s="136"/>
      <c r="T209" s="137"/>
      <c r="U209" s="138"/>
      <c r="V209" s="139"/>
      <c r="W209" s="135"/>
      <c r="X209" s="342"/>
      <c r="Y209" s="141">
        <f t="shared" si="71"/>
        <v>7</v>
      </c>
      <c r="AF209" s="342"/>
      <c r="AG209" s="342"/>
      <c r="AH209" s="143" t="str">
        <f t="shared" si="70"/>
        <v>W</v>
      </c>
      <c r="AI209" s="143" t="str">
        <f t="shared" si="70"/>
        <v>S</v>
      </c>
      <c r="AJ209" s="143">
        <f t="shared" ca="1" si="70"/>
        <v>69</v>
      </c>
      <c r="AK209" s="143" t="str">
        <f t="shared" si="69"/>
        <v>SD</v>
      </c>
      <c r="AL209" s="143" t="str">
        <f t="shared" si="69"/>
        <v>Ibu RT</v>
      </c>
      <c r="AM209" s="143" t="str">
        <f t="shared" si="69"/>
        <v>T.Hoa</v>
      </c>
      <c r="AN209" s="25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33"/>
      <c r="BC209">
        <f t="shared" si="72"/>
        <v>1963</v>
      </c>
      <c r="BD209">
        <f t="shared" si="73"/>
        <v>5</v>
      </c>
      <c r="BE209" s="1">
        <f t="shared" si="74"/>
        <v>1963</v>
      </c>
      <c r="BF209" s="1">
        <f t="shared" si="75"/>
        <v>5</v>
      </c>
      <c r="BG209" s="1" t="str">
        <f t="shared" si="76"/>
        <v>-</v>
      </c>
      <c r="BH209" s="1" t="str">
        <f t="shared" si="77"/>
        <v>-</v>
      </c>
      <c r="BI209" s="1" t="str">
        <f t="shared" si="78"/>
        <v>-</v>
      </c>
      <c r="BJ209" s="1" t="str">
        <f t="shared" si="79"/>
        <v>-</v>
      </c>
      <c r="BK209" s="1" t="str">
        <f t="shared" si="80"/>
        <v>-</v>
      </c>
      <c r="BL209" s="1" t="str">
        <f t="shared" si="81"/>
        <v>-</v>
      </c>
      <c r="BM209" s="1" t="str">
        <f t="shared" si="82"/>
        <v>-</v>
      </c>
      <c r="BN209" s="1" t="str">
        <f t="shared" si="83"/>
        <v>-</v>
      </c>
      <c r="BO209" s="1" t="str">
        <f t="shared" si="90"/>
        <v>-</v>
      </c>
      <c r="BP209" s="1" t="str">
        <f t="shared" si="84"/>
        <v>-</v>
      </c>
      <c r="BQ209" s="1" t="str">
        <f t="shared" si="85"/>
        <v>-</v>
      </c>
      <c r="BR209" s="1" t="str">
        <f t="shared" si="86"/>
        <v>-</v>
      </c>
      <c r="BS209" s="1">
        <f t="shared" si="87"/>
        <v>1946</v>
      </c>
      <c r="BT209" s="1">
        <f t="shared" si="88"/>
        <v>7</v>
      </c>
      <c r="BU209" s="127">
        <f t="shared" si="89"/>
        <v>0</v>
      </c>
      <c r="BV209" s="127">
        <f t="shared" si="89"/>
        <v>0</v>
      </c>
      <c r="BW209" s="9"/>
      <c r="BX209" s="9"/>
      <c r="BY209" s="9"/>
      <c r="BZ209" s="9"/>
      <c r="CA209" s="9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</row>
    <row r="210" spans="1:134" ht="15.75" x14ac:dyDescent="0.3">
      <c r="A210" s="101">
        <f>IF(C210&lt;&gt;"",COUNTA($C$7:C210),"")</f>
        <v>204</v>
      </c>
      <c r="B210" s="144" t="s">
        <v>551</v>
      </c>
      <c r="C210" s="251" t="s">
        <v>552</v>
      </c>
      <c r="D210" s="293" t="s">
        <v>549</v>
      </c>
      <c r="E210" s="102"/>
      <c r="F210" s="106" t="s">
        <v>257</v>
      </c>
      <c r="G210" s="110" t="s">
        <v>102</v>
      </c>
      <c r="H210" s="110" t="s">
        <v>103</v>
      </c>
      <c r="I210" s="109">
        <f t="shared" ca="1" si="91"/>
        <v>36</v>
      </c>
      <c r="J210" s="110" t="s">
        <v>110</v>
      </c>
      <c r="K210" s="110" t="s">
        <v>127</v>
      </c>
      <c r="L210" s="111" t="s">
        <v>128</v>
      </c>
      <c r="M210" s="253">
        <v>28981</v>
      </c>
      <c r="N210" s="254">
        <v>39215</v>
      </c>
      <c r="O210" s="306">
        <v>39215</v>
      </c>
      <c r="P210" s="307"/>
      <c r="Q210" s="299"/>
      <c r="R210" s="300"/>
      <c r="S210" s="136"/>
      <c r="T210" s="137"/>
      <c r="U210" s="138"/>
      <c r="V210" s="139"/>
      <c r="W210" s="135"/>
      <c r="X210" s="342"/>
      <c r="Y210" s="141">
        <f t="shared" si="71"/>
        <v>5</v>
      </c>
      <c r="AF210" s="342"/>
      <c r="AG210" s="342"/>
      <c r="AH210" s="143" t="str">
        <f t="shared" si="70"/>
        <v>W</v>
      </c>
      <c r="AI210" s="143" t="str">
        <f t="shared" si="70"/>
        <v>S</v>
      </c>
      <c r="AJ210" s="143">
        <f t="shared" ca="1" si="70"/>
        <v>36</v>
      </c>
      <c r="AK210" s="143" t="str">
        <f t="shared" si="69"/>
        <v>SMU</v>
      </c>
      <c r="AL210" s="143" t="str">
        <f t="shared" si="69"/>
        <v>Ibu RT</v>
      </c>
      <c r="AM210" s="143" t="str">
        <f t="shared" si="69"/>
        <v>T.Hoa</v>
      </c>
      <c r="AN210" s="25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33"/>
      <c r="BC210">
        <f t="shared" si="72"/>
        <v>2007</v>
      </c>
      <c r="BD210">
        <f t="shared" si="73"/>
        <v>5</v>
      </c>
      <c r="BE210" s="1">
        <f t="shared" si="74"/>
        <v>2007</v>
      </c>
      <c r="BF210" s="1">
        <f t="shared" si="75"/>
        <v>5</v>
      </c>
      <c r="BG210" s="1" t="str">
        <f t="shared" si="76"/>
        <v>-</v>
      </c>
      <c r="BH210" s="1" t="str">
        <f t="shared" si="77"/>
        <v>-</v>
      </c>
      <c r="BI210" s="1" t="str">
        <f t="shared" si="78"/>
        <v>-</v>
      </c>
      <c r="BJ210" s="1" t="str">
        <f t="shared" si="79"/>
        <v>-</v>
      </c>
      <c r="BK210" s="1" t="str">
        <f t="shared" si="80"/>
        <v>-</v>
      </c>
      <c r="BL210" s="1" t="str">
        <f t="shared" si="81"/>
        <v>-</v>
      </c>
      <c r="BM210" s="1" t="str">
        <f t="shared" si="82"/>
        <v>-</v>
      </c>
      <c r="BN210" s="1" t="str">
        <f t="shared" si="83"/>
        <v>-</v>
      </c>
      <c r="BO210" s="1" t="str">
        <f t="shared" si="90"/>
        <v>-</v>
      </c>
      <c r="BP210" s="1" t="str">
        <f t="shared" si="84"/>
        <v>-</v>
      </c>
      <c r="BQ210" s="1" t="str">
        <f t="shared" si="85"/>
        <v>-</v>
      </c>
      <c r="BR210" s="1" t="str">
        <f t="shared" si="86"/>
        <v>-</v>
      </c>
      <c r="BS210" s="1">
        <f t="shared" si="87"/>
        <v>1979</v>
      </c>
      <c r="BT210" s="1">
        <f t="shared" si="88"/>
        <v>5</v>
      </c>
      <c r="BU210" s="127">
        <f t="shared" si="89"/>
        <v>0</v>
      </c>
      <c r="BV210" s="127">
        <f t="shared" si="89"/>
        <v>0</v>
      </c>
      <c r="BW210" s="9"/>
      <c r="BX210" s="9"/>
      <c r="BY210" s="9"/>
      <c r="BZ210" s="9"/>
      <c r="CA210" s="9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</row>
    <row r="211" spans="1:134" ht="15.75" x14ac:dyDescent="0.3">
      <c r="A211" s="101">
        <f>IF(C211&lt;&gt;"",COUNTA($C$7:C211),"")</f>
        <v>205</v>
      </c>
      <c r="B211" s="144" t="s">
        <v>553</v>
      </c>
      <c r="C211" s="251" t="s">
        <v>554</v>
      </c>
      <c r="D211" s="293" t="s">
        <v>549</v>
      </c>
      <c r="E211" s="102"/>
      <c r="F211" s="106" t="s">
        <v>257</v>
      </c>
      <c r="G211" s="110" t="s">
        <v>102</v>
      </c>
      <c r="H211" s="146" t="s">
        <v>115</v>
      </c>
      <c r="I211" s="109">
        <f t="shared" ca="1" si="91"/>
        <v>7</v>
      </c>
      <c r="J211" s="110"/>
      <c r="K211" s="110"/>
      <c r="L211" s="111" t="s">
        <v>106</v>
      </c>
      <c r="M211" s="253">
        <v>39677</v>
      </c>
      <c r="N211" s="254">
        <v>39789</v>
      </c>
      <c r="O211" s="306"/>
      <c r="P211" s="307"/>
      <c r="Q211" s="299"/>
      <c r="R211" s="300"/>
      <c r="S211" s="136"/>
      <c r="T211" s="137"/>
      <c r="U211" s="138"/>
      <c r="V211" s="139"/>
      <c r="W211" s="135"/>
      <c r="X211" s="342"/>
      <c r="Y211" s="141">
        <f t="shared" si="71"/>
        <v>8</v>
      </c>
      <c r="AF211" s="342"/>
      <c r="AG211" s="342"/>
      <c r="AH211" s="143" t="str">
        <f t="shared" si="70"/>
        <v>W</v>
      </c>
      <c r="AI211" s="143" t="str">
        <f t="shared" si="70"/>
        <v>B</v>
      </c>
      <c r="AJ211" s="143">
        <f t="shared" ca="1" si="70"/>
        <v>7</v>
      </c>
      <c r="AK211" s="143">
        <f t="shared" si="69"/>
        <v>0</v>
      </c>
      <c r="AL211" s="143">
        <f t="shared" si="69"/>
        <v>0</v>
      </c>
      <c r="AM211" s="143" t="str">
        <f t="shared" si="69"/>
        <v>Jawa</v>
      </c>
      <c r="AN211" s="25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33"/>
      <c r="BC211">
        <f t="shared" si="72"/>
        <v>2008</v>
      </c>
      <c r="BD211">
        <f t="shared" si="73"/>
        <v>12</v>
      </c>
      <c r="BE211" s="1" t="str">
        <f t="shared" si="74"/>
        <v>-</v>
      </c>
      <c r="BF211" s="1" t="str">
        <f t="shared" si="75"/>
        <v>-</v>
      </c>
      <c r="BG211" s="1" t="str">
        <f t="shared" si="76"/>
        <v>-</v>
      </c>
      <c r="BH211" s="1" t="str">
        <f t="shared" si="77"/>
        <v>-</v>
      </c>
      <c r="BI211" s="1" t="str">
        <f t="shared" si="78"/>
        <v>-</v>
      </c>
      <c r="BJ211" s="1" t="str">
        <f t="shared" si="79"/>
        <v>-</v>
      </c>
      <c r="BK211" s="1" t="str">
        <f t="shared" si="80"/>
        <v>-</v>
      </c>
      <c r="BL211" s="1" t="str">
        <f t="shared" si="81"/>
        <v>-</v>
      </c>
      <c r="BM211" s="1" t="str">
        <f t="shared" si="82"/>
        <v>-</v>
      </c>
      <c r="BN211" s="1" t="str">
        <f t="shared" si="83"/>
        <v>-</v>
      </c>
      <c r="BO211" s="1" t="str">
        <f t="shared" si="90"/>
        <v>-</v>
      </c>
      <c r="BP211" s="1" t="str">
        <f t="shared" si="84"/>
        <v>-</v>
      </c>
      <c r="BQ211" s="1" t="str">
        <f t="shared" si="85"/>
        <v>-</v>
      </c>
      <c r="BR211" s="1" t="str">
        <f t="shared" si="86"/>
        <v>-</v>
      </c>
      <c r="BS211" s="1">
        <f t="shared" si="87"/>
        <v>2008</v>
      </c>
      <c r="BT211" s="1">
        <f t="shared" si="88"/>
        <v>8</v>
      </c>
      <c r="BU211" s="127">
        <f t="shared" si="89"/>
        <v>0</v>
      </c>
      <c r="BV211" s="127">
        <f t="shared" si="89"/>
        <v>0</v>
      </c>
      <c r="BW211" s="9"/>
      <c r="BX211" s="9"/>
      <c r="BY211" s="9"/>
      <c r="BZ211" s="9"/>
      <c r="CA211" s="9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</row>
    <row r="212" spans="1:134" ht="15.75" x14ac:dyDescent="0.3">
      <c r="A212" s="101">
        <f>IF(C212&lt;&gt;"",COUNTA($C$7:C212),"")</f>
        <v>206</v>
      </c>
      <c r="B212" s="144" t="s">
        <v>555</v>
      </c>
      <c r="C212" s="251" t="s">
        <v>556</v>
      </c>
      <c r="D212" s="293" t="s">
        <v>549</v>
      </c>
      <c r="E212" s="102"/>
      <c r="F212" s="106" t="s">
        <v>257</v>
      </c>
      <c r="G212" s="110" t="s">
        <v>66</v>
      </c>
      <c r="H212" s="110" t="s">
        <v>103</v>
      </c>
      <c r="I212" s="109">
        <f t="shared" ca="1" si="91"/>
        <v>31</v>
      </c>
      <c r="J212" s="110" t="s">
        <v>110</v>
      </c>
      <c r="K212" s="110" t="s">
        <v>171</v>
      </c>
      <c r="L212" s="111" t="s">
        <v>128</v>
      </c>
      <c r="M212" s="253">
        <v>31011</v>
      </c>
      <c r="N212" s="254">
        <v>39054</v>
      </c>
      <c r="O212" s="306">
        <v>39054</v>
      </c>
      <c r="P212" s="307"/>
      <c r="Q212" s="299"/>
      <c r="R212" s="300"/>
      <c r="S212" s="136"/>
      <c r="T212" s="137"/>
      <c r="U212" s="138"/>
      <c r="V212" s="139"/>
      <c r="W212" s="135"/>
      <c r="X212" s="342"/>
      <c r="Y212" s="141">
        <f t="shared" si="71"/>
        <v>11</v>
      </c>
      <c r="AF212" s="342"/>
      <c r="AG212" s="342"/>
      <c r="AH212" s="143" t="str">
        <f t="shared" si="70"/>
        <v>P</v>
      </c>
      <c r="AI212" s="143" t="str">
        <f t="shared" si="70"/>
        <v>S</v>
      </c>
      <c r="AJ212" s="143">
        <f t="shared" ca="1" si="70"/>
        <v>31</v>
      </c>
      <c r="AK212" s="143" t="str">
        <f t="shared" si="69"/>
        <v>SMU</v>
      </c>
      <c r="AL212" s="143" t="str">
        <f t="shared" si="69"/>
        <v>Lain-Lain</v>
      </c>
      <c r="AM212" s="143" t="str">
        <f t="shared" si="69"/>
        <v>T.Hoa</v>
      </c>
      <c r="AN212" s="25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33"/>
      <c r="BC212">
        <f t="shared" si="72"/>
        <v>2006</v>
      </c>
      <c r="BD212">
        <f t="shared" si="73"/>
        <v>12</v>
      </c>
      <c r="BE212" s="1">
        <f t="shared" si="74"/>
        <v>2006</v>
      </c>
      <c r="BF212" s="1">
        <f t="shared" si="75"/>
        <v>12</v>
      </c>
      <c r="BG212" s="1" t="str">
        <f t="shared" si="76"/>
        <v>-</v>
      </c>
      <c r="BH212" s="1" t="str">
        <f t="shared" si="77"/>
        <v>-</v>
      </c>
      <c r="BI212" s="1" t="str">
        <f t="shared" si="78"/>
        <v>-</v>
      </c>
      <c r="BJ212" s="1" t="str">
        <f t="shared" si="79"/>
        <v>-</v>
      </c>
      <c r="BK212" s="1" t="str">
        <f t="shared" si="80"/>
        <v>-</v>
      </c>
      <c r="BL212" s="1" t="str">
        <f t="shared" si="81"/>
        <v>-</v>
      </c>
      <c r="BM212" s="1" t="str">
        <f t="shared" si="82"/>
        <v>-</v>
      </c>
      <c r="BN212" s="1" t="str">
        <f t="shared" si="83"/>
        <v>-</v>
      </c>
      <c r="BO212" s="1" t="str">
        <f t="shared" si="90"/>
        <v>-</v>
      </c>
      <c r="BP212" s="1" t="str">
        <f t="shared" si="84"/>
        <v>-</v>
      </c>
      <c r="BQ212" s="1" t="str">
        <f t="shared" si="85"/>
        <v>-</v>
      </c>
      <c r="BR212" s="1" t="str">
        <f t="shared" si="86"/>
        <v>-</v>
      </c>
      <c r="BS212" s="1">
        <f t="shared" si="87"/>
        <v>1984</v>
      </c>
      <c r="BT212" s="1">
        <f t="shared" si="88"/>
        <v>11</v>
      </c>
      <c r="BU212" s="127">
        <f t="shared" si="89"/>
        <v>0</v>
      </c>
      <c r="BV212" s="127">
        <f t="shared" si="89"/>
        <v>0</v>
      </c>
      <c r="BW212" s="9"/>
      <c r="BX212" s="9"/>
      <c r="BY212" s="9"/>
      <c r="BZ212" s="9"/>
      <c r="CA212" s="9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</row>
    <row r="213" spans="1:134" ht="15.75" x14ac:dyDescent="0.3">
      <c r="A213" s="101">
        <f>IF(C213&lt;&gt;"",COUNTA($C$7:C213),"")</f>
        <v>207</v>
      </c>
      <c r="B213" s="144" t="s">
        <v>557</v>
      </c>
      <c r="C213" s="251" t="s">
        <v>558</v>
      </c>
      <c r="D213" s="293" t="s">
        <v>549</v>
      </c>
      <c r="E213" s="102"/>
      <c r="F213" s="106" t="s">
        <v>257</v>
      </c>
      <c r="G213" s="110" t="s">
        <v>102</v>
      </c>
      <c r="H213" s="110" t="s">
        <v>103</v>
      </c>
      <c r="I213" s="109">
        <f t="shared" ca="1" si="91"/>
        <v>29</v>
      </c>
      <c r="J213" s="110" t="s">
        <v>131</v>
      </c>
      <c r="K213" s="110" t="s">
        <v>171</v>
      </c>
      <c r="L213" s="111" t="s">
        <v>128</v>
      </c>
      <c r="M213" s="253">
        <v>31724</v>
      </c>
      <c r="N213" s="254">
        <v>38346</v>
      </c>
      <c r="O213" s="306">
        <v>38346</v>
      </c>
      <c r="P213" s="307"/>
      <c r="Q213" s="299"/>
      <c r="R213" s="300"/>
      <c r="S213" s="136"/>
      <c r="T213" s="137"/>
      <c r="U213" s="138"/>
      <c r="V213" s="139"/>
      <c r="W213" s="135"/>
      <c r="X213" s="342"/>
      <c r="Y213" s="141">
        <f t="shared" si="71"/>
        <v>11</v>
      </c>
      <c r="AF213" s="342"/>
      <c r="AG213" s="342"/>
      <c r="AH213" s="143" t="str">
        <f t="shared" si="70"/>
        <v>W</v>
      </c>
      <c r="AI213" s="143" t="str">
        <f t="shared" si="70"/>
        <v>S</v>
      </c>
      <c r="AJ213" s="143">
        <f t="shared" ca="1" si="70"/>
        <v>29</v>
      </c>
      <c r="AK213" s="143" t="str">
        <f t="shared" si="69"/>
        <v>SLTP</v>
      </c>
      <c r="AL213" s="143" t="str">
        <f t="shared" si="69"/>
        <v>Lain-Lain</v>
      </c>
      <c r="AM213" s="143" t="str">
        <f t="shared" si="69"/>
        <v>T.Hoa</v>
      </c>
      <c r="AN213" s="25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33"/>
      <c r="BC213">
        <f t="shared" si="72"/>
        <v>2004</v>
      </c>
      <c r="BD213">
        <f t="shared" si="73"/>
        <v>12</v>
      </c>
      <c r="BE213" s="1">
        <f t="shared" si="74"/>
        <v>2004</v>
      </c>
      <c r="BF213" s="1">
        <f t="shared" si="75"/>
        <v>12</v>
      </c>
      <c r="BG213" s="1" t="str">
        <f t="shared" si="76"/>
        <v>-</v>
      </c>
      <c r="BH213" s="1" t="str">
        <f t="shared" si="77"/>
        <v>-</v>
      </c>
      <c r="BI213" s="1" t="str">
        <f t="shared" si="78"/>
        <v>-</v>
      </c>
      <c r="BJ213" s="1" t="str">
        <f t="shared" si="79"/>
        <v>-</v>
      </c>
      <c r="BK213" s="1" t="str">
        <f t="shared" si="80"/>
        <v>-</v>
      </c>
      <c r="BL213" s="1" t="str">
        <f t="shared" si="81"/>
        <v>-</v>
      </c>
      <c r="BM213" s="1" t="str">
        <f t="shared" si="82"/>
        <v>-</v>
      </c>
      <c r="BN213" s="1" t="str">
        <f t="shared" si="83"/>
        <v>-</v>
      </c>
      <c r="BO213" s="1" t="str">
        <f t="shared" si="90"/>
        <v>-</v>
      </c>
      <c r="BP213" s="1" t="str">
        <f t="shared" si="84"/>
        <v>-</v>
      </c>
      <c r="BQ213" s="1" t="str">
        <f t="shared" si="85"/>
        <v>-</v>
      </c>
      <c r="BR213" s="1" t="str">
        <f t="shared" si="86"/>
        <v>-</v>
      </c>
      <c r="BS213" s="1">
        <f t="shared" si="87"/>
        <v>1986</v>
      </c>
      <c r="BT213" s="1">
        <f t="shared" si="88"/>
        <v>11</v>
      </c>
      <c r="BU213" s="127">
        <f t="shared" si="89"/>
        <v>0</v>
      </c>
      <c r="BV213" s="127">
        <f t="shared" si="89"/>
        <v>0</v>
      </c>
      <c r="BW213" s="9"/>
      <c r="BX213" s="9"/>
      <c r="BY213" s="9"/>
      <c r="BZ213" s="9"/>
      <c r="CA213" s="9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</row>
    <row r="214" spans="1:134" ht="15.75" x14ac:dyDescent="0.3">
      <c r="A214" s="101">
        <f>IF(C214&lt;&gt;"",COUNTA($C$7:C214),"")</f>
        <v>208</v>
      </c>
      <c r="B214" s="102">
        <v>8718063</v>
      </c>
      <c r="C214" s="251" t="s">
        <v>559</v>
      </c>
      <c r="D214" s="293" t="s">
        <v>549</v>
      </c>
      <c r="E214" s="102"/>
      <c r="F214" s="106" t="s">
        <v>257</v>
      </c>
      <c r="G214" s="110" t="s">
        <v>66</v>
      </c>
      <c r="H214" s="110" t="s">
        <v>103</v>
      </c>
      <c r="I214" s="109">
        <f t="shared" ca="1" si="91"/>
        <v>47</v>
      </c>
      <c r="J214" s="110" t="s">
        <v>145</v>
      </c>
      <c r="K214" s="110" t="s">
        <v>119</v>
      </c>
      <c r="L214" s="352" t="s">
        <v>112</v>
      </c>
      <c r="M214" s="253">
        <v>25070</v>
      </c>
      <c r="N214" s="254">
        <v>25278</v>
      </c>
      <c r="O214" s="306">
        <v>32136</v>
      </c>
      <c r="P214" s="307"/>
      <c r="Q214" s="299"/>
      <c r="R214" s="300"/>
      <c r="S214" s="136"/>
      <c r="T214" s="137"/>
      <c r="U214" s="138"/>
      <c r="V214" s="139"/>
      <c r="W214" s="135"/>
      <c r="X214" s="342"/>
      <c r="Y214" s="141">
        <f t="shared" si="71"/>
        <v>8</v>
      </c>
      <c r="AF214" s="342"/>
      <c r="AG214" s="342"/>
      <c r="AH214" s="143" t="str">
        <f t="shared" si="70"/>
        <v>P</v>
      </c>
      <c r="AI214" s="143" t="str">
        <f t="shared" si="70"/>
        <v>S</v>
      </c>
      <c r="AJ214" s="143">
        <f t="shared" ca="1" si="70"/>
        <v>47</v>
      </c>
      <c r="AK214" s="143" t="str">
        <f t="shared" si="69"/>
        <v>S-1</v>
      </c>
      <c r="AL214" s="143" t="str">
        <f t="shared" si="69"/>
        <v>P.Swasta</v>
      </c>
      <c r="AM214" s="143" t="str">
        <f t="shared" si="69"/>
        <v>Ambon</v>
      </c>
      <c r="AN214" s="25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33"/>
      <c r="BC214">
        <f t="shared" si="72"/>
        <v>1969</v>
      </c>
      <c r="BD214">
        <f t="shared" si="73"/>
        <v>3</v>
      </c>
      <c r="BE214" s="1">
        <f t="shared" si="74"/>
        <v>1987</v>
      </c>
      <c r="BF214" s="1">
        <f t="shared" si="75"/>
        <v>12</v>
      </c>
      <c r="BG214" s="1" t="str">
        <f t="shared" si="76"/>
        <v>-</v>
      </c>
      <c r="BH214" s="1" t="str">
        <f t="shared" si="77"/>
        <v>-</v>
      </c>
      <c r="BI214" s="1" t="str">
        <f t="shared" si="78"/>
        <v>-</v>
      </c>
      <c r="BJ214" s="1" t="str">
        <f t="shared" si="79"/>
        <v>-</v>
      </c>
      <c r="BK214" s="1" t="str">
        <f t="shared" si="80"/>
        <v>-</v>
      </c>
      <c r="BL214" s="1" t="str">
        <f t="shared" si="81"/>
        <v>-</v>
      </c>
      <c r="BM214" s="1" t="str">
        <f t="shared" si="82"/>
        <v>-</v>
      </c>
      <c r="BN214" s="1" t="str">
        <f t="shared" si="83"/>
        <v>-</v>
      </c>
      <c r="BO214" s="1" t="str">
        <f t="shared" si="90"/>
        <v>-</v>
      </c>
      <c r="BP214" s="1" t="str">
        <f t="shared" si="84"/>
        <v>-</v>
      </c>
      <c r="BQ214" s="1" t="str">
        <f t="shared" si="85"/>
        <v>-</v>
      </c>
      <c r="BR214" s="1" t="str">
        <f t="shared" si="86"/>
        <v>-</v>
      </c>
      <c r="BS214" s="1">
        <f t="shared" si="87"/>
        <v>1968</v>
      </c>
      <c r="BT214" s="1">
        <f t="shared" si="88"/>
        <v>8</v>
      </c>
      <c r="BU214" s="127">
        <f t="shared" si="89"/>
        <v>0</v>
      </c>
      <c r="BV214" s="127">
        <f t="shared" si="89"/>
        <v>0</v>
      </c>
      <c r="BW214" s="9"/>
      <c r="BX214" s="9"/>
      <c r="BY214" s="9"/>
      <c r="BZ214" s="9"/>
      <c r="CA214" s="9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</row>
    <row r="215" spans="1:134" ht="15.75" x14ac:dyDescent="0.3">
      <c r="A215" s="101">
        <f>IF(C215&lt;&gt;"",COUNTA($C$7:C215),"")</f>
        <v>209</v>
      </c>
      <c r="B215" s="102">
        <v>9325027</v>
      </c>
      <c r="C215" s="251" t="s">
        <v>560</v>
      </c>
      <c r="D215" s="293" t="s">
        <v>549</v>
      </c>
      <c r="E215" s="102"/>
      <c r="F215" s="106" t="s">
        <v>257</v>
      </c>
      <c r="G215" s="110" t="s">
        <v>102</v>
      </c>
      <c r="H215" s="110" t="s">
        <v>103</v>
      </c>
      <c r="I215" s="109">
        <f t="shared" ca="1" si="91"/>
        <v>47</v>
      </c>
      <c r="J215" s="110" t="s">
        <v>118</v>
      </c>
      <c r="K215" s="110" t="s">
        <v>119</v>
      </c>
      <c r="L215" s="111" t="s">
        <v>128</v>
      </c>
      <c r="M215" s="253">
        <v>24945</v>
      </c>
      <c r="N215" s="254">
        <v>34328</v>
      </c>
      <c r="O215" s="306">
        <v>34328</v>
      </c>
      <c r="P215" s="353"/>
      <c r="Q215" s="299"/>
      <c r="R215" s="300"/>
      <c r="S215" s="136"/>
      <c r="T215" s="137"/>
      <c r="U215" s="138"/>
      <c r="V215" s="139"/>
      <c r="W215" s="135"/>
      <c r="X215" s="342"/>
      <c r="Y215" s="141">
        <f t="shared" si="71"/>
        <v>4</v>
      </c>
      <c r="AF215" s="342"/>
      <c r="AG215" s="342"/>
      <c r="AH215" s="143" t="str">
        <f t="shared" si="70"/>
        <v>W</v>
      </c>
      <c r="AI215" s="143" t="str">
        <f t="shared" si="70"/>
        <v>S</v>
      </c>
      <c r="AJ215" s="143">
        <f t="shared" ca="1" si="70"/>
        <v>47</v>
      </c>
      <c r="AK215" s="143" t="str">
        <f t="shared" si="69"/>
        <v>SD</v>
      </c>
      <c r="AL215" s="143" t="str">
        <f t="shared" si="69"/>
        <v>P.Swasta</v>
      </c>
      <c r="AM215" s="143" t="str">
        <f t="shared" si="69"/>
        <v>T.Hoa</v>
      </c>
      <c r="AN215" s="25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33"/>
      <c r="BC215">
        <f t="shared" si="72"/>
        <v>1993</v>
      </c>
      <c r="BD215">
        <f t="shared" si="73"/>
        <v>12</v>
      </c>
      <c r="BE215" s="1">
        <f t="shared" si="74"/>
        <v>1993</v>
      </c>
      <c r="BF215" s="1">
        <f t="shared" si="75"/>
        <v>12</v>
      </c>
      <c r="BG215" s="1" t="str">
        <f t="shared" si="76"/>
        <v>-</v>
      </c>
      <c r="BH215" s="1" t="str">
        <f t="shared" si="77"/>
        <v>-</v>
      </c>
      <c r="BI215" s="1" t="str">
        <f t="shared" si="78"/>
        <v>-</v>
      </c>
      <c r="BJ215" s="1" t="str">
        <f t="shared" si="79"/>
        <v>-</v>
      </c>
      <c r="BK215" s="1" t="str">
        <f t="shared" si="80"/>
        <v>-</v>
      </c>
      <c r="BL215" s="1" t="str">
        <f t="shared" si="81"/>
        <v>-</v>
      </c>
      <c r="BM215" s="1" t="str">
        <f t="shared" si="82"/>
        <v>-</v>
      </c>
      <c r="BN215" s="1" t="str">
        <f t="shared" si="83"/>
        <v>-</v>
      </c>
      <c r="BO215" s="1" t="str">
        <f t="shared" si="90"/>
        <v>-</v>
      </c>
      <c r="BP215" s="1" t="str">
        <f t="shared" si="84"/>
        <v>-</v>
      </c>
      <c r="BQ215" s="1" t="str">
        <f t="shared" si="85"/>
        <v>-</v>
      </c>
      <c r="BR215" s="1" t="str">
        <f t="shared" si="86"/>
        <v>-</v>
      </c>
      <c r="BS215" s="1">
        <f t="shared" si="87"/>
        <v>1968</v>
      </c>
      <c r="BT215" s="1">
        <f t="shared" si="88"/>
        <v>4</v>
      </c>
      <c r="BU215" s="127">
        <f t="shared" si="89"/>
        <v>0</v>
      </c>
      <c r="BV215" s="127">
        <f t="shared" si="89"/>
        <v>0</v>
      </c>
      <c r="BW215" s="9"/>
      <c r="BX215" s="9"/>
      <c r="BY215" s="9"/>
      <c r="BZ215" s="9"/>
      <c r="CA215" s="9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</row>
    <row r="216" spans="1:134" ht="15.75" x14ac:dyDescent="0.3">
      <c r="A216" s="101">
        <f>IF(C216&lt;&gt;"",COUNTA($C$7:C216),"")</f>
        <v>210</v>
      </c>
      <c r="B216" s="102">
        <v>9621003</v>
      </c>
      <c r="C216" s="251" t="s">
        <v>561</v>
      </c>
      <c r="D216" s="293" t="s">
        <v>549</v>
      </c>
      <c r="E216" s="102"/>
      <c r="F216" s="106" t="s">
        <v>257</v>
      </c>
      <c r="G216" s="220" t="s">
        <v>102</v>
      </c>
      <c r="H216" s="146" t="s">
        <v>115</v>
      </c>
      <c r="I216" s="109">
        <f t="shared" ca="1" si="91"/>
        <v>20</v>
      </c>
      <c r="J216" s="110"/>
      <c r="K216" s="110"/>
      <c r="L216" s="111" t="s">
        <v>112</v>
      </c>
      <c r="M216" s="253">
        <v>35027</v>
      </c>
      <c r="N216" s="254">
        <v>35162</v>
      </c>
      <c r="O216" s="306"/>
      <c r="P216" s="353"/>
      <c r="Q216" s="299"/>
      <c r="R216" s="300"/>
      <c r="S216" s="136"/>
      <c r="T216" s="137"/>
      <c r="U216" s="138"/>
      <c r="V216" s="139"/>
      <c r="W216" s="135"/>
      <c r="X216" s="342"/>
      <c r="Y216" s="141">
        <f t="shared" si="71"/>
        <v>11</v>
      </c>
      <c r="AF216" s="342"/>
      <c r="AG216" s="342"/>
      <c r="AH216" s="143" t="str">
        <f t="shared" si="70"/>
        <v>W</v>
      </c>
      <c r="AI216" s="143" t="str">
        <f t="shared" si="70"/>
        <v>B</v>
      </c>
      <c r="AJ216" s="143">
        <f t="shared" ca="1" si="70"/>
        <v>20</v>
      </c>
      <c r="AK216" s="143">
        <f t="shared" si="69"/>
        <v>0</v>
      </c>
      <c r="AL216" s="143">
        <f t="shared" si="69"/>
        <v>0</v>
      </c>
      <c r="AM216" s="143" t="str">
        <f t="shared" si="69"/>
        <v>Ambon</v>
      </c>
      <c r="AN216" s="25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33"/>
      <c r="BC216">
        <f t="shared" si="72"/>
        <v>1996</v>
      </c>
      <c r="BD216">
        <f t="shared" si="73"/>
        <v>4</v>
      </c>
      <c r="BE216" s="1" t="str">
        <f t="shared" si="74"/>
        <v>-</v>
      </c>
      <c r="BF216" s="1" t="str">
        <f t="shared" si="75"/>
        <v>-</v>
      </c>
      <c r="BG216" s="1" t="str">
        <f t="shared" si="76"/>
        <v>-</v>
      </c>
      <c r="BH216" s="1" t="str">
        <f t="shared" si="77"/>
        <v>-</v>
      </c>
      <c r="BI216" s="1" t="str">
        <f t="shared" si="78"/>
        <v>-</v>
      </c>
      <c r="BJ216" s="1" t="str">
        <f t="shared" si="79"/>
        <v>-</v>
      </c>
      <c r="BK216" s="1" t="str">
        <f t="shared" si="80"/>
        <v>-</v>
      </c>
      <c r="BL216" s="1" t="str">
        <f t="shared" si="81"/>
        <v>-</v>
      </c>
      <c r="BM216" s="1" t="str">
        <f t="shared" si="82"/>
        <v>-</v>
      </c>
      <c r="BN216" s="1" t="str">
        <f t="shared" si="83"/>
        <v>-</v>
      </c>
      <c r="BO216" s="1" t="str">
        <f t="shared" si="90"/>
        <v>-</v>
      </c>
      <c r="BP216" s="1" t="str">
        <f t="shared" si="84"/>
        <v>-</v>
      </c>
      <c r="BQ216" s="1" t="str">
        <f t="shared" si="85"/>
        <v>-</v>
      </c>
      <c r="BR216" s="1" t="str">
        <f t="shared" si="86"/>
        <v>-</v>
      </c>
      <c r="BS216" s="1">
        <f t="shared" si="87"/>
        <v>1995</v>
      </c>
      <c r="BT216" s="1">
        <f t="shared" si="88"/>
        <v>11</v>
      </c>
      <c r="BU216" s="127">
        <f t="shared" si="89"/>
        <v>0</v>
      </c>
      <c r="BV216" s="127">
        <f t="shared" si="89"/>
        <v>0</v>
      </c>
      <c r="BW216" s="9"/>
      <c r="BX216" s="9"/>
      <c r="BY216" s="9"/>
      <c r="BZ216" s="9"/>
      <c r="CA216" s="9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</row>
    <row r="217" spans="1:134" ht="15.75" x14ac:dyDescent="0.3">
      <c r="A217" s="101">
        <f>IF(C217&lt;&gt;"",COUNTA($C$7:C217),"")</f>
        <v>211</v>
      </c>
      <c r="B217" s="102">
        <v>9721024</v>
      </c>
      <c r="C217" s="251" t="s">
        <v>562</v>
      </c>
      <c r="D217" s="293" t="s">
        <v>549</v>
      </c>
      <c r="E217" s="102"/>
      <c r="F217" s="106" t="s">
        <v>257</v>
      </c>
      <c r="G217" s="110" t="s">
        <v>102</v>
      </c>
      <c r="H217" s="146" t="s">
        <v>115</v>
      </c>
      <c r="I217" s="109">
        <f t="shared" ca="1" si="91"/>
        <v>18</v>
      </c>
      <c r="J217" s="110"/>
      <c r="K217" s="110"/>
      <c r="L217" s="111" t="s">
        <v>112</v>
      </c>
      <c r="M217" s="253">
        <v>35630</v>
      </c>
      <c r="N217" s="254">
        <v>35771</v>
      </c>
      <c r="O217" s="306"/>
      <c r="P217" s="353"/>
      <c r="Q217" s="299"/>
      <c r="R217" s="300"/>
      <c r="S217" s="136"/>
      <c r="T217" s="137"/>
      <c r="U217" s="138"/>
      <c r="V217" s="139"/>
      <c r="W217" s="135"/>
      <c r="X217" s="342"/>
      <c r="Y217" s="141">
        <f t="shared" si="71"/>
        <v>7</v>
      </c>
      <c r="AF217" s="342"/>
      <c r="AG217" s="342"/>
      <c r="AH217" s="143" t="str">
        <f t="shared" si="70"/>
        <v>W</v>
      </c>
      <c r="AI217" s="143" t="str">
        <f t="shared" si="70"/>
        <v>B</v>
      </c>
      <c r="AJ217" s="143">
        <f t="shared" ca="1" si="70"/>
        <v>18</v>
      </c>
      <c r="AK217" s="143">
        <f t="shared" si="69"/>
        <v>0</v>
      </c>
      <c r="AL217" s="143">
        <f t="shared" si="69"/>
        <v>0</v>
      </c>
      <c r="AM217" s="143" t="str">
        <f t="shared" si="69"/>
        <v>Ambon</v>
      </c>
      <c r="AN217" s="25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33"/>
      <c r="BC217">
        <f t="shared" si="72"/>
        <v>1997</v>
      </c>
      <c r="BD217">
        <f t="shared" si="73"/>
        <v>12</v>
      </c>
      <c r="BE217" s="1" t="str">
        <f t="shared" si="74"/>
        <v>-</v>
      </c>
      <c r="BF217" s="1" t="str">
        <f t="shared" si="75"/>
        <v>-</v>
      </c>
      <c r="BG217" s="1" t="str">
        <f t="shared" si="76"/>
        <v>-</v>
      </c>
      <c r="BH217" s="1" t="str">
        <f t="shared" si="77"/>
        <v>-</v>
      </c>
      <c r="BI217" s="1" t="str">
        <f t="shared" si="78"/>
        <v>-</v>
      </c>
      <c r="BJ217" s="1" t="str">
        <f t="shared" si="79"/>
        <v>-</v>
      </c>
      <c r="BK217" s="1" t="str">
        <f t="shared" si="80"/>
        <v>-</v>
      </c>
      <c r="BL217" s="1" t="str">
        <f t="shared" si="81"/>
        <v>-</v>
      </c>
      <c r="BM217" s="1" t="str">
        <f t="shared" si="82"/>
        <v>-</v>
      </c>
      <c r="BN217" s="1" t="str">
        <f t="shared" si="83"/>
        <v>-</v>
      </c>
      <c r="BO217" s="1" t="str">
        <f t="shared" si="90"/>
        <v>-</v>
      </c>
      <c r="BP217" s="1" t="str">
        <f t="shared" si="84"/>
        <v>-</v>
      </c>
      <c r="BQ217" s="1" t="str">
        <f t="shared" si="85"/>
        <v>-</v>
      </c>
      <c r="BR217" s="1" t="str">
        <f t="shared" si="86"/>
        <v>-</v>
      </c>
      <c r="BS217" s="1">
        <f t="shared" si="87"/>
        <v>1997</v>
      </c>
      <c r="BT217" s="1">
        <f t="shared" si="88"/>
        <v>7</v>
      </c>
      <c r="BU217" s="127">
        <f t="shared" si="89"/>
        <v>0</v>
      </c>
      <c r="BV217" s="127">
        <f t="shared" si="89"/>
        <v>0</v>
      </c>
      <c r="BW217" s="9"/>
      <c r="BX217" s="9"/>
      <c r="BY217" s="9"/>
      <c r="BZ217" s="9"/>
      <c r="CA217" s="9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</row>
    <row r="218" spans="1:134" ht="15.75" x14ac:dyDescent="0.3">
      <c r="A218" s="101">
        <f>IF(C218&lt;&gt;"",COUNTA($C$7:C218),"")</f>
        <v>212</v>
      </c>
      <c r="B218" s="144" t="s">
        <v>563</v>
      </c>
      <c r="C218" s="251" t="s">
        <v>564</v>
      </c>
      <c r="D218" s="293" t="s">
        <v>549</v>
      </c>
      <c r="E218" s="102"/>
      <c r="F218" s="106" t="s">
        <v>257</v>
      </c>
      <c r="G218" s="110" t="s">
        <v>102</v>
      </c>
      <c r="H218" s="146" t="s">
        <v>115</v>
      </c>
      <c r="I218" s="109">
        <f t="shared" ca="1" si="91"/>
        <v>12</v>
      </c>
      <c r="J218" s="110"/>
      <c r="K218" s="110"/>
      <c r="L218" s="111" t="s">
        <v>112</v>
      </c>
      <c r="M218" s="253">
        <v>37724</v>
      </c>
      <c r="N218" s="254">
        <v>37980</v>
      </c>
      <c r="O218" s="306"/>
      <c r="P218" s="353"/>
      <c r="Q218" s="299"/>
      <c r="R218" s="300"/>
      <c r="S218" s="136"/>
      <c r="T218" s="137"/>
      <c r="U218" s="138"/>
      <c r="V218" s="139"/>
      <c r="W218" s="135"/>
      <c r="X218" s="342"/>
      <c r="Y218" s="141">
        <f t="shared" si="71"/>
        <v>4</v>
      </c>
      <c r="AF218" s="342"/>
      <c r="AG218" s="342"/>
      <c r="AH218" s="143" t="str">
        <f t="shared" si="70"/>
        <v>W</v>
      </c>
      <c r="AI218" s="143" t="str">
        <f t="shared" si="70"/>
        <v>B</v>
      </c>
      <c r="AJ218" s="143">
        <f t="shared" ca="1" si="70"/>
        <v>12</v>
      </c>
      <c r="AK218" s="143">
        <f t="shared" si="69"/>
        <v>0</v>
      </c>
      <c r="AL218" s="143">
        <f t="shared" si="69"/>
        <v>0</v>
      </c>
      <c r="AM218" s="143" t="str">
        <f t="shared" si="69"/>
        <v>Ambon</v>
      </c>
      <c r="AN218" s="25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33"/>
      <c r="BC218">
        <f t="shared" si="72"/>
        <v>2003</v>
      </c>
      <c r="BD218">
        <f t="shared" si="73"/>
        <v>12</v>
      </c>
      <c r="BE218" s="1" t="str">
        <f t="shared" si="74"/>
        <v>-</v>
      </c>
      <c r="BF218" s="1" t="str">
        <f t="shared" si="75"/>
        <v>-</v>
      </c>
      <c r="BG218" s="1" t="str">
        <f t="shared" si="76"/>
        <v>-</v>
      </c>
      <c r="BH218" s="1" t="str">
        <f t="shared" si="77"/>
        <v>-</v>
      </c>
      <c r="BI218" s="1" t="str">
        <f t="shared" si="78"/>
        <v>-</v>
      </c>
      <c r="BJ218" s="1" t="str">
        <f t="shared" si="79"/>
        <v>-</v>
      </c>
      <c r="BK218" s="1" t="str">
        <f t="shared" si="80"/>
        <v>-</v>
      </c>
      <c r="BL218" s="1" t="str">
        <f t="shared" si="81"/>
        <v>-</v>
      </c>
      <c r="BM218" s="1" t="str">
        <f t="shared" si="82"/>
        <v>-</v>
      </c>
      <c r="BN218" s="1" t="str">
        <f t="shared" si="83"/>
        <v>-</v>
      </c>
      <c r="BO218" s="1" t="str">
        <f t="shared" si="90"/>
        <v>-</v>
      </c>
      <c r="BP218" s="1" t="str">
        <f t="shared" si="84"/>
        <v>-</v>
      </c>
      <c r="BQ218" s="1" t="str">
        <f t="shared" si="85"/>
        <v>-</v>
      </c>
      <c r="BR218" s="1" t="str">
        <f t="shared" si="86"/>
        <v>-</v>
      </c>
      <c r="BS218" s="1">
        <f t="shared" si="87"/>
        <v>2003</v>
      </c>
      <c r="BT218" s="1">
        <f t="shared" si="88"/>
        <v>4</v>
      </c>
      <c r="BU218" s="127">
        <f t="shared" si="89"/>
        <v>0</v>
      </c>
      <c r="BV218" s="127">
        <f t="shared" si="89"/>
        <v>0</v>
      </c>
      <c r="BW218" s="9"/>
      <c r="BX218" s="9"/>
      <c r="BY218" s="9"/>
      <c r="BZ218" s="9"/>
      <c r="CA218" s="9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</row>
    <row r="219" spans="1:134" ht="15.75" x14ac:dyDescent="0.3">
      <c r="A219" s="101">
        <f>IF(C219&lt;&gt;"",COUNTA($C$7:C219),"")</f>
        <v>213</v>
      </c>
      <c r="B219" s="174" t="s">
        <v>565</v>
      </c>
      <c r="C219" s="278" t="s">
        <v>566</v>
      </c>
      <c r="D219" s="292" t="s">
        <v>549</v>
      </c>
      <c r="E219" s="247"/>
      <c r="F219" s="178" t="s">
        <v>257</v>
      </c>
      <c r="G219" s="198" t="s">
        <v>102</v>
      </c>
      <c r="H219" s="180" t="s">
        <v>103</v>
      </c>
      <c r="I219" s="181">
        <f t="shared" ca="1" si="91"/>
        <v>40</v>
      </c>
      <c r="J219" s="180" t="s">
        <v>145</v>
      </c>
      <c r="K219" s="180" t="s">
        <v>119</v>
      </c>
      <c r="L219" s="182" t="s">
        <v>146</v>
      </c>
      <c r="M219" s="184">
        <v>27741</v>
      </c>
      <c r="N219" s="197">
        <v>28042</v>
      </c>
      <c r="O219" s="262">
        <v>34091</v>
      </c>
      <c r="P219" s="265">
        <v>38739</v>
      </c>
      <c r="Q219" s="296">
        <v>40177</v>
      </c>
      <c r="R219" s="297"/>
      <c r="S219" s="189"/>
      <c r="T219" s="190"/>
      <c r="U219" s="191"/>
      <c r="V219" s="192" t="s">
        <v>205</v>
      </c>
      <c r="W219" s="188"/>
      <c r="X219" s="342"/>
      <c r="Y219" s="141" t="str">
        <f t="shared" si="71"/>
        <v>-</v>
      </c>
      <c r="AF219" s="342"/>
      <c r="AG219" s="342"/>
      <c r="AH219" s="143" t="str">
        <f t="shared" si="70"/>
        <v>*W</v>
      </c>
      <c r="AI219" s="143" t="str">
        <f t="shared" si="70"/>
        <v>*S</v>
      </c>
      <c r="AJ219" s="143" t="str">
        <f t="shared" ca="1" si="70"/>
        <v>*40</v>
      </c>
      <c r="AK219" s="143" t="str">
        <f t="shared" si="69"/>
        <v>*S-1</v>
      </c>
      <c r="AL219" s="143" t="str">
        <f t="shared" si="69"/>
        <v>*P.Swasta</v>
      </c>
      <c r="AM219" s="143" t="str">
        <f t="shared" si="69"/>
        <v>*Batak</v>
      </c>
      <c r="AN219" s="25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33"/>
      <c r="BC219">
        <f t="shared" si="72"/>
        <v>1976</v>
      </c>
      <c r="BD219">
        <f t="shared" si="73"/>
        <v>10</v>
      </c>
      <c r="BE219" s="1">
        <f t="shared" si="74"/>
        <v>1993</v>
      </c>
      <c r="BF219" s="1">
        <f t="shared" si="75"/>
        <v>5</v>
      </c>
      <c r="BG219" s="1">
        <f t="shared" si="76"/>
        <v>2006</v>
      </c>
      <c r="BH219" s="1">
        <f t="shared" si="77"/>
        <v>1</v>
      </c>
      <c r="BI219" s="1">
        <f t="shared" si="78"/>
        <v>2009</v>
      </c>
      <c r="BJ219" s="1">
        <f t="shared" si="79"/>
        <v>12</v>
      </c>
      <c r="BK219" s="1" t="str">
        <f t="shared" si="80"/>
        <v>-</v>
      </c>
      <c r="BL219" s="1" t="str">
        <f t="shared" si="81"/>
        <v>-</v>
      </c>
      <c r="BM219" s="1" t="str">
        <f t="shared" si="82"/>
        <v>-</v>
      </c>
      <c r="BN219" s="1" t="str">
        <f t="shared" si="83"/>
        <v>-</v>
      </c>
      <c r="BO219" s="1" t="str">
        <f t="shared" si="90"/>
        <v>-</v>
      </c>
      <c r="BP219" s="1" t="str">
        <f t="shared" si="84"/>
        <v>-</v>
      </c>
      <c r="BQ219" s="1" t="str">
        <f t="shared" si="85"/>
        <v>-</v>
      </c>
      <c r="BR219" s="1" t="str">
        <f t="shared" si="86"/>
        <v>-</v>
      </c>
      <c r="BS219" s="1">
        <f t="shared" si="87"/>
        <v>1975</v>
      </c>
      <c r="BT219" s="1">
        <f t="shared" si="88"/>
        <v>12</v>
      </c>
      <c r="BU219" s="127" t="str">
        <f t="shared" si="89"/>
        <v>AKK-1</v>
      </c>
      <c r="BV219" s="127">
        <f t="shared" si="89"/>
        <v>0</v>
      </c>
      <c r="BW219" s="9"/>
      <c r="BX219" s="9"/>
      <c r="BY219" s="9"/>
      <c r="BZ219" s="9"/>
      <c r="CA219" s="9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</row>
    <row r="220" spans="1:134" ht="15.75" x14ac:dyDescent="0.3">
      <c r="A220" s="101">
        <f>IF(C220&lt;&gt;"",COUNTA($C$7:C220),"")</f>
        <v>214</v>
      </c>
      <c r="B220" s="267" t="s">
        <v>567</v>
      </c>
      <c r="C220" s="288" t="s">
        <v>568</v>
      </c>
      <c r="D220" s="289" t="s">
        <v>549</v>
      </c>
      <c r="E220" s="204"/>
      <c r="F220" s="205" t="s">
        <v>257</v>
      </c>
      <c r="G220" s="206" t="s">
        <v>102</v>
      </c>
      <c r="H220" s="207" t="s">
        <v>103</v>
      </c>
      <c r="I220" s="208">
        <f t="shared" ca="1" si="91"/>
        <v>27</v>
      </c>
      <c r="J220" s="207" t="s">
        <v>110</v>
      </c>
      <c r="K220" s="207" t="s">
        <v>122</v>
      </c>
      <c r="L220" s="209" t="s">
        <v>146</v>
      </c>
      <c r="M220" s="271">
        <v>32296</v>
      </c>
      <c r="N220" s="210">
        <v>32824</v>
      </c>
      <c r="O220" s="211">
        <v>37710</v>
      </c>
      <c r="P220" s="343">
        <v>39586</v>
      </c>
      <c r="Q220" s="335"/>
      <c r="R220" s="336"/>
      <c r="S220" s="215">
        <v>39949</v>
      </c>
      <c r="T220" s="216"/>
      <c r="U220" s="217"/>
      <c r="V220" s="218" t="s">
        <v>196</v>
      </c>
      <c r="W220" s="214"/>
      <c r="X220" s="342"/>
      <c r="Y220" s="141" t="str">
        <f t="shared" si="71"/>
        <v>-</v>
      </c>
      <c r="AF220" s="342"/>
      <c r="AG220" s="342"/>
      <c r="AH220" s="143" t="str">
        <f t="shared" si="70"/>
        <v>*W</v>
      </c>
      <c r="AI220" s="143" t="str">
        <f t="shared" si="70"/>
        <v>*S</v>
      </c>
      <c r="AJ220" s="143" t="str">
        <f t="shared" ca="1" si="70"/>
        <v>*27</v>
      </c>
      <c r="AK220" s="143" t="str">
        <f t="shared" si="69"/>
        <v>*SMU</v>
      </c>
      <c r="AL220" s="143" t="str">
        <f t="shared" si="69"/>
        <v>*Pel/Mhs</v>
      </c>
      <c r="AM220" s="143" t="str">
        <f t="shared" si="69"/>
        <v>*Batak</v>
      </c>
      <c r="AN220" s="25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33"/>
      <c r="BC220">
        <f t="shared" si="72"/>
        <v>1989</v>
      </c>
      <c r="BD220">
        <f t="shared" si="73"/>
        <v>11</v>
      </c>
      <c r="BE220" s="1">
        <f t="shared" si="74"/>
        <v>2003</v>
      </c>
      <c r="BF220" s="1">
        <f t="shared" si="75"/>
        <v>3</v>
      </c>
      <c r="BG220" s="1">
        <f t="shared" si="76"/>
        <v>2008</v>
      </c>
      <c r="BH220" s="1">
        <f t="shared" si="77"/>
        <v>5</v>
      </c>
      <c r="BI220" s="1" t="str">
        <f t="shared" si="78"/>
        <v>-</v>
      </c>
      <c r="BJ220" s="1" t="str">
        <f t="shared" si="79"/>
        <v>-</v>
      </c>
      <c r="BK220" s="1" t="str">
        <f t="shared" si="80"/>
        <v>-</v>
      </c>
      <c r="BL220" s="1" t="str">
        <f t="shared" si="81"/>
        <v>-</v>
      </c>
      <c r="BM220" s="1">
        <f t="shared" si="82"/>
        <v>2009</v>
      </c>
      <c r="BN220" s="1">
        <f t="shared" si="83"/>
        <v>5</v>
      </c>
      <c r="BO220" s="1" t="str">
        <f t="shared" si="90"/>
        <v>-</v>
      </c>
      <c r="BP220" s="1" t="str">
        <f t="shared" si="84"/>
        <v>-</v>
      </c>
      <c r="BQ220" s="1" t="str">
        <f t="shared" si="85"/>
        <v>-</v>
      </c>
      <c r="BR220" s="1" t="str">
        <f t="shared" si="86"/>
        <v>-</v>
      </c>
      <c r="BS220" s="1">
        <f t="shared" si="87"/>
        <v>1988</v>
      </c>
      <c r="BT220" s="1">
        <f t="shared" si="88"/>
        <v>6</v>
      </c>
      <c r="BU220" s="127" t="str">
        <f t="shared" si="89"/>
        <v>DKH-1</v>
      </c>
      <c r="BV220" s="127">
        <f t="shared" si="89"/>
        <v>0</v>
      </c>
      <c r="BW220" s="9"/>
      <c r="BX220" s="9"/>
      <c r="BY220" s="9"/>
      <c r="BZ220" s="9"/>
      <c r="CA220" s="9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</row>
    <row r="221" spans="1:134" ht="15.75" x14ac:dyDescent="0.3">
      <c r="A221" s="101">
        <f>IF(C221&lt;&gt;"",COUNTA($C$7:C221),"")</f>
        <v>215</v>
      </c>
      <c r="B221" s="267" t="s">
        <v>569</v>
      </c>
      <c r="C221" s="288" t="s">
        <v>570</v>
      </c>
      <c r="D221" s="289" t="s">
        <v>571</v>
      </c>
      <c r="E221" s="204"/>
      <c r="F221" s="205" t="s">
        <v>257</v>
      </c>
      <c r="G221" s="206" t="s">
        <v>66</v>
      </c>
      <c r="H221" s="207" t="s">
        <v>103</v>
      </c>
      <c r="I221" s="208">
        <f t="shared" ca="1" si="91"/>
        <v>31</v>
      </c>
      <c r="J221" s="207" t="s">
        <v>110</v>
      </c>
      <c r="K221" s="207" t="s">
        <v>171</v>
      </c>
      <c r="L221" s="209" t="s">
        <v>128</v>
      </c>
      <c r="M221" s="271">
        <v>30686</v>
      </c>
      <c r="N221" s="210">
        <v>37346</v>
      </c>
      <c r="O221" s="211">
        <v>37346</v>
      </c>
      <c r="P221" s="354"/>
      <c r="Q221" s="335"/>
      <c r="R221" s="336"/>
      <c r="S221" s="215">
        <v>39949</v>
      </c>
      <c r="T221" s="216"/>
      <c r="U221" s="217"/>
      <c r="V221" s="218" t="s">
        <v>196</v>
      </c>
      <c r="W221" s="214"/>
      <c r="X221" s="342"/>
      <c r="Y221" s="141" t="str">
        <f t="shared" si="71"/>
        <v>-</v>
      </c>
      <c r="AF221" s="342"/>
      <c r="AG221" s="342"/>
      <c r="AH221" s="143" t="str">
        <f t="shared" si="70"/>
        <v>*P</v>
      </c>
      <c r="AI221" s="143" t="str">
        <f t="shared" si="70"/>
        <v>*S</v>
      </c>
      <c r="AJ221" s="143" t="str">
        <f t="shared" ca="1" si="70"/>
        <v>*31</v>
      </c>
      <c r="AK221" s="143" t="str">
        <f t="shared" si="69"/>
        <v>*SMU</v>
      </c>
      <c r="AL221" s="143" t="str">
        <f t="shared" si="69"/>
        <v>*Lain-Lain</v>
      </c>
      <c r="AM221" s="143" t="str">
        <f t="shared" si="69"/>
        <v>*T.Hoa</v>
      </c>
      <c r="AN221" s="25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33"/>
      <c r="BC221">
        <f t="shared" si="72"/>
        <v>2002</v>
      </c>
      <c r="BD221">
        <f t="shared" si="73"/>
        <v>3</v>
      </c>
      <c r="BE221" s="1">
        <f t="shared" si="74"/>
        <v>2002</v>
      </c>
      <c r="BF221" s="1">
        <f t="shared" si="75"/>
        <v>3</v>
      </c>
      <c r="BG221" s="1" t="str">
        <f t="shared" si="76"/>
        <v>-</v>
      </c>
      <c r="BH221" s="1" t="str">
        <f t="shared" si="77"/>
        <v>-</v>
      </c>
      <c r="BI221" s="1" t="str">
        <f t="shared" si="78"/>
        <v>-</v>
      </c>
      <c r="BJ221" s="1" t="str">
        <f t="shared" si="79"/>
        <v>-</v>
      </c>
      <c r="BK221" s="1" t="str">
        <f t="shared" si="80"/>
        <v>-</v>
      </c>
      <c r="BL221" s="1" t="str">
        <f t="shared" si="81"/>
        <v>-</v>
      </c>
      <c r="BM221" s="1">
        <f t="shared" si="82"/>
        <v>2009</v>
      </c>
      <c r="BN221" s="1">
        <f t="shared" si="83"/>
        <v>5</v>
      </c>
      <c r="BO221" s="1" t="str">
        <f t="shared" si="90"/>
        <v>-</v>
      </c>
      <c r="BP221" s="1" t="str">
        <f t="shared" si="84"/>
        <v>-</v>
      </c>
      <c r="BQ221" s="1" t="str">
        <f t="shared" si="85"/>
        <v>-</v>
      </c>
      <c r="BR221" s="1" t="str">
        <f t="shared" si="86"/>
        <v>-</v>
      </c>
      <c r="BS221" s="1">
        <f t="shared" si="87"/>
        <v>1984</v>
      </c>
      <c r="BT221" s="1">
        <f t="shared" si="88"/>
        <v>1</v>
      </c>
      <c r="BU221" s="127" t="str">
        <f t="shared" si="89"/>
        <v>DKH-1</v>
      </c>
      <c r="BV221" s="127">
        <f t="shared" si="89"/>
        <v>0</v>
      </c>
      <c r="BW221" s="9"/>
      <c r="BX221" s="9"/>
      <c r="BY221" s="9"/>
      <c r="BZ221" s="9"/>
      <c r="CA221" s="9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</row>
    <row r="222" spans="1:134" ht="15.75" x14ac:dyDescent="0.3">
      <c r="A222" s="101">
        <f>IF(C222&lt;&gt;"",COUNTA($C$7:C222),"")</f>
        <v>216</v>
      </c>
      <c r="B222" s="144" t="s">
        <v>572</v>
      </c>
      <c r="C222" s="251" t="s">
        <v>573</v>
      </c>
      <c r="D222" s="293" t="s">
        <v>574</v>
      </c>
      <c r="E222" s="102"/>
      <c r="F222" s="106" t="s">
        <v>257</v>
      </c>
      <c r="G222" s="110" t="s">
        <v>66</v>
      </c>
      <c r="H222" s="110" t="s">
        <v>103</v>
      </c>
      <c r="I222" s="109">
        <f t="shared" ca="1" si="91"/>
        <v>36</v>
      </c>
      <c r="J222" s="110" t="s">
        <v>145</v>
      </c>
      <c r="K222" s="110" t="s">
        <v>231</v>
      </c>
      <c r="L222" s="111" t="s">
        <v>106</v>
      </c>
      <c r="M222" s="112">
        <v>29147</v>
      </c>
      <c r="N222" s="254">
        <v>32971</v>
      </c>
      <c r="O222" s="306">
        <v>36154</v>
      </c>
      <c r="P222" s="307">
        <v>39481</v>
      </c>
      <c r="Q222" s="299"/>
      <c r="R222" s="300"/>
      <c r="S222" s="136"/>
      <c r="T222" s="137"/>
      <c r="U222" s="138"/>
      <c r="V222" s="139"/>
      <c r="W222" s="135"/>
      <c r="X222" s="342"/>
      <c r="Y222" s="141">
        <f t="shared" si="71"/>
        <v>10</v>
      </c>
      <c r="AF222" s="342"/>
      <c r="AG222" s="342"/>
      <c r="AH222" s="143" t="str">
        <f t="shared" si="70"/>
        <v>P</v>
      </c>
      <c r="AI222" s="143" t="str">
        <f t="shared" si="70"/>
        <v>S</v>
      </c>
      <c r="AJ222" s="143">
        <f t="shared" ca="1" si="70"/>
        <v>36</v>
      </c>
      <c r="AK222" s="143" t="str">
        <f t="shared" si="69"/>
        <v>S-1</v>
      </c>
      <c r="AL222" s="143" t="str">
        <f t="shared" si="69"/>
        <v>Profesional</v>
      </c>
      <c r="AM222" s="143" t="str">
        <f t="shared" si="69"/>
        <v>Jawa</v>
      </c>
      <c r="AN222" s="25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33"/>
      <c r="BC222">
        <f t="shared" si="72"/>
        <v>1990</v>
      </c>
      <c r="BD222">
        <f t="shared" si="73"/>
        <v>4</v>
      </c>
      <c r="BE222" s="1">
        <f t="shared" si="74"/>
        <v>1998</v>
      </c>
      <c r="BF222" s="1">
        <f t="shared" si="75"/>
        <v>12</v>
      </c>
      <c r="BG222" s="1">
        <f t="shared" si="76"/>
        <v>2008</v>
      </c>
      <c r="BH222" s="1">
        <f t="shared" si="77"/>
        <v>2</v>
      </c>
      <c r="BI222" s="1" t="str">
        <f t="shared" si="78"/>
        <v>-</v>
      </c>
      <c r="BJ222" s="1" t="str">
        <f t="shared" si="79"/>
        <v>-</v>
      </c>
      <c r="BK222" s="1" t="str">
        <f t="shared" si="80"/>
        <v>-</v>
      </c>
      <c r="BL222" s="1" t="str">
        <f t="shared" si="81"/>
        <v>-</v>
      </c>
      <c r="BM222" s="1" t="str">
        <f t="shared" si="82"/>
        <v>-</v>
      </c>
      <c r="BN222" s="1" t="str">
        <f t="shared" si="83"/>
        <v>-</v>
      </c>
      <c r="BO222" s="1" t="str">
        <f t="shared" si="90"/>
        <v>-</v>
      </c>
      <c r="BP222" s="1" t="str">
        <f t="shared" si="84"/>
        <v>-</v>
      </c>
      <c r="BQ222" s="1" t="str">
        <f t="shared" si="85"/>
        <v>-</v>
      </c>
      <c r="BR222" s="1" t="str">
        <f t="shared" si="86"/>
        <v>-</v>
      </c>
      <c r="BS222" s="1">
        <f t="shared" si="87"/>
        <v>1979</v>
      </c>
      <c r="BT222" s="1">
        <f t="shared" si="88"/>
        <v>10</v>
      </c>
      <c r="BU222" s="127">
        <f t="shared" si="89"/>
        <v>0</v>
      </c>
      <c r="BV222" s="127">
        <f t="shared" si="89"/>
        <v>0</v>
      </c>
      <c r="BW222" s="9"/>
      <c r="BX222" s="9"/>
      <c r="BY222" s="9"/>
      <c r="BZ222" s="9"/>
      <c r="CA222" s="9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</row>
    <row r="223" spans="1:134" ht="15.75" x14ac:dyDescent="0.3">
      <c r="A223" s="101">
        <f>IF(C223&lt;&gt;"",COUNTA($C$7:C223),"")</f>
        <v>217</v>
      </c>
      <c r="B223" s="144" t="s">
        <v>575</v>
      </c>
      <c r="C223" s="251" t="s">
        <v>576</v>
      </c>
      <c r="D223" s="293" t="s">
        <v>574</v>
      </c>
      <c r="E223" s="102"/>
      <c r="F223" s="106" t="s">
        <v>257</v>
      </c>
      <c r="G223" s="110" t="s">
        <v>102</v>
      </c>
      <c r="H223" s="110" t="s">
        <v>103</v>
      </c>
      <c r="I223" s="109">
        <f t="shared" ca="1" si="91"/>
        <v>34</v>
      </c>
      <c r="J223" s="110" t="s">
        <v>145</v>
      </c>
      <c r="K223" s="110" t="s">
        <v>127</v>
      </c>
      <c r="L223" s="111" t="s">
        <v>106</v>
      </c>
      <c r="M223" s="112">
        <v>29676</v>
      </c>
      <c r="N223" s="254">
        <v>32510</v>
      </c>
      <c r="O223" s="306">
        <v>38690</v>
      </c>
      <c r="P223" s="353"/>
      <c r="Q223" s="299"/>
      <c r="R223" s="300"/>
      <c r="S223" s="136"/>
      <c r="T223" s="137"/>
      <c r="U223" s="138"/>
      <c r="V223" s="139"/>
      <c r="W223" s="135"/>
      <c r="X223" s="342"/>
      <c r="Y223" s="141">
        <f t="shared" si="71"/>
        <v>3</v>
      </c>
      <c r="AF223" s="342"/>
      <c r="AG223" s="342"/>
      <c r="AH223" s="143" t="str">
        <f t="shared" si="70"/>
        <v>W</v>
      </c>
      <c r="AI223" s="143" t="str">
        <f t="shared" si="70"/>
        <v>S</v>
      </c>
      <c r="AJ223" s="143">
        <f t="shared" ca="1" si="70"/>
        <v>34</v>
      </c>
      <c r="AK223" s="143" t="str">
        <f t="shared" si="69"/>
        <v>S-1</v>
      </c>
      <c r="AL223" s="143" t="str">
        <f t="shared" si="69"/>
        <v>Ibu RT</v>
      </c>
      <c r="AM223" s="143" t="str">
        <f t="shared" si="69"/>
        <v>Jawa</v>
      </c>
      <c r="AN223" s="25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33"/>
      <c r="BC223">
        <f t="shared" si="72"/>
        <v>1989</v>
      </c>
      <c r="BD223">
        <f t="shared" si="73"/>
        <v>1</v>
      </c>
      <c r="BE223" s="1">
        <f t="shared" si="74"/>
        <v>2005</v>
      </c>
      <c r="BF223" s="1">
        <f t="shared" si="75"/>
        <v>12</v>
      </c>
      <c r="BG223" s="1" t="str">
        <f t="shared" si="76"/>
        <v>-</v>
      </c>
      <c r="BH223" s="1" t="str">
        <f t="shared" si="77"/>
        <v>-</v>
      </c>
      <c r="BI223" s="1" t="str">
        <f t="shared" si="78"/>
        <v>-</v>
      </c>
      <c r="BJ223" s="1" t="str">
        <f t="shared" si="79"/>
        <v>-</v>
      </c>
      <c r="BK223" s="1" t="str">
        <f t="shared" si="80"/>
        <v>-</v>
      </c>
      <c r="BL223" s="1" t="str">
        <f t="shared" si="81"/>
        <v>-</v>
      </c>
      <c r="BM223" s="1" t="str">
        <f t="shared" si="82"/>
        <v>-</v>
      </c>
      <c r="BN223" s="1" t="str">
        <f t="shared" si="83"/>
        <v>-</v>
      </c>
      <c r="BO223" s="1" t="str">
        <f t="shared" si="90"/>
        <v>-</v>
      </c>
      <c r="BP223" s="1" t="str">
        <f t="shared" si="84"/>
        <v>-</v>
      </c>
      <c r="BQ223" s="1" t="str">
        <f t="shared" si="85"/>
        <v>-</v>
      </c>
      <c r="BR223" s="1" t="str">
        <f t="shared" si="86"/>
        <v>-</v>
      </c>
      <c r="BS223" s="1">
        <f t="shared" si="87"/>
        <v>1981</v>
      </c>
      <c r="BT223" s="1">
        <f t="shared" si="88"/>
        <v>3</v>
      </c>
      <c r="BU223" s="127">
        <f t="shared" si="89"/>
        <v>0</v>
      </c>
      <c r="BV223" s="127">
        <f t="shared" si="89"/>
        <v>0</v>
      </c>
      <c r="BW223" s="9"/>
      <c r="BX223" s="9"/>
      <c r="BY223" s="9"/>
      <c r="BZ223" s="9"/>
      <c r="CA223" s="9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</row>
    <row r="224" spans="1:134" ht="15.75" x14ac:dyDescent="0.3">
      <c r="A224" s="101">
        <f>IF(C224&lt;&gt;"",COUNTA($C$7:C224),"")</f>
        <v>218</v>
      </c>
      <c r="B224" s="144" t="s">
        <v>577</v>
      </c>
      <c r="C224" s="251" t="s">
        <v>578</v>
      </c>
      <c r="D224" s="293" t="s">
        <v>579</v>
      </c>
      <c r="E224" s="102"/>
      <c r="F224" s="106" t="s">
        <v>257</v>
      </c>
      <c r="G224" s="110" t="s">
        <v>66</v>
      </c>
      <c r="H224" s="110" t="s">
        <v>103</v>
      </c>
      <c r="I224" s="109">
        <f t="shared" ca="1" si="91"/>
        <v>39</v>
      </c>
      <c r="J224" s="110" t="s">
        <v>110</v>
      </c>
      <c r="K224" s="110" t="s">
        <v>119</v>
      </c>
      <c r="L224" s="111" t="s">
        <v>174</v>
      </c>
      <c r="M224" s="112">
        <v>27763</v>
      </c>
      <c r="N224" s="254">
        <v>32510</v>
      </c>
      <c r="O224" s="306">
        <v>38690</v>
      </c>
      <c r="P224" s="353"/>
      <c r="Q224" s="299"/>
      <c r="R224" s="300"/>
      <c r="S224" s="136"/>
      <c r="T224" s="137"/>
      <c r="U224" s="138"/>
      <c r="V224" s="139"/>
      <c r="W224" s="135"/>
      <c r="X224" s="342"/>
      <c r="Y224" s="141">
        <f t="shared" si="71"/>
        <v>1</v>
      </c>
      <c r="AF224" s="342"/>
      <c r="AG224" s="342"/>
      <c r="AH224" s="143" t="str">
        <f t="shared" si="70"/>
        <v>P</v>
      </c>
      <c r="AI224" s="143" t="str">
        <f t="shared" si="70"/>
        <v>S</v>
      </c>
      <c r="AJ224" s="143">
        <f t="shared" ca="1" si="70"/>
        <v>39</v>
      </c>
      <c r="AK224" s="143" t="str">
        <f t="shared" si="69"/>
        <v>SMU</v>
      </c>
      <c r="AL224" s="143" t="str">
        <f t="shared" si="69"/>
        <v>P.Swasta</v>
      </c>
      <c r="AM224" s="143" t="str">
        <f t="shared" si="69"/>
        <v>Sunda</v>
      </c>
      <c r="AN224" s="25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33"/>
      <c r="BC224">
        <f t="shared" si="72"/>
        <v>1989</v>
      </c>
      <c r="BD224">
        <f t="shared" si="73"/>
        <v>1</v>
      </c>
      <c r="BE224" s="1">
        <f t="shared" si="74"/>
        <v>2005</v>
      </c>
      <c r="BF224" s="1">
        <f t="shared" si="75"/>
        <v>12</v>
      </c>
      <c r="BG224" s="1" t="str">
        <f t="shared" si="76"/>
        <v>-</v>
      </c>
      <c r="BH224" s="1" t="str">
        <f t="shared" si="77"/>
        <v>-</v>
      </c>
      <c r="BI224" s="1" t="str">
        <f t="shared" si="78"/>
        <v>-</v>
      </c>
      <c r="BJ224" s="1" t="str">
        <f t="shared" si="79"/>
        <v>-</v>
      </c>
      <c r="BK224" s="1" t="str">
        <f t="shared" si="80"/>
        <v>-</v>
      </c>
      <c r="BL224" s="1" t="str">
        <f t="shared" si="81"/>
        <v>-</v>
      </c>
      <c r="BM224" s="1" t="str">
        <f t="shared" si="82"/>
        <v>-</v>
      </c>
      <c r="BN224" s="1" t="str">
        <f t="shared" si="83"/>
        <v>-</v>
      </c>
      <c r="BO224" s="1" t="str">
        <f t="shared" si="90"/>
        <v>-</v>
      </c>
      <c r="BP224" s="1" t="str">
        <f t="shared" si="84"/>
        <v>-</v>
      </c>
      <c r="BQ224" s="1" t="str">
        <f t="shared" si="85"/>
        <v>-</v>
      </c>
      <c r="BR224" s="1" t="str">
        <f t="shared" si="86"/>
        <v>-</v>
      </c>
      <c r="BS224" s="1">
        <f t="shared" si="87"/>
        <v>1976</v>
      </c>
      <c r="BT224" s="1">
        <f t="shared" si="88"/>
        <v>1</v>
      </c>
      <c r="BU224" s="127">
        <f t="shared" si="89"/>
        <v>0</v>
      </c>
      <c r="BV224" s="127">
        <f t="shared" si="89"/>
        <v>0</v>
      </c>
      <c r="BW224" s="9"/>
      <c r="BX224" s="9"/>
      <c r="BY224" s="9"/>
      <c r="BZ224" s="9"/>
      <c r="CA224" s="9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</row>
    <row r="225" spans="1:134" ht="15.75" x14ac:dyDescent="0.3">
      <c r="A225" s="101">
        <f>IF(C225&lt;&gt;"",COUNTA($C$7:C225),"")</f>
        <v>219</v>
      </c>
      <c r="B225" s="267" t="s">
        <v>580</v>
      </c>
      <c r="C225" s="288" t="s">
        <v>581</v>
      </c>
      <c r="D225" s="289" t="s">
        <v>579</v>
      </c>
      <c r="E225" s="204"/>
      <c r="F225" s="205" t="s">
        <v>257</v>
      </c>
      <c r="G225" s="207" t="s">
        <v>66</v>
      </c>
      <c r="H225" s="207" t="s">
        <v>103</v>
      </c>
      <c r="I225" s="208">
        <f t="shared" ca="1" si="91"/>
        <v>39</v>
      </c>
      <c r="J225" s="207" t="s">
        <v>131</v>
      </c>
      <c r="K225" s="207" t="s">
        <v>119</v>
      </c>
      <c r="L225" s="209" t="s">
        <v>106</v>
      </c>
      <c r="M225" s="271">
        <v>28119</v>
      </c>
      <c r="N225" s="210">
        <v>34714</v>
      </c>
      <c r="O225" s="211">
        <v>34714</v>
      </c>
      <c r="P225" s="354"/>
      <c r="Q225" s="335"/>
      <c r="R225" s="336"/>
      <c r="S225" s="215">
        <v>39949</v>
      </c>
      <c r="T225" s="216"/>
      <c r="U225" s="217"/>
      <c r="V225" s="218" t="s">
        <v>196</v>
      </c>
      <c r="W225" s="214"/>
      <c r="X225" s="342"/>
      <c r="Y225" s="141" t="str">
        <f t="shared" si="71"/>
        <v>-</v>
      </c>
      <c r="AF225" s="342"/>
      <c r="AG225" s="342"/>
      <c r="AH225" s="143" t="str">
        <f t="shared" si="70"/>
        <v>*P</v>
      </c>
      <c r="AI225" s="143" t="str">
        <f t="shared" si="70"/>
        <v>*S</v>
      </c>
      <c r="AJ225" s="143" t="str">
        <f t="shared" ca="1" si="70"/>
        <v>*39</v>
      </c>
      <c r="AK225" s="143" t="str">
        <f t="shared" si="69"/>
        <v>*SLTP</v>
      </c>
      <c r="AL225" s="143" t="str">
        <f t="shared" si="69"/>
        <v>*P.Swasta</v>
      </c>
      <c r="AM225" s="143" t="str">
        <f t="shared" si="69"/>
        <v>*Jawa</v>
      </c>
      <c r="AN225" s="25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33"/>
      <c r="BC225">
        <f t="shared" si="72"/>
        <v>1995</v>
      </c>
      <c r="BD225">
        <f t="shared" si="73"/>
        <v>1</v>
      </c>
      <c r="BE225" s="1">
        <f t="shared" si="74"/>
        <v>1995</v>
      </c>
      <c r="BF225" s="1">
        <f t="shared" si="75"/>
        <v>1</v>
      </c>
      <c r="BG225" s="1" t="str">
        <f t="shared" si="76"/>
        <v>-</v>
      </c>
      <c r="BH225" s="1" t="str">
        <f t="shared" si="77"/>
        <v>-</v>
      </c>
      <c r="BI225" s="1" t="str">
        <f t="shared" si="78"/>
        <v>-</v>
      </c>
      <c r="BJ225" s="1" t="str">
        <f t="shared" si="79"/>
        <v>-</v>
      </c>
      <c r="BK225" s="1" t="str">
        <f t="shared" si="80"/>
        <v>-</v>
      </c>
      <c r="BL225" s="1" t="str">
        <f t="shared" si="81"/>
        <v>-</v>
      </c>
      <c r="BM225" s="1">
        <f t="shared" si="82"/>
        <v>2009</v>
      </c>
      <c r="BN225" s="1">
        <f t="shared" si="83"/>
        <v>5</v>
      </c>
      <c r="BO225" s="1" t="str">
        <f t="shared" si="90"/>
        <v>-</v>
      </c>
      <c r="BP225" s="1" t="str">
        <f t="shared" si="84"/>
        <v>-</v>
      </c>
      <c r="BQ225" s="1" t="str">
        <f t="shared" si="85"/>
        <v>-</v>
      </c>
      <c r="BR225" s="1" t="str">
        <f t="shared" si="86"/>
        <v>-</v>
      </c>
      <c r="BS225" s="1">
        <f t="shared" si="87"/>
        <v>1976</v>
      </c>
      <c r="BT225" s="1">
        <f t="shared" si="88"/>
        <v>12</v>
      </c>
      <c r="BU225" s="127" t="str">
        <f t="shared" si="89"/>
        <v>DKH-1</v>
      </c>
      <c r="BV225" s="127">
        <f t="shared" si="89"/>
        <v>0</v>
      </c>
      <c r="BW225" s="9"/>
      <c r="BX225" s="9"/>
      <c r="BY225" s="9"/>
      <c r="BZ225" s="9"/>
      <c r="CA225" s="9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</row>
    <row r="226" spans="1:134" ht="15.75" x14ac:dyDescent="0.3">
      <c r="A226" s="101">
        <f>IF(C226&lt;&gt;"",COUNTA($C$7:C226),"")</f>
        <v>220</v>
      </c>
      <c r="B226" s="102">
        <v>8025007</v>
      </c>
      <c r="C226" s="251" t="s">
        <v>582</v>
      </c>
      <c r="D226" s="293" t="s">
        <v>583</v>
      </c>
      <c r="E226" s="102">
        <v>284637</v>
      </c>
      <c r="F226" s="106" t="s">
        <v>257</v>
      </c>
      <c r="G226" s="220" t="s">
        <v>102</v>
      </c>
      <c r="H226" s="110" t="s">
        <v>103</v>
      </c>
      <c r="I226" s="109">
        <f t="shared" ca="1" si="91"/>
        <v>75</v>
      </c>
      <c r="J226" s="110" t="s">
        <v>118</v>
      </c>
      <c r="K226" s="110" t="s">
        <v>127</v>
      </c>
      <c r="L226" s="111" t="s">
        <v>128</v>
      </c>
      <c r="M226" s="112">
        <v>14718</v>
      </c>
      <c r="N226" s="254">
        <v>29562</v>
      </c>
      <c r="O226" s="306">
        <v>29562</v>
      </c>
      <c r="P226" s="353"/>
      <c r="Q226" s="299"/>
      <c r="R226" s="300"/>
      <c r="S226" s="136"/>
      <c r="T226" s="137"/>
      <c r="U226" s="138"/>
      <c r="V226" s="139"/>
      <c r="W226" s="135"/>
      <c r="X226" s="342"/>
      <c r="Y226" s="141">
        <f t="shared" si="71"/>
        <v>4</v>
      </c>
      <c r="AF226" s="342"/>
      <c r="AG226" s="342"/>
      <c r="AH226" s="143" t="str">
        <f t="shared" si="70"/>
        <v>W</v>
      </c>
      <c r="AI226" s="143" t="str">
        <f t="shared" si="70"/>
        <v>S</v>
      </c>
      <c r="AJ226" s="143">
        <f t="shared" ca="1" si="70"/>
        <v>75</v>
      </c>
      <c r="AK226" s="143" t="str">
        <f t="shared" si="69"/>
        <v>SD</v>
      </c>
      <c r="AL226" s="143" t="str">
        <f t="shared" si="69"/>
        <v>Ibu RT</v>
      </c>
      <c r="AM226" s="143" t="str">
        <f t="shared" si="69"/>
        <v>T.Hoa</v>
      </c>
      <c r="AN226" s="25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33"/>
      <c r="BC226">
        <f t="shared" si="72"/>
        <v>1980</v>
      </c>
      <c r="BD226">
        <f t="shared" si="73"/>
        <v>12</v>
      </c>
      <c r="BE226" s="1">
        <f t="shared" si="74"/>
        <v>1980</v>
      </c>
      <c r="BF226" s="1">
        <f t="shared" si="75"/>
        <v>12</v>
      </c>
      <c r="BG226" s="1" t="str">
        <f t="shared" si="76"/>
        <v>-</v>
      </c>
      <c r="BH226" s="1" t="str">
        <f t="shared" si="77"/>
        <v>-</v>
      </c>
      <c r="BI226" s="1" t="str">
        <f t="shared" si="78"/>
        <v>-</v>
      </c>
      <c r="BJ226" s="1" t="str">
        <f t="shared" si="79"/>
        <v>-</v>
      </c>
      <c r="BK226" s="1" t="str">
        <f t="shared" si="80"/>
        <v>-</v>
      </c>
      <c r="BL226" s="1" t="str">
        <f t="shared" si="81"/>
        <v>-</v>
      </c>
      <c r="BM226" s="1" t="str">
        <f t="shared" si="82"/>
        <v>-</v>
      </c>
      <c r="BN226" s="1" t="str">
        <f t="shared" si="83"/>
        <v>-</v>
      </c>
      <c r="BO226" s="1" t="str">
        <f t="shared" si="90"/>
        <v>-</v>
      </c>
      <c r="BP226" s="1" t="str">
        <f t="shared" si="84"/>
        <v>-</v>
      </c>
      <c r="BQ226" s="1" t="str">
        <f t="shared" si="85"/>
        <v>-</v>
      </c>
      <c r="BR226" s="1" t="str">
        <f t="shared" si="86"/>
        <v>-</v>
      </c>
      <c r="BS226" s="1">
        <f t="shared" si="87"/>
        <v>1940</v>
      </c>
      <c r="BT226" s="1">
        <f t="shared" si="88"/>
        <v>4</v>
      </c>
      <c r="BU226" s="127">
        <f t="shared" si="89"/>
        <v>0</v>
      </c>
      <c r="BV226" s="127">
        <f t="shared" si="89"/>
        <v>0</v>
      </c>
      <c r="BW226" s="9"/>
      <c r="BX226" s="9"/>
      <c r="BY226" s="9"/>
      <c r="BZ226" s="9"/>
      <c r="CA226" s="9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</row>
    <row r="227" spans="1:134" ht="15.75" x14ac:dyDescent="0.3">
      <c r="A227" s="101">
        <f>IF(C227&lt;&gt;"",COUNTA($C$7:C227),"")</f>
        <v>221</v>
      </c>
      <c r="B227" s="102">
        <v>8225003</v>
      </c>
      <c r="C227" s="251" t="s">
        <v>584</v>
      </c>
      <c r="D227" s="293" t="s">
        <v>583</v>
      </c>
      <c r="E227" s="102"/>
      <c r="F227" s="106" t="s">
        <v>257</v>
      </c>
      <c r="G227" s="110" t="s">
        <v>102</v>
      </c>
      <c r="H227" s="110" t="s">
        <v>103</v>
      </c>
      <c r="I227" s="109">
        <f t="shared" ca="1" si="91"/>
        <v>50</v>
      </c>
      <c r="J227" s="110" t="s">
        <v>110</v>
      </c>
      <c r="K227" s="110" t="s">
        <v>111</v>
      </c>
      <c r="L227" s="111" t="s">
        <v>128</v>
      </c>
      <c r="M227" s="112">
        <v>23917</v>
      </c>
      <c r="N227" s="254">
        <v>30310</v>
      </c>
      <c r="O227" s="306">
        <v>30310</v>
      </c>
      <c r="P227" s="353"/>
      <c r="Q227" s="299"/>
      <c r="R227" s="300"/>
      <c r="S227" s="136"/>
      <c r="T227" s="137"/>
      <c r="U227" s="138"/>
      <c r="V227" s="139"/>
      <c r="W227" s="135"/>
      <c r="X227" s="342"/>
      <c r="Y227" s="141">
        <f t="shared" si="71"/>
        <v>6</v>
      </c>
      <c r="AF227" s="342"/>
      <c r="AG227" s="342"/>
      <c r="AH227" s="143" t="str">
        <f t="shared" si="70"/>
        <v>W</v>
      </c>
      <c r="AI227" s="143" t="str">
        <f t="shared" si="70"/>
        <v>S</v>
      </c>
      <c r="AJ227" s="143">
        <f t="shared" ca="1" si="70"/>
        <v>50</v>
      </c>
      <c r="AK227" s="143" t="str">
        <f t="shared" si="69"/>
        <v>SMU</v>
      </c>
      <c r="AL227" s="143" t="str">
        <f t="shared" si="69"/>
        <v>Wirausaha</v>
      </c>
      <c r="AM227" s="143" t="str">
        <f t="shared" si="69"/>
        <v>T.Hoa</v>
      </c>
      <c r="AN227" s="25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33"/>
      <c r="BC227">
        <f t="shared" si="72"/>
        <v>1982</v>
      </c>
      <c r="BD227">
        <f t="shared" si="73"/>
        <v>12</v>
      </c>
      <c r="BE227" s="1">
        <f t="shared" si="74"/>
        <v>1982</v>
      </c>
      <c r="BF227" s="1">
        <f t="shared" si="75"/>
        <v>12</v>
      </c>
      <c r="BG227" s="1" t="str">
        <f t="shared" si="76"/>
        <v>-</v>
      </c>
      <c r="BH227" s="1" t="str">
        <f t="shared" si="77"/>
        <v>-</v>
      </c>
      <c r="BI227" s="1" t="str">
        <f t="shared" si="78"/>
        <v>-</v>
      </c>
      <c r="BJ227" s="1" t="str">
        <f t="shared" si="79"/>
        <v>-</v>
      </c>
      <c r="BK227" s="1" t="str">
        <f t="shared" si="80"/>
        <v>-</v>
      </c>
      <c r="BL227" s="1" t="str">
        <f t="shared" si="81"/>
        <v>-</v>
      </c>
      <c r="BM227" s="1" t="str">
        <f t="shared" si="82"/>
        <v>-</v>
      </c>
      <c r="BN227" s="1" t="str">
        <f t="shared" si="83"/>
        <v>-</v>
      </c>
      <c r="BO227" s="1" t="str">
        <f t="shared" si="90"/>
        <v>-</v>
      </c>
      <c r="BP227" s="1" t="str">
        <f t="shared" si="84"/>
        <v>-</v>
      </c>
      <c r="BQ227" s="1" t="str">
        <f t="shared" si="85"/>
        <v>-</v>
      </c>
      <c r="BR227" s="1" t="str">
        <f t="shared" si="86"/>
        <v>-</v>
      </c>
      <c r="BS227" s="1">
        <f t="shared" si="87"/>
        <v>1965</v>
      </c>
      <c r="BT227" s="1">
        <f t="shared" si="88"/>
        <v>6</v>
      </c>
      <c r="BU227" s="127">
        <f t="shared" si="89"/>
        <v>0</v>
      </c>
      <c r="BV227" s="127">
        <f t="shared" si="89"/>
        <v>0</v>
      </c>
      <c r="BW227" s="9"/>
      <c r="BX227" s="9"/>
      <c r="BY227" s="9"/>
      <c r="BZ227" s="9"/>
      <c r="CA227" s="9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</row>
    <row r="228" spans="1:134" ht="15.75" x14ac:dyDescent="0.3">
      <c r="A228" s="101">
        <f>IF(C228&lt;&gt;"",COUNTA($C$7:C228),"")</f>
        <v>222</v>
      </c>
      <c r="B228" s="102">
        <v>8915033</v>
      </c>
      <c r="C228" s="251" t="s">
        <v>585</v>
      </c>
      <c r="D228" s="293" t="s">
        <v>583</v>
      </c>
      <c r="E228" s="102"/>
      <c r="F228" s="106" t="s">
        <v>257</v>
      </c>
      <c r="G228" s="110" t="s">
        <v>66</v>
      </c>
      <c r="H228" s="110" t="s">
        <v>103</v>
      </c>
      <c r="I228" s="109">
        <f t="shared" ca="1" si="91"/>
        <v>44</v>
      </c>
      <c r="J228" s="110" t="s">
        <v>110</v>
      </c>
      <c r="K228" s="110" t="s">
        <v>119</v>
      </c>
      <c r="L228" s="111" t="s">
        <v>128</v>
      </c>
      <c r="M228" s="112">
        <v>26196</v>
      </c>
      <c r="N228" s="254">
        <v>32845</v>
      </c>
      <c r="O228" s="306">
        <v>32845</v>
      </c>
      <c r="P228" s="353"/>
      <c r="Q228" s="299"/>
      <c r="R228" s="300"/>
      <c r="S228" s="355"/>
      <c r="T228" s="137"/>
      <c r="U228" s="138"/>
      <c r="V228" s="139"/>
      <c r="W228" s="135"/>
      <c r="X228" s="342"/>
      <c r="Y228" s="141">
        <f t="shared" si="71"/>
        <v>9</v>
      </c>
      <c r="AF228" s="342"/>
      <c r="AG228" s="342"/>
      <c r="AH228" s="143" t="str">
        <f t="shared" si="70"/>
        <v>P</v>
      </c>
      <c r="AI228" s="143" t="str">
        <f t="shared" si="70"/>
        <v>S</v>
      </c>
      <c r="AJ228" s="143">
        <f t="shared" ca="1" si="70"/>
        <v>44</v>
      </c>
      <c r="AK228" s="143" t="str">
        <f t="shared" si="69"/>
        <v>SMU</v>
      </c>
      <c r="AL228" s="143" t="str">
        <f t="shared" si="69"/>
        <v>P.Swasta</v>
      </c>
      <c r="AM228" s="143" t="str">
        <f t="shared" si="69"/>
        <v>T.Hoa</v>
      </c>
      <c r="AN228" s="25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33"/>
      <c r="BC228">
        <f t="shared" si="72"/>
        <v>1989</v>
      </c>
      <c r="BD228">
        <f t="shared" si="73"/>
        <v>12</v>
      </c>
      <c r="BE228" s="1">
        <f t="shared" si="74"/>
        <v>1989</v>
      </c>
      <c r="BF228" s="1">
        <f t="shared" si="75"/>
        <v>12</v>
      </c>
      <c r="BG228" s="1" t="str">
        <f t="shared" si="76"/>
        <v>-</v>
      </c>
      <c r="BH228" s="1" t="str">
        <f t="shared" si="77"/>
        <v>-</v>
      </c>
      <c r="BI228" s="1" t="str">
        <f t="shared" si="78"/>
        <v>-</v>
      </c>
      <c r="BJ228" s="1" t="str">
        <f t="shared" si="79"/>
        <v>-</v>
      </c>
      <c r="BK228" s="1" t="str">
        <f t="shared" si="80"/>
        <v>-</v>
      </c>
      <c r="BL228" s="1" t="str">
        <f t="shared" si="81"/>
        <v>-</v>
      </c>
      <c r="BM228" s="1" t="str">
        <f t="shared" si="82"/>
        <v>-</v>
      </c>
      <c r="BN228" s="1" t="str">
        <f t="shared" si="83"/>
        <v>-</v>
      </c>
      <c r="BO228" s="1" t="str">
        <f t="shared" si="90"/>
        <v>-</v>
      </c>
      <c r="BP228" s="1" t="str">
        <f t="shared" si="84"/>
        <v>-</v>
      </c>
      <c r="BQ228" s="1" t="str">
        <f t="shared" si="85"/>
        <v>-</v>
      </c>
      <c r="BR228" s="1" t="str">
        <f t="shared" si="86"/>
        <v>-</v>
      </c>
      <c r="BS228" s="1">
        <f t="shared" si="87"/>
        <v>1971</v>
      </c>
      <c r="BT228" s="1">
        <f t="shared" si="88"/>
        <v>9</v>
      </c>
      <c r="BU228" s="127">
        <f t="shared" si="89"/>
        <v>0</v>
      </c>
      <c r="BV228" s="127">
        <f t="shared" si="89"/>
        <v>0</v>
      </c>
      <c r="BW228" s="9"/>
      <c r="BX228" s="9"/>
      <c r="BY228" s="9"/>
      <c r="BZ228" s="9"/>
      <c r="CA228" s="9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</row>
    <row r="229" spans="1:134" ht="15.75" x14ac:dyDescent="0.3">
      <c r="A229" s="101">
        <f>IF(C229&lt;&gt;"",COUNTA($C$7:C229),"")</f>
        <v>223</v>
      </c>
      <c r="B229" s="102">
        <v>9525018</v>
      </c>
      <c r="C229" s="251" t="s">
        <v>586</v>
      </c>
      <c r="D229" s="293" t="s">
        <v>583</v>
      </c>
      <c r="E229" s="102"/>
      <c r="F229" s="106" t="s">
        <v>257</v>
      </c>
      <c r="G229" s="220" t="s">
        <v>102</v>
      </c>
      <c r="H229" s="110" t="s">
        <v>103</v>
      </c>
      <c r="I229" s="109">
        <f t="shared" ca="1" si="91"/>
        <v>36</v>
      </c>
      <c r="J229" s="110" t="s">
        <v>110</v>
      </c>
      <c r="K229" s="110" t="s">
        <v>127</v>
      </c>
      <c r="L229" s="111" t="s">
        <v>128</v>
      </c>
      <c r="M229" s="112">
        <v>28930</v>
      </c>
      <c r="N229" s="254">
        <v>35058</v>
      </c>
      <c r="O229" s="306">
        <v>35058</v>
      </c>
      <c r="P229" s="353"/>
      <c r="Q229" s="299"/>
      <c r="R229" s="300"/>
      <c r="S229" s="136"/>
      <c r="T229" s="137"/>
      <c r="U229" s="138"/>
      <c r="V229" s="139"/>
      <c r="W229" s="135"/>
      <c r="X229" s="342"/>
      <c r="Y229" s="141">
        <f t="shared" si="71"/>
        <v>3</v>
      </c>
      <c r="AF229" s="342"/>
      <c r="AG229" s="342"/>
      <c r="AH229" s="143" t="str">
        <f t="shared" si="70"/>
        <v>W</v>
      </c>
      <c r="AI229" s="143" t="str">
        <f t="shared" si="70"/>
        <v>S</v>
      </c>
      <c r="AJ229" s="143">
        <f t="shared" ca="1" si="70"/>
        <v>36</v>
      </c>
      <c r="AK229" s="143" t="str">
        <f t="shared" si="69"/>
        <v>SMU</v>
      </c>
      <c r="AL229" s="143" t="str">
        <f t="shared" si="69"/>
        <v>Ibu RT</v>
      </c>
      <c r="AM229" s="143" t="str">
        <f t="shared" si="69"/>
        <v>T.Hoa</v>
      </c>
      <c r="AN229" s="25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33"/>
      <c r="BC229">
        <f t="shared" si="72"/>
        <v>1995</v>
      </c>
      <c r="BD229">
        <f t="shared" si="73"/>
        <v>12</v>
      </c>
      <c r="BE229" s="1">
        <f t="shared" si="74"/>
        <v>1995</v>
      </c>
      <c r="BF229" s="1">
        <f t="shared" si="75"/>
        <v>12</v>
      </c>
      <c r="BG229" s="1" t="str">
        <f t="shared" si="76"/>
        <v>-</v>
      </c>
      <c r="BH229" s="1" t="str">
        <f t="shared" si="77"/>
        <v>-</v>
      </c>
      <c r="BI229" s="1" t="str">
        <f t="shared" si="78"/>
        <v>-</v>
      </c>
      <c r="BJ229" s="1" t="str">
        <f t="shared" si="79"/>
        <v>-</v>
      </c>
      <c r="BK229" s="1" t="str">
        <f t="shared" si="80"/>
        <v>-</v>
      </c>
      <c r="BL229" s="1" t="str">
        <f t="shared" si="81"/>
        <v>-</v>
      </c>
      <c r="BM229" s="1" t="str">
        <f t="shared" si="82"/>
        <v>-</v>
      </c>
      <c r="BN229" s="1" t="str">
        <f t="shared" si="83"/>
        <v>-</v>
      </c>
      <c r="BO229" s="1" t="str">
        <f t="shared" si="90"/>
        <v>-</v>
      </c>
      <c r="BP229" s="1" t="str">
        <f t="shared" si="84"/>
        <v>-</v>
      </c>
      <c r="BQ229" s="1" t="str">
        <f t="shared" si="85"/>
        <v>-</v>
      </c>
      <c r="BR229" s="1" t="str">
        <f t="shared" si="86"/>
        <v>-</v>
      </c>
      <c r="BS229" s="1">
        <f t="shared" si="87"/>
        <v>1979</v>
      </c>
      <c r="BT229" s="1">
        <f t="shared" si="88"/>
        <v>3</v>
      </c>
      <c r="BU229" s="127">
        <f t="shared" si="89"/>
        <v>0</v>
      </c>
      <c r="BV229" s="127">
        <f t="shared" si="89"/>
        <v>0</v>
      </c>
      <c r="BW229" s="9"/>
      <c r="BX229" s="9"/>
      <c r="BY229" s="9"/>
      <c r="BZ229" s="9"/>
      <c r="CA229" s="9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</row>
    <row r="230" spans="1:134" ht="15.75" x14ac:dyDescent="0.3">
      <c r="A230" s="101">
        <f>IF(C230&lt;&gt;"",COUNTA($C$7:C230),"")</f>
        <v>224</v>
      </c>
      <c r="B230" s="309" t="s">
        <v>587</v>
      </c>
      <c r="C230" s="356" t="s">
        <v>588</v>
      </c>
      <c r="D230" s="293" t="s">
        <v>583</v>
      </c>
      <c r="E230" s="357"/>
      <c r="F230" s="106" t="s">
        <v>257</v>
      </c>
      <c r="G230" s="110" t="s">
        <v>66</v>
      </c>
      <c r="H230" s="146" t="s">
        <v>115</v>
      </c>
      <c r="I230" s="109">
        <f t="shared" ca="1" si="91"/>
        <v>13</v>
      </c>
      <c r="J230" s="110"/>
      <c r="K230" s="110"/>
      <c r="L230" s="111" t="s">
        <v>128</v>
      </c>
      <c r="M230" s="304">
        <v>37268</v>
      </c>
      <c r="N230" s="167">
        <v>37615</v>
      </c>
      <c r="O230" s="358"/>
      <c r="P230" s="341"/>
      <c r="Q230" s="359"/>
      <c r="R230" s="300"/>
      <c r="S230" s="136"/>
      <c r="T230" s="137"/>
      <c r="U230" s="138"/>
      <c r="V230" s="139"/>
      <c r="W230" s="135"/>
      <c r="X230" s="342"/>
      <c r="Y230" s="141">
        <f t="shared" si="71"/>
        <v>1</v>
      </c>
      <c r="AF230" s="342"/>
      <c r="AG230" s="342"/>
      <c r="AH230" s="143" t="str">
        <f t="shared" si="70"/>
        <v>P</v>
      </c>
      <c r="AI230" s="143" t="str">
        <f t="shared" si="70"/>
        <v>B</v>
      </c>
      <c r="AJ230" s="143">
        <f t="shared" ca="1" si="70"/>
        <v>13</v>
      </c>
      <c r="AK230" s="143">
        <f t="shared" si="69"/>
        <v>0</v>
      </c>
      <c r="AL230" s="143">
        <f t="shared" si="69"/>
        <v>0</v>
      </c>
      <c r="AM230" s="143" t="str">
        <f t="shared" si="69"/>
        <v>T.Hoa</v>
      </c>
      <c r="AN230" s="25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33"/>
      <c r="BC230">
        <f t="shared" si="72"/>
        <v>2002</v>
      </c>
      <c r="BD230">
        <f t="shared" si="73"/>
        <v>12</v>
      </c>
      <c r="BE230" s="1" t="str">
        <f t="shared" si="74"/>
        <v>-</v>
      </c>
      <c r="BF230" s="1" t="str">
        <f t="shared" si="75"/>
        <v>-</v>
      </c>
      <c r="BG230" s="1" t="str">
        <f t="shared" si="76"/>
        <v>-</v>
      </c>
      <c r="BH230" s="1" t="str">
        <f t="shared" si="77"/>
        <v>-</v>
      </c>
      <c r="BI230" s="1" t="str">
        <f t="shared" si="78"/>
        <v>-</v>
      </c>
      <c r="BJ230" s="1" t="str">
        <f t="shared" si="79"/>
        <v>-</v>
      </c>
      <c r="BK230" s="1" t="str">
        <f t="shared" si="80"/>
        <v>-</v>
      </c>
      <c r="BL230" s="1" t="str">
        <f t="shared" si="81"/>
        <v>-</v>
      </c>
      <c r="BM230" s="1" t="str">
        <f t="shared" si="82"/>
        <v>-</v>
      </c>
      <c r="BN230" s="1" t="str">
        <f t="shared" si="83"/>
        <v>-</v>
      </c>
      <c r="BO230" s="1" t="str">
        <f t="shared" si="90"/>
        <v>-</v>
      </c>
      <c r="BP230" s="1" t="str">
        <f t="shared" si="84"/>
        <v>-</v>
      </c>
      <c r="BQ230" s="1" t="str">
        <f t="shared" si="85"/>
        <v>-</v>
      </c>
      <c r="BR230" s="1" t="str">
        <f t="shared" si="86"/>
        <v>-</v>
      </c>
      <c r="BS230" s="1">
        <f t="shared" si="87"/>
        <v>2002</v>
      </c>
      <c r="BT230" s="1">
        <f t="shared" si="88"/>
        <v>1</v>
      </c>
      <c r="BU230" s="127">
        <f t="shared" si="89"/>
        <v>0</v>
      </c>
      <c r="BV230" s="127">
        <f t="shared" si="89"/>
        <v>0</v>
      </c>
      <c r="BW230" s="9"/>
      <c r="BX230" s="9"/>
      <c r="BY230" s="9"/>
      <c r="BZ230" s="9"/>
      <c r="CA230" s="9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</row>
    <row r="231" spans="1:134" ht="15.75" x14ac:dyDescent="0.3">
      <c r="A231" s="101">
        <f>IF(C231&lt;&gt;"",COUNTA($C$7:C231),"")</f>
        <v>225</v>
      </c>
      <c r="B231" s="309" t="s">
        <v>589</v>
      </c>
      <c r="C231" s="356" t="s">
        <v>590</v>
      </c>
      <c r="D231" s="293" t="s">
        <v>583</v>
      </c>
      <c r="E231" s="357"/>
      <c r="F231" s="106" t="s">
        <v>257</v>
      </c>
      <c r="G231" s="110" t="s">
        <v>102</v>
      </c>
      <c r="H231" s="146" t="s">
        <v>115</v>
      </c>
      <c r="I231" s="109">
        <f t="shared" ca="1" si="91"/>
        <v>8</v>
      </c>
      <c r="J231" s="110"/>
      <c r="K231" s="110"/>
      <c r="L231" s="111" t="s">
        <v>128</v>
      </c>
      <c r="M231" s="304">
        <v>39437</v>
      </c>
      <c r="N231" s="167">
        <v>39789</v>
      </c>
      <c r="O231" s="358"/>
      <c r="P231" s="341"/>
      <c r="Q231" s="359"/>
      <c r="R231" s="300"/>
      <c r="S231" s="136"/>
      <c r="T231" s="137"/>
      <c r="U231" s="138"/>
      <c r="V231" s="139"/>
      <c r="W231" s="135"/>
      <c r="X231" s="342"/>
      <c r="Y231" s="141">
        <f t="shared" si="71"/>
        <v>12</v>
      </c>
      <c r="AF231" s="342"/>
      <c r="AG231" s="342"/>
      <c r="AH231" s="143" t="str">
        <f t="shared" si="70"/>
        <v>W</v>
      </c>
      <c r="AI231" s="143" t="str">
        <f t="shared" si="70"/>
        <v>B</v>
      </c>
      <c r="AJ231" s="143">
        <f t="shared" ca="1" si="70"/>
        <v>8</v>
      </c>
      <c r="AK231" s="143">
        <f t="shared" si="69"/>
        <v>0</v>
      </c>
      <c r="AL231" s="143">
        <f t="shared" si="69"/>
        <v>0</v>
      </c>
      <c r="AM231" s="143" t="str">
        <f t="shared" si="69"/>
        <v>T.Hoa</v>
      </c>
      <c r="AN231" s="25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33"/>
      <c r="BC231">
        <f t="shared" si="72"/>
        <v>2008</v>
      </c>
      <c r="BD231">
        <f t="shared" si="73"/>
        <v>12</v>
      </c>
      <c r="BE231" s="1" t="str">
        <f t="shared" si="74"/>
        <v>-</v>
      </c>
      <c r="BF231" s="1" t="str">
        <f t="shared" si="75"/>
        <v>-</v>
      </c>
      <c r="BG231" s="1" t="str">
        <f t="shared" si="76"/>
        <v>-</v>
      </c>
      <c r="BH231" s="1" t="str">
        <f t="shared" si="77"/>
        <v>-</v>
      </c>
      <c r="BI231" s="1" t="str">
        <f t="shared" si="78"/>
        <v>-</v>
      </c>
      <c r="BJ231" s="1" t="str">
        <f t="shared" si="79"/>
        <v>-</v>
      </c>
      <c r="BK231" s="1" t="str">
        <f t="shared" si="80"/>
        <v>-</v>
      </c>
      <c r="BL231" s="1" t="str">
        <f t="shared" si="81"/>
        <v>-</v>
      </c>
      <c r="BM231" s="1" t="str">
        <f t="shared" si="82"/>
        <v>-</v>
      </c>
      <c r="BN231" s="1" t="str">
        <f t="shared" si="83"/>
        <v>-</v>
      </c>
      <c r="BO231" s="1" t="str">
        <f t="shared" si="90"/>
        <v>-</v>
      </c>
      <c r="BP231" s="1" t="str">
        <f t="shared" si="84"/>
        <v>-</v>
      </c>
      <c r="BQ231" s="1" t="str">
        <f t="shared" si="85"/>
        <v>-</v>
      </c>
      <c r="BR231" s="1" t="str">
        <f t="shared" si="86"/>
        <v>-</v>
      </c>
      <c r="BS231" s="1">
        <f t="shared" si="87"/>
        <v>2007</v>
      </c>
      <c r="BT231" s="1">
        <f t="shared" si="88"/>
        <v>12</v>
      </c>
      <c r="BU231" s="127">
        <f t="shared" si="89"/>
        <v>0</v>
      </c>
      <c r="BV231" s="127">
        <f t="shared" si="89"/>
        <v>0</v>
      </c>
      <c r="BW231" s="9"/>
      <c r="BX231" s="9"/>
      <c r="BY231" s="9"/>
      <c r="BZ231" s="9"/>
      <c r="CA231" s="9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</row>
    <row r="232" spans="1:134" ht="15.75" x14ac:dyDescent="0.3">
      <c r="A232" s="101">
        <f>IF(C232&lt;&gt;"",COUNTA($C$7:C232),"")</f>
        <v>226</v>
      </c>
      <c r="B232" s="309" t="s">
        <v>591</v>
      </c>
      <c r="C232" s="360" t="s">
        <v>592</v>
      </c>
      <c r="D232" s="293" t="s">
        <v>583</v>
      </c>
      <c r="E232" s="102"/>
      <c r="F232" s="106" t="s">
        <v>257</v>
      </c>
      <c r="G232" s="220" t="s">
        <v>66</v>
      </c>
      <c r="H232" s="110" t="s">
        <v>103</v>
      </c>
      <c r="I232" s="109">
        <f t="shared" ca="1" si="91"/>
        <v>29</v>
      </c>
      <c r="J232" s="110" t="s">
        <v>110</v>
      </c>
      <c r="K232" s="110" t="s">
        <v>122</v>
      </c>
      <c r="L232" s="111" t="s">
        <v>128</v>
      </c>
      <c r="M232" s="304">
        <v>31714</v>
      </c>
      <c r="N232" s="167">
        <v>31977</v>
      </c>
      <c r="O232" s="358">
        <v>38346</v>
      </c>
      <c r="P232" s="341"/>
      <c r="Q232" s="359"/>
      <c r="R232" s="300"/>
      <c r="S232" s="136"/>
      <c r="T232" s="137"/>
      <c r="U232" s="138"/>
      <c r="V232" s="139"/>
      <c r="W232" s="135"/>
      <c r="X232" s="342"/>
      <c r="Y232" s="141">
        <f t="shared" si="71"/>
        <v>10</v>
      </c>
      <c r="AF232" s="342"/>
      <c r="AG232" s="342"/>
      <c r="AH232" s="143" t="str">
        <f t="shared" si="70"/>
        <v>P</v>
      </c>
      <c r="AI232" s="143" t="str">
        <f t="shared" si="70"/>
        <v>S</v>
      </c>
      <c r="AJ232" s="143">
        <f t="shared" ca="1" si="70"/>
        <v>29</v>
      </c>
      <c r="AK232" s="143" t="str">
        <f t="shared" si="69"/>
        <v>SMU</v>
      </c>
      <c r="AL232" s="143" t="str">
        <f t="shared" si="69"/>
        <v>Pel/Mhs</v>
      </c>
      <c r="AM232" s="143" t="str">
        <f t="shared" si="69"/>
        <v>T.Hoa</v>
      </c>
      <c r="AN232" s="25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33"/>
      <c r="BC232">
        <f t="shared" si="72"/>
        <v>1987</v>
      </c>
      <c r="BD232">
        <f t="shared" si="73"/>
        <v>7</v>
      </c>
      <c r="BE232" s="1">
        <f t="shared" si="74"/>
        <v>2004</v>
      </c>
      <c r="BF232" s="1">
        <f t="shared" si="75"/>
        <v>12</v>
      </c>
      <c r="BG232" s="1" t="str">
        <f t="shared" si="76"/>
        <v>-</v>
      </c>
      <c r="BH232" s="1" t="str">
        <f t="shared" si="77"/>
        <v>-</v>
      </c>
      <c r="BI232" s="1" t="str">
        <f t="shared" si="78"/>
        <v>-</v>
      </c>
      <c r="BJ232" s="1" t="str">
        <f t="shared" si="79"/>
        <v>-</v>
      </c>
      <c r="BK232" s="1" t="str">
        <f t="shared" si="80"/>
        <v>-</v>
      </c>
      <c r="BL232" s="1" t="str">
        <f t="shared" si="81"/>
        <v>-</v>
      </c>
      <c r="BM232" s="1" t="str">
        <f t="shared" si="82"/>
        <v>-</v>
      </c>
      <c r="BN232" s="1" t="str">
        <f t="shared" si="83"/>
        <v>-</v>
      </c>
      <c r="BO232" s="1" t="str">
        <f t="shared" si="90"/>
        <v>-</v>
      </c>
      <c r="BP232" s="1" t="str">
        <f t="shared" si="84"/>
        <v>-</v>
      </c>
      <c r="BQ232" s="1" t="str">
        <f t="shared" si="85"/>
        <v>-</v>
      </c>
      <c r="BR232" s="1" t="str">
        <f t="shared" si="86"/>
        <v>-</v>
      </c>
      <c r="BS232" s="1">
        <f t="shared" si="87"/>
        <v>1986</v>
      </c>
      <c r="BT232" s="1">
        <f t="shared" si="88"/>
        <v>10</v>
      </c>
      <c r="BU232" s="127">
        <f t="shared" si="89"/>
        <v>0</v>
      </c>
      <c r="BV232" s="127">
        <f t="shared" si="89"/>
        <v>0</v>
      </c>
      <c r="BW232" s="9"/>
      <c r="BX232" s="9"/>
      <c r="BY232" s="9"/>
      <c r="BZ232" s="9"/>
      <c r="CA232" s="9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</row>
    <row r="233" spans="1:134" ht="15.75" x14ac:dyDescent="0.3">
      <c r="A233" s="101">
        <f>IF(C233&lt;&gt;"",COUNTA($C$7:C233),"")</f>
        <v>227</v>
      </c>
      <c r="B233" s="357">
        <v>1017020</v>
      </c>
      <c r="C233" s="360" t="s">
        <v>593</v>
      </c>
      <c r="D233" s="293" t="s">
        <v>594</v>
      </c>
      <c r="E233" s="102"/>
      <c r="F233" s="106" t="s">
        <v>257</v>
      </c>
      <c r="G233" s="110" t="s">
        <v>66</v>
      </c>
      <c r="H233" s="110" t="s">
        <v>103</v>
      </c>
      <c r="I233" s="109">
        <f t="shared" ca="1" si="91"/>
        <v>37</v>
      </c>
      <c r="J233" s="110" t="s">
        <v>171</v>
      </c>
      <c r="K233" s="110" t="s">
        <v>171</v>
      </c>
      <c r="L233" s="111" t="s">
        <v>171</v>
      </c>
      <c r="M233" s="304">
        <v>28569</v>
      </c>
      <c r="N233" s="167"/>
      <c r="O233" s="358"/>
      <c r="P233" s="308">
        <v>40412</v>
      </c>
      <c r="Q233" s="359"/>
      <c r="R233" s="300"/>
      <c r="S233" s="136"/>
      <c r="T233" s="137"/>
      <c r="U233" s="138"/>
      <c r="V233" s="139" t="s">
        <v>154</v>
      </c>
      <c r="W233" s="135"/>
      <c r="X233" s="342"/>
      <c r="Y233" s="141">
        <f t="shared" si="71"/>
        <v>3</v>
      </c>
      <c r="AF233" s="342"/>
      <c r="AG233" s="342"/>
      <c r="AH233" s="143" t="str">
        <f t="shared" si="70"/>
        <v>P</v>
      </c>
      <c r="AI233" s="143" t="str">
        <f t="shared" si="70"/>
        <v>S</v>
      </c>
      <c r="AJ233" s="143">
        <f t="shared" ca="1" si="70"/>
        <v>37</v>
      </c>
      <c r="AK233" s="143" t="str">
        <f t="shared" si="69"/>
        <v>Lain-Lain</v>
      </c>
      <c r="AL233" s="143" t="str">
        <f t="shared" si="69"/>
        <v>Lain-Lain</v>
      </c>
      <c r="AM233" s="143" t="str">
        <f t="shared" si="69"/>
        <v>Lain-Lain</v>
      </c>
      <c r="AN233" s="25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33"/>
      <c r="BC233" t="str">
        <f t="shared" si="72"/>
        <v>-</v>
      </c>
      <c r="BD233" t="str">
        <f t="shared" si="73"/>
        <v>-</v>
      </c>
      <c r="BE233" s="1" t="str">
        <f t="shared" si="74"/>
        <v>-</v>
      </c>
      <c r="BF233" s="1" t="str">
        <f t="shared" si="75"/>
        <v>-</v>
      </c>
      <c r="BG233" s="1">
        <f t="shared" si="76"/>
        <v>2010</v>
      </c>
      <c r="BH233" s="1">
        <f t="shared" si="77"/>
        <v>8</v>
      </c>
      <c r="BI233" s="1" t="str">
        <f t="shared" si="78"/>
        <v>-</v>
      </c>
      <c r="BJ233" s="1" t="str">
        <f t="shared" si="79"/>
        <v>-</v>
      </c>
      <c r="BK233" s="1" t="str">
        <f t="shared" si="80"/>
        <v>-</v>
      </c>
      <c r="BL233" s="1" t="str">
        <f t="shared" si="81"/>
        <v>-</v>
      </c>
      <c r="BM233" s="1" t="str">
        <f t="shared" si="82"/>
        <v>-</v>
      </c>
      <c r="BN233" s="1" t="str">
        <f t="shared" si="83"/>
        <v>-</v>
      </c>
      <c r="BO233" s="1" t="str">
        <f t="shared" si="90"/>
        <v>-</v>
      </c>
      <c r="BP233" s="1" t="str">
        <f t="shared" si="84"/>
        <v>-</v>
      </c>
      <c r="BQ233" s="1" t="str">
        <f t="shared" si="85"/>
        <v>-</v>
      </c>
      <c r="BR233" s="1" t="str">
        <f t="shared" si="86"/>
        <v>-</v>
      </c>
      <c r="BS233" s="1">
        <f t="shared" si="87"/>
        <v>1978</v>
      </c>
      <c r="BT233" s="1">
        <f t="shared" si="88"/>
        <v>3</v>
      </c>
      <c r="BU233" s="127" t="str">
        <f t="shared" si="89"/>
        <v>ATP-1</v>
      </c>
      <c r="BV233" s="127">
        <f t="shared" si="89"/>
        <v>0</v>
      </c>
      <c r="BW233" s="9"/>
      <c r="BX233" s="9"/>
      <c r="BY233" s="9"/>
      <c r="BZ233" s="9"/>
      <c r="CA233" s="9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</row>
    <row r="234" spans="1:134" ht="15.75" x14ac:dyDescent="0.3">
      <c r="A234" s="101">
        <f>IF(C234&lt;&gt;"",COUNTA($C$7:C234),"")</f>
        <v>228</v>
      </c>
      <c r="B234" s="357">
        <v>1027021</v>
      </c>
      <c r="C234" s="360" t="s">
        <v>595</v>
      </c>
      <c r="D234" s="293" t="s">
        <v>594</v>
      </c>
      <c r="E234" s="102"/>
      <c r="F234" s="106" t="s">
        <v>257</v>
      </c>
      <c r="G234" s="110" t="s">
        <v>102</v>
      </c>
      <c r="H234" s="110" t="s">
        <v>103</v>
      </c>
      <c r="I234" s="109">
        <f t="shared" ca="1" si="91"/>
        <v>32</v>
      </c>
      <c r="J234" s="110" t="s">
        <v>171</v>
      </c>
      <c r="K234" s="110" t="s">
        <v>171</v>
      </c>
      <c r="L234" s="111" t="s">
        <v>128</v>
      </c>
      <c r="M234" s="304">
        <v>30657</v>
      </c>
      <c r="N234" s="167">
        <v>36737</v>
      </c>
      <c r="O234" s="358">
        <v>36737</v>
      </c>
      <c r="P234" s="308">
        <v>40412</v>
      </c>
      <c r="Q234" s="359"/>
      <c r="R234" s="300"/>
      <c r="S234" s="136"/>
      <c r="T234" s="137"/>
      <c r="U234" s="138"/>
      <c r="V234" s="139" t="s">
        <v>154</v>
      </c>
      <c r="W234" s="135"/>
      <c r="X234" s="342"/>
      <c r="Y234" s="141">
        <f t="shared" si="71"/>
        <v>12</v>
      </c>
      <c r="AF234" s="342"/>
      <c r="AG234" s="342"/>
      <c r="AH234" s="143" t="str">
        <f t="shared" si="70"/>
        <v>W</v>
      </c>
      <c r="AI234" s="143" t="str">
        <f t="shared" si="70"/>
        <v>S</v>
      </c>
      <c r="AJ234" s="143">
        <f t="shared" ca="1" si="70"/>
        <v>32</v>
      </c>
      <c r="AK234" s="143" t="str">
        <f t="shared" si="69"/>
        <v>Lain-Lain</v>
      </c>
      <c r="AL234" s="143" t="str">
        <f t="shared" si="69"/>
        <v>Lain-Lain</v>
      </c>
      <c r="AM234" s="143" t="str">
        <f t="shared" si="69"/>
        <v>T.Hoa</v>
      </c>
      <c r="AN234" s="25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33"/>
      <c r="BC234">
        <f t="shared" si="72"/>
        <v>2000</v>
      </c>
      <c r="BD234">
        <f t="shared" si="73"/>
        <v>7</v>
      </c>
      <c r="BE234" s="1">
        <f t="shared" si="74"/>
        <v>2000</v>
      </c>
      <c r="BF234" s="1">
        <f t="shared" si="75"/>
        <v>7</v>
      </c>
      <c r="BG234" s="1">
        <f t="shared" si="76"/>
        <v>2010</v>
      </c>
      <c r="BH234" s="1">
        <f t="shared" si="77"/>
        <v>8</v>
      </c>
      <c r="BI234" s="1" t="str">
        <f t="shared" si="78"/>
        <v>-</v>
      </c>
      <c r="BJ234" s="1" t="str">
        <f t="shared" si="79"/>
        <v>-</v>
      </c>
      <c r="BK234" s="1" t="str">
        <f t="shared" si="80"/>
        <v>-</v>
      </c>
      <c r="BL234" s="1" t="str">
        <f t="shared" si="81"/>
        <v>-</v>
      </c>
      <c r="BM234" s="1" t="str">
        <f t="shared" si="82"/>
        <v>-</v>
      </c>
      <c r="BN234" s="1" t="str">
        <f t="shared" si="83"/>
        <v>-</v>
      </c>
      <c r="BO234" s="1" t="str">
        <f t="shared" si="90"/>
        <v>-</v>
      </c>
      <c r="BP234" s="1" t="str">
        <f t="shared" si="84"/>
        <v>-</v>
      </c>
      <c r="BQ234" s="1" t="str">
        <f t="shared" si="85"/>
        <v>-</v>
      </c>
      <c r="BR234" s="1" t="str">
        <f t="shared" si="86"/>
        <v>-</v>
      </c>
      <c r="BS234" s="1">
        <f t="shared" si="87"/>
        <v>1983</v>
      </c>
      <c r="BT234" s="1">
        <f t="shared" si="88"/>
        <v>12</v>
      </c>
      <c r="BU234" s="127" t="str">
        <f t="shared" si="89"/>
        <v>ATP-1</v>
      </c>
      <c r="BV234" s="127">
        <f t="shared" si="89"/>
        <v>0</v>
      </c>
      <c r="BW234" s="9"/>
      <c r="BX234" s="9"/>
      <c r="BY234" s="9"/>
      <c r="BZ234" s="9"/>
      <c r="CA234" s="9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</row>
    <row r="235" spans="1:134" ht="15.75" x14ac:dyDescent="0.3">
      <c r="A235" s="101">
        <f>IF(C235&lt;&gt;"",COUNTA($C$7:C235),"")</f>
        <v>229</v>
      </c>
      <c r="B235" s="309">
        <v>1023022</v>
      </c>
      <c r="C235" s="360" t="s">
        <v>596</v>
      </c>
      <c r="D235" s="293" t="s">
        <v>594</v>
      </c>
      <c r="E235" s="102"/>
      <c r="F235" s="106" t="s">
        <v>257</v>
      </c>
      <c r="G235" s="110" t="s">
        <v>102</v>
      </c>
      <c r="H235" s="146" t="s">
        <v>115</v>
      </c>
      <c r="I235" s="109">
        <f t="shared" ca="1" si="91"/>
        <v>7</v>
      </c>
      <c r="J235" s="110"/>
      <c r="K235" s="110"/>
      <c r="L235" s="111" t="s">
        <v>171</v>
      </c>
      <c r="M235" s="304">
        <v>39562</v>
      </c>
      <c r="N235" s="167">
        <v>39635</v>
      </c>
      <c r="O235" s="358"/>
      <c r="P235" s="308">
        <v>40412</v>
      </c>
      <c r="Q235" s="359"/>
      <c r="R235" s="300"/>
      <c r="S235" s="355"/>
      <c r="T235" s="137"/>
      <c r="U235" s="138"/>
      <c r="V235" s="139" t="s">
        <v>161</v>
      </c>
      <c r="W235" s="135"/>
      <c r="X235" s="342"/>
      <c r="Y235" s="141">
        <f t="shared" si="71"/>
        <v>4</v>
      </c>
      <c r="AF235" s="342"/>
      <c r="AG235" s="342"/>
      <c r="AH235" s="143" t="str">
        <f t="shared" si="70"/>
        <v>W</v>
      </c>
      <c r="AI235" s="143" t="str">
        <f t="shared" si="70"/>
        <v>B</v>
      </c>
      <c r="AJ235" s="143">
        <f t="shared" ca="1" si="70"/>
        <v>7</v>
      </c>
      <c r="AK235" s="143">
        <f t="shared" si="69"/>
        <v>0</v>
      </c>
      <c r="AL235" s="143">
        <f t="shared" si="69"/>
        <v>0</v>
      </c>
      <c r="AM235" s="143" t="str">
        <f t="shared" si="69"/>
        <v>Lain-Lain</v>
      </c>
      <c r="AN235" s="25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33"/>
      <c r="BC235">
        <f t="shared" si="72"/>
        <v>2008</v>
      </c>
      <c r="BD235">
        <f t="shared" si="73"/>
        <v>7</v>
      </c>
      <c r="BE235" s="1" t="str">
        <f t="shared" si="74"/>
        <v>-</v>
      </c>
      <c r="BF235" s="1" t="str">
        <f t="shared" si="75"/>
        <v>-</v>
      </c>
      <c r="BG235" s="1">
        <f t="shared" si="76"/>
        <v>2010</v>
      </c>
      <c r="BH235" s="1">
        <f t="shared" si="77"/>
        <v>8</v>
      </c>
      <c r="BI235" s="1" t="str">
        <f t="shared" si="78"/>
        <v>-</v>
      </c>
      <c r="BJ235" s="1" t="str">
        <f t="shared" si="79"/>
        <v>-</v>
      </c>
      <c r="BK235" s="1" t="str">
        <f t="shared" si="80"/>
        <v>-</v>
      </c>
      <c r="BL235" s="1" t="str">
        <f t="shared" si="81"/>
        <v>-</v>
      </c>
      <c r="BM235" s="1" t="str">
        <f t="shared" si="82"/>
        <v>-</v>
      </c>
      <c r="BN235" s="1" t="str">
        <f t="shared" si="83"/>
        <v>-</v>
      </c>
      <c r="BO235" s="1" t="str">
        <f t="shared" si="90"/>
        <v>-</v>
      </c>
      <c r="BP235" s="1" t="str">
        <f t="shared" si="84"/>
        <v>-</v>
      </c>
      <c r="BQ235" s="1" t="str">
        <f t="shared" si="85"/>
        <v>-</v>
      </c>
      <c r="BR235" s="1" t="str">
        <f t="shared" si="86"/>
        <v>-</v>
      </c>
      <c r="BS235" s="1">
        <f t="shared" si="87"/>
        <v>2008</v>
      </c>
      <c r="BT235" s="1">
        <f t="shared" si="88"/>
        <v>4</v>
      </c>
      <c r="BU235" s="127" t="str">
        <f t="shared" si="89"/>
        <v>ATP-2</v>
      </c>
      <c r="BV235" s="127">
        <f t="shared" si="89"/>
        <v>0</v>
      </c>
      <c r="BW235" s="9"/>
      <c r="BX235" s="9"/>
      <c r="BY235" s="9"/>
      <c r="BZ235" s="9"/>
      <c r="CA235" s="9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</row>
    <row r="236" spans="1:134" ht="15.75" x14ac:dyDescent="0.3">
      <c r="A236" s="101">
        <f>IF(C236&lt;&gt;"",COUNTA($C$7:C236),"")</f>
        <v>230</v>
      </c>
      <c r="B236" s="357">
        <v>9317001</v>
      </c>
      <c r="C236" s="360" t="s">
        <v>597</v>
      </c>
      <c r="D236" s="293" t="s">
        <v>598</v>
      </c>
      <c r="E236" s="102">
        <v>269954</v>
      </c>
      <c r="F236" s="106" t="s">
        <v>257</v>
      </c>
      <c r="G236" s="110" t="s">
        <v>66</v>
      </c>
      <c r="H236" s="110" t="s">
        <v>103</v>
      </c>
      <c r="I236" s="109">
        <f t="shared" ca="1" si="91"/>
        <v>55</v>
      </c>
      <c r="J236" s="110" t="s">
        <v>145</v>
      </c>
      <c r="K236" s="110" t="s">
        <v>119</v>
      </c>
      <c r="L236" s="111" t="s">
        <v>106</v>
      </c>
      <c r="M236" s="304">
        <v>22080</v>
      </c>
      <c r="N236" s="167">
        <v>22149</v>
      </c>
      <c r="O236" s="358">
        <v>29912</v>
      </c>
      <c r="P236" s="341"/>
      <c r="Q236" s="359"/>
      <c r="R236" s="300"/>
      <c r="S236" s="136"/>
      <c r="T236" s="137"/>
      <c r="U236" s="138"/>
      <c r="V236" s="139"/>
      <c r="W236" s="135"/>
      <c r="X236" s="342"/>
      <c r="Y236" s="141">
        <f t="shared" si="71"/>
        <v>6</v>
      </c>
      <c r="AF236" s="342"/>
      <c r="AG236" s="342"/>
      <c r="AH236" s="143" t="str">
        <f t="shared" si="70"/>
        <v>P</v>
      </c>
      <c r="AI236" s="143" t="str">
        <f t="shared" si="70"/>
        <v>S</v>
      </c>
      <c r="AJ236" s="143">
        <f t="shared" ca="1" si="70"/>
        <v>55</v>
      </c>
      <c r="AK236" s="143" t="str">
        <f t="shared" si="69"/>
        <v>S-1</v>
      </c>
      <c r="AL236" s="143" t="str">
        <f t="shared" si="69"/>
        <v>P.Swasta</v>
      </c>
      <c r="AM236" s="143" t="str">
        <f t="shared" si="69"/>
        <v>Jawa</v>
      </c>
      <c r="AN236" s="25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33"/>
      <c r="BC236">
        <f t="shared" si="72"/>
        <v>1960</v>
      </c>
      <c r="BD236">
        <f t="shared" si="73"/>
        <v>8</v>
      </c>
      <c r="BE236" s="1">
        <f t="shared" si="74"/>
        <v>1981</v>
      </c>
      <c r="BF236" s="1">
        <f t="shared" si="75"/>
        <v>11</v>
      </c>
      <c r="BG236" s="1" t="str">
        <f t="shared" si="76"/>
        <v>-</v>
      </c>
      <c r="BH236" s="1" t="str">
        <f t="shared" si="77"/>
        <v>-</v>
      </c>
      <c r="BI236" s="1" t="str">
        <f t="shared" si="78"/>
        <v>-</v>
      </c>
      <c r="BJ236" s="1" t="str">
        <f t="shared" si="79"/>
        <v>-</v>
      </c>
      <c r="BK236" s="1" t="str">
        <f t="shared" si="80"/>
        <v>-</v>
      </c>
      <c r="BL236" s="1" t="str">
        <f t="shared" si="81"/>
        <v>-</v>
      </c>
      <c r="BM236" s="1" t="str">
        <f t="shared" si="82"/>
        <v>-</v>
      </c>
      <c r="BN236" s="1" t="str">
        <f t="shared" si="83"/>
        <v>-</v>
      </c>
      <c r="BO236" s="1" t="str">
        <f t="shared" si="90"/>
        <v>-</v>
      </c>
      <c r="BP236" s="1" t="str">
        <f t="shared" si="84"/>
        <v>-</v>
      </c>
      <c r="BQ236" s="1" t="str">
        <f t="shared" si="85"/>
        <v>-</v>
      </c>
      <c r="BR236" s="1" t="str">
        <f t="shared" si="86"/>
        <v>-</v>
      </c>
      <c r="BS236" s="1">
        <f t="shared" si="87"/>
        <v>1960</v>
      </c>
      <c r="BT236" s="1">
        <f t="shared" si="88"/>
        <v>6</v>
      </c>
      <c r="BU236" s="127">
        <f t="shared" si="89"/>
        <v>0</v>
      </c>
      <c r="BV236" s="127">
        <f t="shared" si="89"/>
        <v>0</v>
      </c>
      <c r="BW236" s="9"/>
      <c r="BX236" s="9"/>
      <c r="BY236" s="9"/>
      <c r="BZ236" s="9"/>
      <c r="CA236" s="9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</row>
    <row r="237" spans="1:134" ht="15.75" x14ac:dyDescent="0.3">
      <c r="A237" s="101">
        <f>IF(C237&lt;&gt;"",COUNTA($C$7:C237),"")</f>
        <v>231</v>
      </c>
      <c r="B237" s="357">
        <v>9327002</v>
      </c>
      <c r="C237" s="360" t="s">
        <v>599</v>
      </c>
      <c r="D237" s="293" t="s">
        <v>598</v>
      </c>
      <c r="E237" s="102"/>
      <c r="F237" s="106" t="s">
        <v>257</v>
      </c>
      <c r="G237" s="110" t="s">
        <v>102</v>
      </c>
      <c r="H237" s="110" t="s">
        <v>103</v>
      </c>
      <c r="I237" s="109">
        <f t="shared" ca="1" si="91"/>
        <v>52</v>
      </c>
      <c r="J237" s="110" t="s">
        <v>104</v>
      </c>
      <c r="K237" s="110" t="s">
        <v>119</v>
      </c>
      <c r="L237" s="111" t="s">
        <v>106</v>
      </c>
      <c r="M237" s="304">
        <v>23319</v>
      </c>
      <c r="N237" s="167"/>
      <c r="O237" s="358"/>
      <c r="P237" s="341"/>
      <c r="Q237" s="359"/>
      <c r="R237" s="300"/>
      <c r="S237" s="136"/>
      <c r="T237" s="137"/>
      <c r="U237" s="138"/>
      <c r="V237" s="139"/>
      <c r="W237" s="135"/>
      <c r="X237" s="342"/>
      <c r="Y237" s="141">
        <f t="shared" si="71"/>
        <v>11</v>
      </c>
      <c r="AF237" s="342"/>
      <c r="AG237" s="342"/>
      <c r="AH237" s="143" t="str">
        <f t="shared" si="70"/>
        <v>W</v>
      </c>
      <c r="AI237" s="143" t="str">
        <f t="shared" si="70"/>
        <v>S</v>
      </c>
      <c r="AJ237" s="143">
        <f t="shared" ca="1" si="70"/>
        <v>52</v>
      </c>
      <c r="AK237" s="143" t="str">
        <f t="shared" si="69"/>
        <v>Kejuruan</v>
      </c>
      <c r="AL237" s="143" t="str">
        <f t="shared" si="69"/>
        <v>P.Swasta</v>
      </c>
      <c r="AM237" s="143" t="str">
        <f t="shared" si="69"/>
        <v>Jawa</v>
      </c>
      <c r="AN237" s="25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33"/>
      <c r="BC237" t="str">
        <f t="shared" si="72"/>
        <v>-</v>
      </c>
      <c r="BD237" t="str">
        <f t="shared" si="73"/>
        <v>-</v>
      </c>
      <c r="BE237" s="1" t="str">
        <f t="shared" si="74"/>
        <v>-</v>
      </c>
      <c r="BF237" s="1" t="str">
        <f t="shared" si="75"/>
        <v>-</v>
      </c>
      <c r="BG237" s="1" t="str">
        <f t="shared" si="76"/>
        <v>-</v>
      </c>
      <c r="BH237" s="1" t="str">
        <f t="shared" si="77"/>
        <v>-</v>
      </c>
      <c r="BI237" s="1" t="str">
        <f t="shared" si="78"/>
        <v>-</v>
      </c>
      <c r="BJ237" s="1" t="str">
        <f t="shared" si="79"/>
        <v>-</v>
      </c>
      <c r="BK237" s="1" t="str">
        <f t="shared" si="80"/>
        <v>-</v>
      </c>
      <c r="BL237" s="1" t="str">
        <f t="shared" si="81"/>
        <v>-</v>
      </c>
      <c r="BM237" s="1" t="str">
        <f t="shared" si="82"/>
        <v>-</v>
      </c>
      <c r="BN237" s="1" t="str">
        <f t="shared" si="83"/>
        <v>-</v>
      </c>
      <c r="BO237" s="1" t="str">
        <f t="shared" si="90"/>
        <v>-</v>
      </c>
      <c r="BP237" s="1" t="str">
        <f t="shared" si="84"/>
        <v>-</v>
      </c>
      <c r="BQ237" s="1" t="str">
        <f t="shared" si="85"/>
        <v>-</v>
      </c>
      <c r="BR237" s="1" t="str">
        <f t="shared" si="86"/>
        <v>-</v>
      </c>
      <c r="BS237" s="1">
        <f t="shared" si="87"/>
        <v>1963</v>
      </c>
      <c r="BT237" s="1">
        <f t="shared" si="88"/>
        <v>11</v>
      </c>
      <c r="BU237" s="127">
        <f t="shared" si="89"/>
        <v>0</v>
      </c>
      <c r="BV237" s="127">
        <f t="shared" si="89"/>
        <v>0</v>
      </c>
      <c r="BW237" s="9"/>
      <c r="BX237" s="9"/>
      <c r="BY237" s="9"/>
      <c r="BZ237" s="9"/>
      <c r="CA237" s="9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</row>
    <row r="238" spans="1:134" ht="15.75" x14ac:dyDescent="0.3">
      <c r="A238" s="101">
        <f>IF(C238&lt;&gt;"",COUNTA($C$7:C238),"")</f>
        <v>232</v>
      </c>
      <c r="B238" s="357">
        <v>9328003</v>
      </c>
      <c r="C238" s="360" t="s">
        <v>600</v>
      </c>
      <c r="D238" s="293" t="s">
        <v>598</v>
      </c>
      <c r="E238" s="102"/>
      <c r="F238" s="106" t="s">
        <v>257</v>
      </c>
      <c r="G238" s="311" t="s">
        <v>102</v>
      </c>
      <c r="H238" s="110" t="s">
        <v>103</v>
      </c>
      <c r="I238" s="109">
        <f t="shared" ca="1" si="91"/>
        <v>27</v>
      </c>
      <c r="J238" s="110" t="s">
        <v>110</v>
      </c>
      <c r="K238" s="110" t="s">
        <v>171</v>
      </c>
      <c r="L238" s="111" t="s">
        <v>106</v>
      </c>
      <c r="M238" s="167">
        <v>32343</v>
      </c>
      <c r="N238" s="167">
        <v>32376</v>
      </c>
      <c r="O238" s="358">
        <v>38346</v>
      </c>
      <c r="P238" s="341"/>
      <c r="Q238" s="359"/>
      <c r="R238" s="300"/>
      <c r="S238" s="136"/>
      <c r="T238" s="137"/>
      <c r="U238" s="138"/>
      <c r="V238" s="139"/>
      <c r="W238" s="135"/>
      <c r="X238" s="342"/>
      <c r="Y238" s="141">
        <f t="shared" si="71"/>
        <v>7</v>
      </c>
      <c r="AF238" s="342"/>
      <c r="AG238" s="342"/>
      <c r="AH238" s="143" t="str">
        <f t="shared" si="70"/>
        <v>W</v>
      </c>
      <c r="AI238" s="143" t="str">
        <f t="shared" si="70"/>
        <v>S</v>
      </c>
      <c r="AJ238" s="143">
        <f t="shared" ca="1" si="70"/>
        <v>27</v>
      </c>
      <c r="AK238" s="143" t="str">
        <f t="shared" si="69"/>
        <v>SMU</v>
      </c>
      <c r="AL238" s="143" t="str">
        <f t="shared" si="69"/>
        <v>Lain-Lain</v>
      </c>
      <c r="AM238" s="143" t="str">
        <f t="shared" si="69"/>
        <v>Jawa</v>
      </c>
      <c r="AN238" s="25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33"/>
      <c r="BC238">
        <f t="shared" si="72"/>
        <v>1988</v>
      </c>
      <c r="BD238">
        <f t="shared" si="73"/>
        <v>8</v>
      </c>
      <c r="BE238" s="1">
        <f t="shared" si="74"/>
        <v>2004</v>
      </c>
      <c r="BF238" s="1">
        <f t="shared" si="75"/>
        <v>12</v>
      </c>
      <c r="BG238" s="1" t="str">
        <f t="shared" si="76"/>
        <v>-</v>
      </c>
      <c r="BH238" s="1" t="str">
        <f t="shared" si="77"/>
        <v>-</v>
      </c>
      <c r="BI238" s="1" t="str">
        <f t="shared" si="78"/>
        <v>-</v>
      </c>
      <c r="BJ238" s="1" t="str">
        <f t="shared" si="79"/>
        <v>-</v>
      </c>
      <c r="BK238" s="1" t="str">
        <f t="shared" si="80"/>
        <v>-</v>
      </c>
      <c r="BL238" s="1" t="str">
        <f t="shared" si="81"/>
        <v>-</v>
      </c>
      <c r="BM238" s="1" t="str">
        <f t="shared" si="82"/>
        <v>-</v>
      </c>
      <c r="BN238" s="1" t="str">
        <f t="shared" si="83"/>
        <v>-</v>
      </c>
      <c r="BO238" s="1" t="str">
        <f t="shared" si="90"/>
        <v>-</v>
      </c>
      <c r="BP238" s="1" t="str">
        <f t="shared" si="84"/>
        <v>-</v>
      </c>
      <c r="BQ238" s="1" t="str">
        <f t="shared" si="85"/>
        <v>-</v>
      </c>
      <c r="BR238" s="1" t="str">
        <f t="shared" si="86"/>
        <v>-</v>
      </c>
      <c r="BS238" s="1">
        <f t="shared" si="87"/>
        <v>1988</v>
      </c>
      <c r="BT238" s="1">
        <f t="shared" si="88"/>
        <v>7</v>
      </c>
      <c r="BU238" s="127">
        <f t="shared" si="89"/>
        <v>0</v>
      </c>
      <c r="BV238" s="127">
        <f t="shared" si="89"/>
        <v>0</v>
      </c>
      <c r="BW238" s="9"/>
      <c r="BX238" s="9"/>
      <c r="BY238" s="9"/>
      <c r="BZ238" s="9"/>
      <c r="CA238" s="9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</row>
    <row r="239" spans="1:134" ht="15.75" x14ac:dyDescent="0.3">
      <c r="A239" s="101">
        <f>IF(C239&lt;&gt;"",COUNTA($C$7:C239),"")</f>
        <v>233</v>
      </c>
      <c r="B239" s="267" t="s">
        <v>601</v>
      </c>
      <c r="C239" s="288" t="s">
        <v>602</v>
      </c>
      <c r="D239" s="289" t="s">
        <v>598</v>
      </c>
      <c r="E239" s="204"/>
      <c r="F239" s="205" t="s">
        <v>257</v>
      </c>
      <c r="G239" s="361" t="s">
        <v>66</v>
      </c>
      <c r="H239" s="207" t="s">
        <v>103</v>
      </c>
      <c r="I239" s="208">
        <f t="shared" ca="1" si="91"/>
        <v>43</v>
      </c>
      <c r="J239" s="207" t="s">
        <v>110</v>
      </c>
      <c r="K239" s="207" t="s">
        <v>119</v>
      </c>
      <c r="L239" s="209" t="s">
        <v>204</v>
      </c>
      <c r="M239" s="271">
        <v>26483</v>
      </c>
      <c r="N239" s="210"/>
      <c r="O239" s="211">
        <v>35855</v>
      </c>
      <c r="P239" s="343">
        <v>38655</v>
      </c>
      <c r="Q239" s="335"/>
      <c r="R239" s="336"/>
      <c r="S239" s="215">
        <v>39949</v>
      </c>
      <c r="T239" s="216"/>
      <c r="U239" s="217"/>
      <c r="V239" s="218" t="s">
        <v>196</v>
      </c>
      <c r="W239" s="214"/>
      <c r="X239" s="342"/>
      <c r="Y239" s="141" t="str">
        <f t="shared" si="71"/>
        <v>-</v>
      </c>
      <c r="AF239" s="342"/>
      <c r="AG239" s="342"/>
      <c r="AH239" s="143" t="str">
        <f t="shared" si="70"/>
        <v>*P</v>
      </c>
      <c r="AI239" s="143" t="str">
        <f t="shared" si="70"/>
        <v>*S</v>
      </c>
      <c r="AJ239" s="143" t="str">
        <f t="shared" ca="1" si="70"/>
        <v>*43</v>
      </c>
      <c r="AK239" s="143" t="str">
        <f t="shared" si="69"/>
        <v>*SMU</v>
      </c>
      <c r="AL239" s="143" t="str">
        <f t="shared" si="69"/>
        <v>*P.Swasta</v>
      </c>
      <c r="AM239" s="143" t="str">
        <f t="shared" si="69"/>
        <v>*Timor</v>
      </c>
      <c r="AN239" s="25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33"/>
      <c r="BC239" t="str">
        <f t="shared" si="72"/>
        <v>-</v>
      </c>
      <c r="BD239" t="str">
        <f t="shared" si="73"/>
        <v>-</v>
      </c>
      <c r="BE239" s="1">
        <f t="shared" si="74"/>
        <v>1998</v>
      </c>
      <c r="BF239" s="1">
        <f t="shared" si="75"/>
        <v>3</v>
      </c>
      <c r="BG239" s="1">
        <f t="shared" si="76"/>
        <v>2005</v>
      </c>
      <c r="BH239" s="1">
        <f t="shared" si="77"/>
        <v>10</v>
      </c>
      <c r="BI239" s="1" t="str">
        <f t="shared" si="78"/>
        <v>-</v>
      </c>
      <c r="BJ239" s="1" t="str">
        <f t="shared" si="79"/>
        <v>-</v>
      </c>
      <c r="BK239" s="1" t="str">
        <f t="shared" si="80"/>
        <v>-</v>
      </c>
      <c r="BL239" s="1" t="str">
        <f t="shared" si="81"/>
        <v>-</v>
      </c>
      <c r="BM239" s="1">
        <f t="shared" si="82"/>
        <v>2009</v>
      </c>
      <c r="BN239" s="1">
        <f t="shared" si="83"/>
        <v>5</v>
      </c>
      <c r="BO239" s="1" t="str">
        <f t="shared" si="90"/>
        <v>-</v>
      </c>
      <c r="BP239" s="1" t="str">
        <f t="shared" si="84"/>
        <v>-</v>
      </c>
      <c r="BQ239" s="1" t="str">
        <f t="shared" si="85"/>
        <v>-</v>
      </c>
      <c r="BR239" s="1" t="str">
        <f t="shared" si="86"/>
        <v>-</v>
      </c>
      <c r="BS239" s="1">
        <f t="shared" si="87"/>
        <v>1972</v>
      </c>
      <c r="BT239" s="1">
        <f t="shared" si="88"/>
        <v>7</v>
      </c>
      <c r="BU239" s="127" t="str">
        <f t="shared" si="89"/>
        <v>DKH-1</v>
      </c>
      <c r="BV239" s="127">
        <f t="shared" si="89"/>
        <v>0</v>
      </c>
      <c r="BW239" s="9"/>
      <c r="BX239" s="9"/>
      <c r="BY239" s="9"/>
      <c r="BZ239" s="9"/>
      <c r="CA239" s="9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</row>
    <row r="240" spans="1:134" ht="15.75" x14ac:dyDescent="0.3">
      <c r="A240" s="101">
        <f>IF(C240&lt;&gt;"",COUNTA($C$7:C240),"")</f>
        <v>234</v>
      </c>
      <c r="B240" s="267" t="s">
        <v>603</v>
      </c>
      <c r="C240" s="288" t="s">
        <v>604</v>
      </c>
      <c r="D240" s="289" t="s">
        <v>605</v>
      </c>
      <c r="E240" s="204">
        <v>262698</v>
      </c>
      <c r="F240" s="205" t="s">
        <v>257</v>
      </c>
      <c r="G240" s="207" t="s">
        <v>66</v>
      </c>
      <c r="H240" s="207" t="s">
        <v>103</v>
      </c>
      <c r="I240" s="208">
        <f t="shared" ca="1" si="91"/>
        <v>28</v>
      </c>
      <c r="J240" s="207" t="s">
        <v>110</v>
      </c>
      <c r="K240" s="207" t="s">
        <v>119</v>
      </c>
      <c r="L240" s="362" t="s">
        <v>128</v>
      </c>
      <c r="M240" s="271">
        <v>31822</v>
      </c>
      <c r="N240" s="210">
        <v>39054</v>
      </c>
      <c r="O240" s="211">
        <v>39054</v>
      </c>
      <c r="P240" s="354"/>
      <c r="Q240" s="335"/>
      <c r="R240" s="336"/>
      <c r="S240" s="215">
        <v>39949</v>
      </c>
      <c r="T240" s="216"/>
      <c r="U240" s="217"/>
      <c r="V240" s="218" t="s">
        <v>196</v>
      </c>
      <c r="W240" s="214"/>
      <c r="X240" s="342"/>
      <c r="Y240" s="141" t="str">
        <f t="shared" si="71"/>
        <v>-</v>
      </c>
      <c r="AF240" s="342"/>
      <c r="AG240" s="342"/>
      <c r="AH240" s="143" t="str">
        <f t="shared" si="70"/>
        <v>*P</v>
      </c>
      <c r="AI240" s="143" t="str">
        <f t="shared" si="70"/>
        <v>*S</v>
      </c>
      <c r="AJ240" s="143" t="str">
        <f t="shared" ca="1" si="70"/>
        <v>*28</v>
      </c>
      <c r="AK240" s="143" t="str">
        <f t="shared" si="70"/>
        <v>*SMU</v>
      </c>
      <c r="AL240" s="143" t="str">
        <f t="shared" si="70"/>
        <v>*P.Swasta</v>
      </c>
      <c r="AM240" s="143" t="str">
        <f t="shared" si="70"/>
        <v>*T.Hoa</v>
      </c>
      <c r="AN240" s="25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33"/>
      <c r="BC240">
        <f t="shared" si="72"/>
        <v>2006</v>
      </c>
      <c r="BD240">
        <f t="shared" si="73"/>
        <v>12</v>
      </c>
      <c r="BE240" s="1">
        <f t="shared" si="74"/>
        <v>2006</v>
      </c>
      <c r="BF240" s="1">
        <f t="shared" si="75"/>
        <v>12</v>
      </c>
      <c r="BG240" s="1" t="str">
        <f t="shared" si="76"/>
        <v>-</v>
      </c>
      <c r="BH240" s="1" t="str">
        <f t="shared" si="77"/>
        <v>-</v>
      </c>
      <c r="BI240" s="1" t="str">
        <f t="shared" si="78"/>
        <v>-</v>
      </c>
      <c r="BJ240" s="1" t="str">
        <f t="shared" si="79"/>
        <v>-</v>
      </c>
      <c r="BK240" s="1" t="str">
        <f t="shared" si="80"/>
        <v>-</v>
      </c>
      <c r="BL240" s="1" t="str">
        <f t="shared" si="81"/>
        <v>-</v>
      </c>
      <c r="BM240" s="1">
        <f t="shared" si="82"/>
        <v>2009</v>
      </c>
      <c r="BN240" s="1">
        <f t="shared" si="83"/>
        <v>5</v>
      </c>
      <c r="BO240" s="1" t="str">
        <f t="shared" si="90"/>
        <v>-</v>
      </c>
      <c r="BP240" s="1" t="str">
        <f t="shared" si="84"/>
        <v>-</v>
      </c>
      <c r="BQ240" s="1" t="str">
        <f t="shared" si="85"/>
        <v>-</v>
      </c>
      <c r="BR240" s="1" t="str">
        <f t="shared" si="86"/>
        <v>-</v>
      </c>
      <c r="BS240" s="1">
        <f t="shared" si="87"/>
        <v>1987</v>
      </c>
      <c r="BT240" s="1">
        <f t="shared" si="88"/>
        <v>2</v>
      </c>
      <c r="BU240" s="127" t="str">
        <f t="shared" si="89"/>
        <v>DKH-1</v>
      </c>
      <c r="BV240" s="127">
        <f t="shared" si="89"/>
        <v>0</v>
      </c>
      <c r="BW240" s="9"/>
      <c r="BX240" s="9"/>
      <c r="BY240" s="9"/>
      <c r="BZ240" s="9"/>
      <c r="CA240" s="9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</row>
    <row r="241" spans="1:134" ht="15.75" x14ac:dyDescent="0.3">
      <c r="A241" s="101">
        <f>IF(C241&lt;&gt;"",COUNTA($C$7:C241),"")</f>
        <v>235</v>
      </c>
      <c r="B241" s="309" t="s">
        <v>606</v>
      </c>
      <c r="C241" s="360" t="s">
        <v>607</v>
      </c>
      <c r="D241" s="293" t="s">
        <v>608</v>
      </c>
      <c r="E241" s="102">
        <v>264039</v>
      </c>
      <c r="F241" s="106" t="s">
        <v>257</v>
      </c>
      <c r="G241" s="110" t="s">
        <v>66</v>
      </c>
      <c r="H241" s="110" t="s">
        <v>103</v>
      </c>
      <c r="I241" s="109">
        <f t="shared" ca="1" si="91"/>
        <v>55</v>
      </c>
      <c r="J241" s="110" t="s">
        <v>110</v>
      </c>
      <c r="K241" s="110" t="s">
        <v>111</v>
      </c>
      <c r="L241" s="111" t="s">
        <v>128</v>
      </c>
      <c r="M241" s="304">
        <v>22197</v>
      </c>
      <c r="N241" s="167">
        <v>38346</v>
      </c>
      <c r="O241" s="358">
        <v>38346</v>
      </c>
      <c r="P241" s="341"/>
      <c r="Q241" s="359"/>
      <c r="R241" s="300"/>
      <c r="S241" s="136"/>
      <c r="T241" s="137"/>
      <c r="U241" s="138"/>
      <c r="V241" s="139"/>
      <c r="W241" s="135"/>
      <c r="X241" s="342"/>
      <c r="Y241" s="141">
        <f t="shared" si="71"/>
        <v>10</v>
      </c>
      <c r="AF241" s="342"/>
      <c r="AG241" s="342"/>
      <c r="AH241" s="143" t="str">
        <f t="shared" ref="AH241:AM283" si="92">IF(AND(ISBLANK($Q241),ISBLANK($R241),ISBLANK($S241)),G241,"*"&amp;G241)</f>
        <v>P</v>
      </c>
      <c r="AI241" s="143" t="str">
        <f t="shared" si="92"/>
        <v>S</v>
      </c>
      <c r="AJ241" s="143">
        <f t="shared" ca="1" si="92"/>
        <v>55</v>
      </c>
      <c r="AK241" s="143" t="str">
        <f t="shared" si="92"/>
        <v>SMU</v>
      </c>
      <c r="AL241" s="143" t="str">
        <f t="shared" si="92"/>
        <v>Wirausaha</v>
      </c>
      <c r="AM241" s="143" t="str">
        <f t="shared" si="92"/>
        <v>T.Hoa</v>
      </c>
      <c r="AN241" s="25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33"/>
      <c r="BC241">
        <f t="shared" si="72"/>
        <v>2004</v>
      </c>
      <c r="BD241">
        <f t="shared" si="73"/>
        <v>12</v>
      </c>
      <c r="BE241" s="1">
        <f t="shared" si="74"/>
        <v>2004</v>
      </c>
      <c r="BF241" s="1">
        <f t="shared" si="75"/>
        <v>12</v>
      </c>
      <c r="BG241" s="1" t="str">
        <f t="shared" si="76"/>
        <v>-</v>
      </c>
      <c r="BH241" s="1" t="str">
        <f t="shared" si="77"/>
        <v>-</v>
      </c>
      <c r="BI241" s="1" t="str">
        <f t="shared" si="78"/>
        <v>-</v>
      </c>
      <c r="BJ241" s="1" t="str">
        <f t="shared" si="79"/>
        <v>-</v>
      </c>
      <c r="BK241" s="1" t="str">
        <f t="shared" si="80"/>
        <v>-</v>
      </c>
      <c r="BL241" s="1" t="str">
        <f t="shared" si="81"/>
        <v>-</v>
      </c>
      <c r="BM241" s="1" t="str">
        <f t="shared" si="82"/>
        <v>-</v>
      </c>
      <c r="BN241" s="1" t="str">
        <f t="shared" si="83"/>
        <v>-</v>
      </c>
      <c r="BO241" s="1" t="str">
        <f t="shared" si="90"/>
        <v>-</v>
      </c>
      <c r="BP241" s="1" t="str">
        <f t="shared" si="84"/>
        <v>-</v>
      </c>
      <c r="BQ241" s="1" t="str">
        <f t="shared" si="85"/>
        <v>-</v>
      </c>
      <c r="BR241" s="1" t="str">
        <f t="shared" si="86"/>
        <v>-</v>
      </c>
      <c r="BS241" s="1">
        <f t="shared" si="87"/>
        <v>1960</v>
      </c>
      <c r="BT241" s="1">
        <f t="shared" si="88"/>
        <v>10</v>
      </c>
      <c r="BU241" s="127">
        <f t="shared" si="89"/>
        <v>0</v>
      </c>
      <c r="BV241" s="127">
        <f t="shared" si="89"/>
        <v>0</v>
      </c>
      <c r="BW241" s="9"/>
      <c r="BX241" s="9"/>
      <c r="BY241" s="9"/>
      <c r="BZ241" s="9"/>
      <c r="CA241" s="9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</row>
    <row r="242" spans="1:134" ht="15.75" x14ac:dyDescent="0.3">
      <c r="A242" s="101">
        <f>IF(C242&lt;&gt;"",COUNTA($C$7:C242),"")</f>
        <v>236</v>
      </c>
      <c r="B242" s="357">
        <v>8025002</v>
      </c>
      <c r="C242" s="360" t="s">
        <v>609</v>
      </c>
      <c r="D242" s="293" t="s">
        <v>608</v>
      </c>
      <c r="E242" s="102"/>
      <c r="F242" s="106" t="s">
        <v>257</v>
      </c>
      <c r="G242" s="110" t="s">
        <v>102</v>
      </c>
      <c r="H242" s="110" t="s">
        <v>103</v>
      </c>
      <c r="I242" s="109">
        <f t="shared" ca="1" si="91"/>
        <v>52</v>
      </c>
      <c r="J242" s="110" t="s">
        <v>110</v>
      </c>
      <c r="K242" s="110" t="s">
        <v>111</v>
      </c>
      <c r="L242" s="111" t="s">
        <v>128</v>
      </c>
      <c r="M242" s="304">
        <v>23354</v>
      </c>
      <c r="N242" s="167">
        <v>23598</v>
      </c>
      <c r="O242" s="358">
        <v>29443</v>
      </c>
      <c r="P242" s="341"/>
      <c r="Q242" s="359"/>
      <c r="R242" s="300"/>
      <c r="S242" s="136"/>
      <c r="T242" s="137"/>
      <c r="U242" s="138"/>
      <c r="V242" s="139"/>
      <c r="W242" s="135"/>
      <c r="X242" s="342"/>
      <c r="Y242" s="141">
        <f t="shared" si="71"/>
        <v>12</v>
      </c>
      <c r="AF242" s="342"/>
      <c r="AG242" s="342"/>
      <c r="AH242" s="143" t="str">
        <f t="shared" si="92"/>
        <v>W</v>
      </c>
      <c r="AI242" s="143" t="str">
        <f t="shared" si="92"/>
        <v>S</v>
      </c>
      <c r="AJ242" s="143">
        <f t="shared" ca="1" si="92"/>
        <v>52</v>
      </c>
      <c r="AK242" s="143" t="str">
        <f t="shared" si="92"/>
        <v>SMU</v>
      </c>
      <c r="AL242" s="143" t="str">
        <f t="shared" si="92"/>
        <v>Wirausaha</v>
      </c>
      <c r="AM242" s="143" t="str">
        <f t="shared" si="92"/>
        <v>T.Hoa</v>
      </c>
      <c r="AN242" s="25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33"/>
      <c r="BC242">
        <f t="shared" si="72"/>
        <v>1964</v>
      </c>
      <c r="BD242">
        <f t="shared" si="73"/>
        <v>8</v>
      </c>
      <c r="BE242" s="1">
        <f t="shared" si="74"/>
        <v>1980</v>
      </c>
      <c r="BF242" s="1">
        <f t="shared" si="75"/>
        <v>8</v>
      </c>
      <c r="BG242" s="1" t="str">
        <f t="shared" si="76"/>
        <v>-</v>
      </c>
      <c r="BH242" s="1" t="str">
        <f t="shared" si="77"/>
        <v>-</v>
      </c>
      <c r="BI242" s="1" t="str">
        <f t="shared" si="78"/>
        <v>-</v>
      </c>
      <c r="BJ242" s="1" t="str">
        <f t="shared" si="79"/>
        <v>-</v>
      </c>
      <c r="BK242" s="1" t="str">
        <f t="shared" si="80"/>
        <v>-</v>
      </c>
      <c r="BL242" s="1" t="str">
        <f t="shared" si="81"/>
        <v>-</v>
      </c>
      <c r="BM242" s="1" t="str">
        <f t="shared" si="82"/>
        <v>-</v>
      </c>
      <c r="BN242" s="1" t="str">
        <f t="shared" si="83"/>
        <v>-</v>
      </c>
      <c r="BO242" s="1" t="str">
        <f t="shared" si="90"/>
        <v>-</v>
      </c>
      <c r="BP242" s="1" t="str">
        <f t="shared" si="84"/>
        <v>-</v>
      </c>
      <c r="BQ242" s="1" t="str">
        <f t="shared" si="85"/>
        <v>-</v>
      </c>
      <c r="BR242" s="1" t="str">
        <f t="shared" si="86"/>
        <v>-</v>
      </c>
      <c r="BS242" s="1">
        <f t="shared" si="87"/>
        <v>1963</v>
      </c>
      <c r="BT242" s="1">
        <f t="shared" si="88"/>
        <v>12</v>
      </c>
      <c r="BU242" s="127">
        <f t="shared" si="89"/>
        <v>0</v>
      </c>
      <c r="BV242" s="127">
        <f t="shared" si="89"/>
        <v>0</v>
      </c>
      <c r="BW242" s="9"/>
      <c r="BX242" s="9"/>
      <c r="BY242" s="9"/>
      <c r="BZ242" s="9"/>
      <c r="CA242" s="9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</row>
    <row r="243" spans="1:134" ht="15.75" x14ac:dyDescent="0.3">
      <c r="A243" s="101">
        <f>IF(C243&lt;&gt;"",COUNTA($C$7:C243),"")</f>
        <v>237</v>
      </c>
      <c r="B243" s="204">
        <v>9011002</v>
      </c>
      <c r="C243" s="288" t="s">
        <v>610</v>
      </c>
      <c r="D243" s="289" t="s">
        <v>608</v>
      </c>
      <c r="E243" s="204"/>
      <c r="F243" s="205" t="s">
        <v>257</v>
      </c>
      <c r="G243" s="207" t="s">
        <v>66</v>
      </c>
      <c r="H243" s="274" t="s">
        <v>115</v>
      </c>
      <c r="I243" s="208">
        <f t="shared" ca="1" si="91"/>
        <v>31</v>
      </c>
      <c r="J243" s="207"/>
      <c r="K243" s="207"/>
      <c r="L243" s="209" t="s">
        <v>128</v>
      </c>
      <c r="M243" s="271">
        <v>30859</v>
      </c>
      <c r="N243" s="210">
        <v>33034</v>
      </c>
      <c r="O243" s="211"/>
      <c r="P243" s="354"/>
      <c r="Q243" s="335"/>
      <c r="R243" s="336"/>
      <c r="S243" s="215">
        <v>39949</v>
      </c>
      <c r="T243" s="216"/>
      <c r="U243" s="217"/>
      <c r="V243" s="218" t="s">
        <v>253</v>
      </c>
      <c r="W243" s="214"/>
      <c r="X243" s="342"/>
      <c r="Y243" s="141" t="str">
        <f t="shared" si="71"/>
        <v>-</v>
      </c>
      <c r="AF243" s="342"/>
      <c r="AG243" s="342"/>
      <c r="AH243" s="143" t="str">
        <f t="shared" si="92"/>
        <v>*P</v>
      </c>
      <c r="AI243" s="143" t="str">
        <f t="shared" si="92"/>
        <v>*B</v>
      </c>
      <c r="AJ243" s="143" t="str">
        <f t="shared" ca="1" si="92"/>
        <v>*31</v>
      </c>
      <c r="AK243" s="143" t="str">
        <f t="shared" si="92"/>
        <v>*</v>
      </c>
      <c r="AL243" s="143" t="str">
        <f t="shared" si="92"/>
        <v>*</v>
      </c>
      <c r="AM243" s="143" t="str">
        <f t="shared" si="92"/>
        <v>*T.Hoa</v>
      </c>
      <c r="AN243" s="25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33"/>
      <c r="BC243">
        <f t="shared" si="72"/>
        <v>1990</v>
      </c>
      <c r="BD243">
        <f t="shared" si="73"/>
        <v>6</v>
      </c>
      <c r="BE243" s="1" t="str">
        <f t="shared" si="74"/>
        <v>-</v>
      </c>
      <c r="BF243" s="1" t="str">
        <f t="shared" si="75"/>
        <v>-</v>
      </c>
      <c r="BG243" s="1" t="str">
        <f t="shared" si="76"/>
        <v>-</v>
      </c>
      <c r="BH243" s="1" t="str">
        <f t="shared" si="77"/>
        <v>-</v>
      </c>
      <c r="BI243" s="1" t="str">
        <f t="shared" si="78"/>
        <v>-</v>
      </c>
      <c r="BJ243" s="1" t="str">
        <f t="shared" si="79"/>
        <v>-</v>
      </c>
      <c r="BK243" s="1" t="str">
        <f t="shared" si="80"/>
        <v>-</v>
      </c>
      <c r="BL243" s="1" t="str">
        <f t="shared" si="81"/>
        <v>-</v>
      </c>
      <c r="BM243" s="1">
        <f t="shared" si="82"/>
        <v>2009</v>
      </c>
      <c r="BN243" s="1">
        <f t="shared" si="83"/>
        <v>5</v>
      </c>
      <c r="BO243" s="1" t="str">
        <f t="shared" si="90"/>
        <v>-</v>
      </c>
      <c r="BP243" s="1" t="str">
        <f t="shared" si="84"/>
        <v>-</v>
      </c>
      <c r="BQ243" s="1" t="str">
        <f t="shared" si="85"/>
        <v>-</v>
      </c>
      <c r="BR243" s="1" t="str">
        <f t="shared" si="86"/>
        <v>-</v>
      </c>
      <c r="BS243" s="1">
        <f t="shared" si="87"/>
        <v>1984</v>
      </c>
      <c r="BT243" s="1">
        <f t="shared" si="88"/>
        <v>6</v>
      </c>
      <c r="BU243" s="127" t="str">
        <f t="shared" si="89"/>
        <v>DKH-4</v>
      </c>
      <c r="BV243" s="127">
        <f t="shared" si="89"/>
        <v>0</v>
      </c>
      <c r="BW243" s="9"/>
      <c r="BX243" s="9"/>
      <c r="BY243" s="9"/>
      <c r="BZ243" s="9"/>
      <c r="CA243" s="9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</row>
    <row r="244" spans="1:134" ht="15.75" x14ac:dyDescent="0.3">
      <c r="A244" s="101">
        <f>IF(C244&lt;&gt;"",COUNTA($C$7:C244),"")</f>
        <v>238</v>
      </c>
      <c r="B244" s="357">
        <v>9011003</v>
      </c>
      <c r="C244" s="360" t="s">
        <v>611</v>
      </c>
      <c r="D244" s="293" t="s">
        <v>608</v>
      </c>
      <c r="E244" s="102"/>
      <c r="F244" s="106" t="s">
        <v>257</v>
      </c>
      <c r="G244" s="363" t="s">
        <v>66</v>
      </c>
      <c r="H244" s="146" t="s">
        <v>115</v>
      </c>
      <c r="I244" s="109">
        <f t="shared" ca="1" si="91"/>
        <v>29</v>
      </c>
      <c r="J244" s="110"/>
      <c r="K244" s="110"/>
      <c r="L244" s="111" t="s">
        <v>128</v>
      </c>
      <c r="M244" s="304">
        <v>31479</v>
      </c>
      <c r="N244" s="167">
        <v>33034</v>
      </c>
      <c r="O244" s="358"/>
      <c r="P244" s="341"/>
      <c r="Q244" s="359"/>
      <c r="R244" s="300"/>
      <c r="S244" s="136"/>
      <c r="T244" s="137"/>
      <c r="U244" s="138"/>
      <c r="V244" s="139"/>
      <c r="W244" s="135"/>
      <c r="X244" s="342"/>
      <c r="Y244" s="141">
        <f t="shared" si="71"/>
        <v>3</v>
      </c>
      <c r="AF244" s="342"/>
      <c r="AG244" s="342"/>
      <c r="AH244" s="143" t="str">
        <f t="shared" si="92"/>
        <v>P</v>
      </c>
      <c r="AI244" s="143" t="str">
        <f t="shared" si="92"/>
        <v>B</v>
      </c>
      <c r="AJ244" s="143">
        <f t="shared" ca="1" si="92"/>
        <v>29</v>
      </c>
      <c r="AK244" s="143">
        <f t="shared" si="92"/>
        <v>0</v>
      </c>
      <c r="AL244" s="143">
        <f t="shared" si="92"/>
        <v>0</v>
      </c>
      <c r="AM244" s="143" t="str">
        <f t="shared" si="92"/>
        <v>T.Hoa</v>
      </c>
      <c r="AN244" s="25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33"/>
      <c r="BC244">
        <f t="shared" si="72"/>
        <v>1990</v>
      </c>
      <c r="BD244">
        <f t="shared" si="73"/>
        <v>6</v>
      </c>
      <c r="BE244" s="1" t="str">
        <f t="shared" si="74"/>
        <v>-</v>
      </c>
      <c r="BF244" s="1" t="str">
        <f t="shared" si="75"/>
        <v>-</v>
      </c>
      <c r="BG244" s="1" t="str">
        <f t="shared" si="76"/>
        <v>-</v>
      </c>
      <c r="BH244" s="1" t="str">
        <f t="shared" si="77"/>
        <v>-</v>
      </c>
      <c r="BI244" s="1" t="str">
        <f t="shared" si="78"/>
        <v>-</v>
      </c>
      <c r="BJ244" s="1" t="str">
        <f t="shared" si="79"/>
        <v>-</v>
      </c>
      <c r="BK244" s="1" t="str">
        <f t="shared" si="80"/>
        <v>-</v>
      </c>
      <c r="BL244" s="1" t="str">
        <f t="shared" si="81"/>
        <v>-</v>
      </c>
      <c r="BM244" s="1" t="str">
        <f t="shared" si="82"/>
        <v>-</v>
      </c>
      <c r="BN244" s="1" t="str">
        <f t="shared" si="83"/>
        <v>-</v>
      </c>
      <c r="BO244" s="1" t="str">
        <f t="shared" si="90"/>
        <v>-</v>
      </c>
      <c r="BP244" s="1" t="str">
        <f t="shared" si="84"/>
        <v>-</v>
      </c>
      <c r="BQ244" s="1" t="str">
        <f t="shared" si="85"/>
        <v>-</v>
      </c>
      <c r="BR244" s="1" t="str">
        <f t="shared" si="86"/>
        <v>-</v>
      </c>
      <c r="BS244" s="1">
        <f t="shared" si="87"/>
        <v>1986</v>
      </c>
      <c r="BT244" s="1">
        <f t="shared" si="88"/>
        <v>3</v>
      </c>
      <c r="BU244" s="127">
        <f t="shared" si="89"/>
        <v>0</v>
      </c>
      <c r="BV244" s="127">
        <f t="shared" si="89"/>
        <v>0</v>
      </c>
      <c r="BW244" s="9"/>
      <c r="BX244" s="9"/>
      <c r="BY244" s="9"/>
      <c r="BZ244" s="9"/>
      <c r="CA244" s="9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</row>
    <row r="245" spans="1:134" ht="15.75" x14ac:dyDescent="0.3">
      <c r="A245" s="101">
        <f>IF(C245&lt;&gt;"",COUNTA($C$7:C245),"")</f>
        <v>239</v>
      </c>
      <c r="B245" s="357">
        <v>9221054</v>
      </c>
      <c r="C245" s="360" t="s">
        <v>612</v>
      </c>
      <c r="D245" s="293" t="s">
        <v>608</v>
      </c>
      <c r="E245" s="102"/>
      <c r="F245" s="106" t="s">
        <v>257</v>
      </c>
      <c r="G245" s="110" t="s">
        <v>102</v>
      </c>
      <c r="H245" s="146" t="s">
        <v>115</v>
      </c>
      <c r="I245" s="109">
        <f t="shared" ca="1" si="91"/>
        <v>25</v>
      </c>
      <c r="J245" s="110"/>
      <c r="K245" s="110"/>
      <c r="L245" s="352" t="s">
        <v>128</v>
      </c>
      <c r="M245" s="167">
        <v>32881</v>
      </c>
      <c r="N245" s="167">
        <v>33963</v>
      </c>
      <c r="O245" s="358"/>
      <c r="P245" s="341"/>
      <c r="Q245" s="359"/>
      <c r="R245" s="300"/>
      <c r="S245" s="136"/>
      <c r="T245" s="137"/>
      <c r="U245" s="138"/>
      <c r="V245" s="139"/>
      <c r="W245" s="135"/>
      <c r="X245" s="342"/>
      <c r="Y245" s="141">
        <f t="shared" si="71"/>
        <v>1</v>
      </c>
      <c r="AF245" s="342"/>
      <c r="AG245" s="342"/>
      <c r="AH245" s="143" t="str">
        <f t="shared" si="92"/>
        <v>W</v>
      </c>
      <c r="AI245" s="143" t="str">
        <f t="shared" si="92"/>
        <v>B</v>
      </c>
      <c r="AJ245" s="143">
        <f t="shared" ca="1" si="92"/>
        <v>25</v>
      </c>
      <c r="AK245" s="143">
        <f t="shared" si="92"/>
        <v>0</v>
      </c>
      <c r="AL245" s="143">
        <f t="shared" si="92"/>
        <v>0</v>
      </c>
      <c r="AM245" s="143" t="str">
        <f t="shared" si="92"/>
        <v>T.Hoa</v>
      </c>
      <c r="AN245" s="25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33"/>
      <c r="BC245">
        <f t="shared" si="72"/>
        <v>1992</v>
      </c>
      <c r="BD245">
        <f t="shared" si="73"/>
        <v>12</v>
      </c>
      <c r="BE245" s="1" t="str">
        <f t="shared" si="74"/>
        <v>-</v>
      </c>
      <c r="BF245" s="1" t="str">
        <f t="shared" si="75"/>
        <v>-</v>
      </c>
      <c r="BG245" s="1" t="str">
        <f t="shared" si="76"/>
        <v>-</v>
      </c>
      <c r="BH245" s="1" t="str">
        <f t="shared" si="77"/>
        <v>-</v>
      </c>
      <c r="BI245" s="1" t="str">
        <f t="shared" si="78"/>
        <v>-</v>
      </c>
      <c r="BJ245" s="1" t="str">
        <f t="shared" si="79"/>
        <v>-</v>
      </c>
      <c r="BK245" s="1" t="str">
        <f t="shared" si="80"/>
        <v>-</v>
      </c>
      <c r="BL245" s="1" t="str">
        <f t="shared" si="81"/>
        <v>-</v>
      </c>
      <c r="BM245" s="1" t="str">
        <f t="shared" si="82"/>
        <v>-</v>
      </c>
      <c r="BN245" s="1" t="str">
        <f t="shared" si="83"/>
        <v>-</v>
      </c>
      <c r="BO245" s="1" t="str">
        <f t="shared" si="90"/>
        <v>-</v>
      </c>
      <c r="BP245" s="1" t="str">
        <f t="shared" si="84"/>
        <v>-</v>
      </c>
      <c r="BQ245" s="1" t="str">
        <f t="shared" si="85"/>
        <v>-</v>
      </c>
      <c r="BR245" s="1" t="str">
        <f t="shared" si="86"/>
        <v>-</v>
      </c>
      <c r="BS245" s="1">
        <f t="shared" si="87"/>
        <v>1990</v>
      </c>
      <c r="BT245" s="1">
        <f t="shared" si="88"/>
        <v>1</v>
      </c>
      <c r="BU245" s="127">
        <f t="shared" si="89"/>
        <v>0</v>
      </c>
      <c r="BV245" s="127">
        <f t="shared" si="89"/>
        <v>0</v>
      </c>
      <c r="BW245" s="9"/>
      <c r="BX245" s="9"/>
      <c r="BY245" s="9"/>
      <c r="BZ245" s="9"/>
      <c r="CA245" s="9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</row>
    <row r="246" spans="1:134" ht="15.75" x14ac:dyDescent="0.3">
      <c r="A246" s="101">
        <f>IF(C246&lt;&gt;"",COUNTA($C$7:C246),"")</f>
        <v>240</v>
      </c>
      <c r="B246" s="357">
        <v>9921032</v>
      </c>
      <c r="C246" s="360" t="s">
        <v>613</v>
      </c>
      <c r="D246" s="293" t="s">
        <v>608</v>
      </c>
      <c r="E246" s="102"/>
      <c r="F246" s="106" t="s">
        <v>257</v>
      </c>
      <c r="G246" s="110" t="s">
        <v>102</v>
      </c>
      <c r="H246" s="146" t="s">
        <v>115</v>
      </c>
      <c r="I246" s="109">
        <f t="shared" ca="1" si="91"/>
        <v>16</v>
      </c>
      <c r="J246" s="110"/>
      <c r="K246" s="110"/>
      <c r="L246" s="111" t="s">
        <v>128</v>
      </c>
      <c r="M246" s="304">
        <v>36453</v>
      </c>
      <c r="N246" s="167">
        <v>36520</v>
      </c>
      <c r="O246" s="358"/>
      <c r="P246" s="341"/>
      <c r="Q246" s="359"/>
      <c r="R246" s="300"/>
      <c r="S246" s="136"/>
      <c r="T246" s="137"/>
      <c r="U246" s="138"/>
      <c r="V246" s="139"/>
      <c r="W246" s="135"/>
      <c r="X246" s="342"/>
      <c r="Y246" s="141">
        <f t="shared" si="71"/>
        <v>10</v>
      </c>
      <c r="AF246" s="342"/>
      <c r="AG246" s="342"/>
      <c r="AH246" s="143" t="str">
        <f t="shared" si="92"/>
        <v>W</v>
      </c>
      <c r="AI246" s="143" t="str">
        <f t="shared" si="92"/>
        <v>B</v>
      </c>
      <c r="AJ246" s="143">
        <f t="shared" ca="1" si="92"/>
        <v>16</v>
      </c>
      <c r="AK246" s="143">
        <f t="shared" si="92"/>
        <v>0</v>
      </c>
      <c r="AL246" s="143">
        <f t="shared" si="92"/>
        <v>0</v>
      </c>
      <c r="AM246" s="143" t="str">
        <f t="shared" si="92"/>
        <v>T.Hoa</v>
      </c>
      <c r="AN246" s="25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33"/>
      <c r="BC246">
        <f t="shared" si="72"/>
        <v>1999</v>
      </c>
      <c r="BD246">
        <f t="shared" si="73"/>
        <v>12</v>
      </c>
      <c r="BE246" s="1" t="str">
        <f t="shared" si="74"/>
        <v>-</v>
      </c>
      <c r="BF246" s="1" t="str">
        <f t="shared" si="75"/>
        <v>-</v>
      </c>
      <c r="BG246" s="1" t="str">
        <f t="shared" si="76"/>
        <v>-</v>
      </c>
      <c r="BH246" s="1" t="str">
        <f t="shared" si="77"/>
        <v>-</v>
      </c>
      <c r="BI246" s="1" t="str">
        <f t="shared" si="78"/>
        <v>-</v>
      </c>
      <c r="BJ246" s="1" t="str">
        <f t="shared" si="79"/>
        <v>-</v>
      </c>
      <c r="BK246" s="1" t="str">
        <f t="shared" si="80"/>
        <v>-</v>
      </c>
      <c r="BL246" s="1" t="str">
        <f t="shared" si="81"/>
        <v>-</v>
      </c>
      <c r="BM246" s="1" t="str">
        <f t="shared" si="82"/>
        <v>-</v>
      </c>
      <c r="BN246" s="1" t="str">
        <f t="shared" si="83"/>
        <v>-</v>
      </c>
      <c r="BO246" s="1" t="str">
        <f t="shared" si="90"/>
        <v>-</v>
      </c>
      <c r="BP246" s="1" t="str">
        <f t="shared" si="84"/>
        <v>-</v>
      </c>
      <c r="BQ246" s="1" t="str">
        <f t="shared" si="85"/>
        <v>-</v>
      </c>
      <c r="BR246" s="1" t="str">
        <f t="shared" si="86"/>
        <v>-</v>
      </c>
      <c r="BS246" s="1">
        <f t="shared" si="87"/>
        <v>1999</v>
      </c>
      <c r="BT246" s="1">
        <f t="shared" si="88"/>
        <v>10</v>
      </c>
      <c r="BU246" s="127">
        <f t="shared" si="89"/>
        <v>0</v>
      </c>
      <c r="BV246" s="127">
        <f t="shared" si="89"/>
        <v>0</v>
      </c>
      <c r="BW246" s="9"/>
      <c r="BX246" s="9"/>
      <c r="BY246" s="9"/>
      <c r="BZ246" s="9"/>
      <c r="CA246" s="9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</row>
    <row r="247" spans="1:134" ht="15.75" x14ac:dyDescent="0.3">
      <c r="A247" s="101">
        <f>IF(C247&lt;&gt;"",COUNTA($C$7:C247),"")</f>
        <v>241</v>
      </c>
      <c r="B247" s="357">
        <v>337</v>
      </c>
      <c r="C247" s="360" t="s">
        <v>614</v>
      </c>
      <c r="D247" s="364" t="s">
        <v>615</v>
      </c>
      <c r="E247" s="357">
        <v>273577</v>
      </c>
      <c r="F247" s="106" t="s">
        <v>257</v>
      </c>
      <c r="G247" s="110" t="s">
        <v>66</v>
      </c>
      <c r="H247" s="110" t="s">
        <v>103</v>
      </c>
      <c r="I247" s="109">
        <f t="shared" ca="1" si="91"/>
        <v>49</v>
      </c>
      <c r="J247" s="110" t="s">
        <v>110</v>
      </c>
      <c r="K247" s="110" t="s">
        <v>111</v>
      </c>
      <c r="L247" s="111" t="s">
        <v>128</v>
      </c>
      <c r="M247" s="304">
        <v>24185</v>
      </c>
      <c r="N247" s="167">
        <v>24270</v>
      </c>
      <c r="O247" s="158">
        <v>29504</v>
      </c>
      <c r="P247" s="225"/>
      <c r="Q247" s="365"/>
      <c r="R247" s="366"/>
      <c r="S247" s="136"/>
      <c r="T247" s="137"/>
      <c r="U247" s="138"/>
      <c r="V247" s="139"/>
      <c r="W247" s="135"/>
      <c r="X247" s="342"/>
      <c r="Y247" s="141">
        <f t="shared" si="71"/>
        <v>3</v>
      </c>
      <c r="AF247" s="342"/>
      <c r="AG247" s="342"/>
      <c r="AH247" s="143" t="str">
        <f t="shared" si="92"/>
        <v>P</v>
      </c>
      <c r="AI247" s="143" t="str">
        <f t="shared" si="92"/>
        <v>S</v>
      </c>
      <c r="AJ247" s="143">
        <f t="shared" ca="1" si="92"/>
        <v>49</v>
      </c>
      <c r="AK247" s="143" t="str">
        <f t="shared" si="92"/>
        <v>SMU</v>
      </c>
      <c r="AL247" s="143" t="str">
        <f t="shared" si="92"/>
        <v>Wirausaha</v>
      </c>
      <c r="AM247" s="143" t="str">
        <f t="shared" si="92"/>
        <v>T.Hoa</v>
      </c>
      <c r="AN247" s="25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33"/>
      <c r="BC247">
        <f t="shared" si="72"/>
        <v>1966</v>
      </c>
      <c r="BD247">
        <f t="shared" si="73"/>
        <v>6</v>
      </c>
      <c r="BE247" s="1">
        <f t="shared" si="74"/>
        <v>1980</v>
      </c>
      <c r="BF247" s="1">
        <f t="shared" si="75"/>
        <v>10</v>
      </c>
      <c r="BG247" s="1" t="str">
        <f t="shared" si="76"/>
        <v>-</v>
      </c>
      <c r="BH247" s="1" t="str">
        <f t="shared" si="77"/>
        <v>-</v>
      </c>
      <c r="BI247" s="1" t="str">
        <f t="shared" si="78"/>
        <v>-</v>
      </c>
      <c r="BJ247" s="1" t="str">
        <f t="shared" si="79"/>
        <v>-</v>
      </c>
      <c r="BK247" s="1" t="str">
        <f t="shared" si="80"/>
        <v>-</v>
      </c>
      <c r="BL247" s="1" t="str">
        <f t="shared" si="81"/>
        <v>-</v>
      </c>
      <c r="BM247" s="1" t="str">
        <f t="shared" si="82"/>
        <v>-</v>
      </c>
      <c r="BN247" s="1" t="str">
        <f t="shared" si="83"/>
        <v>-</v>
      </c>
      <c r="BO247" s="1" t="str">
        <f t="shared" si="90"/>
        <v>-</v>
      </c>
      <c r="BP247" s="1" t="str">
        <f t="shared" si="84"/>
        <v>-</v>
      </c>
      <c r="BQ247" s="1" t="str">
        <f t="shared" si="85"/>
        <v>-</v>
      </c>
      <c r="BR247" s="1" t="str">
        <f t="shared" si="86"/>
        <v>-</v>
      </c>
      <c r="BS247" s="1">
        <f t="shared" si="87"/>
        <v>1966</v>
      </c>
      <c r="BT247" s="1">
        <f t="shared" si="88"/>
        <v>3</v>
      </c>
      <c r="BU247" s="127">
        <f t="shared" si="89"/>
        <v>0</v>
      </c>
      <c r="BV247" s="127">
        <f t="shared" si="89"/>
        <v>0</v>
      </c>
      <c r="BW247" s="9"/>
      <c r="BX247" s="9"/>
      <c r="BY247" s="9"/>
      <c r="BZ247" s="9"/>
      <c r="CA247" s="9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</row>
    <row r="248" spans="1:134" ht="15.75" x14ac:dyDescent="0.3">
      <c r="A248" s="101">
        <f>IF(C248&lt;&gt;"",COUNTA($C$7:C248),"")</f>
        <v>242</v>
      </c>
      <c r="B248" s="357">
        <v>9425010</v>
      </c>
      <c r="C248" s="360" t="s">
        <v>616</v>
      </c>
      <c r="D248" s="364" t="s">
        <v>615</v>
      </c>
      <c r="E248" s="357"/>
      <c r="F248" s="106" t="s">
        <v>257</v>
      </c>
      <c r="G248" s="110" t="s">
        <v>102</v>
      </c>
      <c r="H248" s="110" t="s">
        <v>103</v>
      </c>
      <c r="I248" s="109">
        <f t="shared" ca="1" si="91"/>
        <v>22</v>
      </c>
      <c r="J248" s="110" t="s">
        <v>110</v>
      </c>
      <c r="K248" s="110" t="s">
        <v>122</v>
      </c>
      <c r="L248" s="111" t="s">
        <v>128</v>
      </c>
      <c r="M248" s="304">
        <v>34322</v>
      </c>
      <c r="N248" s="167">
        <v>34427</v>
      </c>
      <c r="O248" s="158">
        <v>40153</v>
      </c>
      <c r="P248" s="225"/>
      <c r="Q248" s="365"/>
      <c r="R248" s="366"/>
      <c r="S248" s="136"/>
      <c r="T248" s="137"/>
      <c r="U248" s="138"/>
      <c r="V248" s="139" t="s">
        <v>132</v>
      </c>
      <c r="W248" s="135"/>
      <c r="X248" s="342"/>
      <c r="Y248" s="141">
        <f t="shared" si="71"/>
        <v>12</v>
      </c>
      <c r="AF248" s="342"/>
      <c r="AG248" s="342"/>
      <c r="AH248" s="143" t="str">
        <f t="shared" si="92"/>
        <v>W</v>
      </c>
      <c r="AI248" s="143" t="str">
        <f t="shared" si="92"/>
        <v>S</v>
      </c>
      <c r="AJ248" s="143">
        <f t="shared" ca="1" si="92"/>
        <v>22</v>
      </c>
      <c r="AK248" s="143" t="str">
        <f t="shared" si="92"/>
        <v>SMU</v>
      </c>
      <c r="AL248" s="143" t="str">
        <f t="shared" si="92"/>
        <v>Pel/Mhs</v>
      </c>
      <c r="AM248" s="143" t="str">
        <f t="shared" si="92"/>
        <v>T.Hoa</v>
      </c>
      <c r="AN248" s="25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33"/>
      <c r="BC248">
        <f t="shared" si="72"/>
        <v>1994</v>
      </c>
      <c r="BD248">
        <f t="shared" si="73"/>
        <v>4</v>
      </c>
      <c r="BE248" s="1">
        <f t="shared" si="74"/>
        <v>2009</v>
      </c>
      <c r="BF248" s="1">
        <f t="shared" si="75"/>
        <v>12</v>
      </c>
      <c r="BG248" s="1" t="str">
        <f t="shared" si="76"/>
        <v>-</v>
      </c>
      <c r="BH248" s="1" t="str">
        <f t="shared" si="77"/>
        <v>-</v>
      </c>
      <c r="BI248" s="1" t="str">
        <f t="shared" si="78"/>
        <v>-</v>
      </c>
      <c r="BJ248" s="1" t="str">
        <f t="shared" si="79"/>
        <v>-</v>
      </c>
      <c r="BK248" s="1" t="str">
        <f t="shared" si="80"/>
        <v>-</v>
      </c>
      <c r="BL248" s="1" t="str">
        <f t="shared" si="81"/>
        <v>-</v>
      </c>
      <c r="BM248" s="1" t="str">
        <f t="shared" si="82"/>
        <v>-</v>
      </c>
      <c r="BN248" s="1" t="str">
        <f t="shared" si="83"/>
        <v>-</v>
      </c>
      <c r="BO248" s="1" t="str">
        <f t="shared" si="90"/>
        <v>-</v>
      </c>
      <c r="BP248" s="1" t="str">
        <f t="shared" si="84"/>
        <v>-</v>
      </c>
      <c r="BQ248" s="1" t="str">
        <f t="shared" si="85"/>
        <v>-</v>
      </c>
      <c r="BR248" s="1" t="str">
        <f t="shared" si="86"/>
        <v>-</v>
      </c>
      <c r="BS248" s="1">
        <f t="shared" si="87"/>
        <v>1993</v>
      </c>
      <c r="BT248" s="1">
        <f t="shared" si="88"/>
        <v>12</v>
      </c>
      <c r="BU248" s="127" t="str">
        <f t="shared" si="89"/>
        <v>ATIS</v>
      </c>
      <c r="BV248" s="127">
        <f t="shared" si="89"/>
        <v>0</v>
      </c>
      <c r="BW248" s="9"/>
      <c r="BX248" s="9"/>
      <c r="BY248" s="9"/>
      <c r="BZ248" s="9"/>
      <c r="CA248" s="9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</row>
    <row r="249" spans="1:134" ht="15.75" x14ac:dyDescent="0.3">
      <c r="A249" s="101">
        <f>IF(C249&lt;&gt;"",COUNTA($C$7:C249),"")</f>
        <v>243</v>
      </c>
      <c r="B249" s="102">
        <v>9511023</v>
      </c>
      <c r="C249" s="251" t="s">
        <v>617</v>
      </c>
      <c r="D249" s="364" t="s">
        <v>615</v>
      </c>
      <c r="E249" s="102"/>
      <c r="F249" s="106" t="s">
        <v>257</v>
      </c>
      <c r="G249" s="110" t="s">
        <v>66</v>
      </c>
      <c r="H249" s="146" t="s">
        <v>115</v>
      </c>
      <c r="I249" s="109">
        <f t="shared" ca="1" si="91"/>
        <v>20</v>
      </c>
      <c r="J249" s="110"/>
      <c r="K249" s="110"/>
      <c r="L249" s="111" t="s">
        <v>128</v>
      </c>
      <c r="M249" s="253">
        <v>34918</v>
      </c>
      <c r="N249" s="254">
        <v>35058</v>
      </c>
      <c r="O249" s="156"/>
      <c r="P249" s="225"/>
      <c r="Q249" s="367"/>
      <c r="R249" s="366"/>
      <c r="S249" s="136"/>
      <c r="T249" s="137"/>
      <c r="U249" s="138"/>
      <c r="V249" s="139"/>
      <c r="W249" s="135"/>
      <c r="X249" s="342"/>
      <c r="Y249" s="141">
        <f t="shared" si="71"/>
        <v>8</v>
      </c>
      <c r="AF249" s="342"/>
      <c r="AG249" s="342"/>
      <c r="AH249" s="143" t="str">
        <f t="shared" si="92"/>
        <v>P</v>
      </c>
      <c r="AI249" s="143" t="str">
        <f t="shared" si="92"/>
        <v>B</v>
      </c>
      <c r="AJ249" s="143">
        <f t="shared" ca="1" si="92"/>
        <v>20</v>
      </c>
      <c r="AK249" s="143">
        <f t="shared" si="92"/>
        <v>0</v>
      </c>
      <c r="AL249" s="143">
        <f t="shared" si="92"/>
        <v>0</v>
      </c>
      <c r="AM249" s="143" t="str">
        <f t="shared" si="92"/>
        <v>T.Hoa</v>
      </c>
      <c r="AN249" s="25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33"/>
      <c r="BC249">
        <f t="shared" si="72"/>
        <v>1995</v>
      </c>
      <c r="BD249">
        <f t="shared" si="73"/>
        <v>12</v>
      </c>
      <c r="BE249" s="1" t="str">
        <f t="shared" si="74"/>
        <v>-</v>
      </c>
      <c r="BF249" s="1" t="str">
        <f t="shared" si="75"/>
        <v>-</v>
      </c>
      <c r="BG249" s="1" t="str">
        <f t="shared" si="76"/>
        <v>-</v>
      </c>
      <c r="BH249" s="1" t="str">
        <f t="shared" si="77"/>
        <v>-</v>
      </c>
      <c r="BI249" s="1" t="str">
        <f t="shared" si="78"/>
        <v>-</v>
      </c>
      <c r="BJ249" s="1" t="str">
        <f t="shared" si="79"/>
        <v>-</v>
      </c>
      <c r="BK249" s="1" t="str">
        <f t="shared" si="80"/>
        <v>-</v>
      </c>
      <c r="BL249" s="1" t="str">
        <f t="shared" si="81"/>
        <v>-</v>
      </c>
      <c r="BM249" s="1" t="str">
        <f t="shared" si="82"/>
        <v>-</v>
      </c>
      <c r="BN249" s="1" t="str">
        <f t="shared" si="83"/>
        <v>-</v>
      </c>
      <c r="BO249" s="1" t="str">
        <f t="shared" si="90"/>
        <v>-</v>
      </c>
      <c r="BP249" s="1" t="str">
        <f t="shared" si="84"/>
        <v>-</v>
      </c>
      <c r="BQ249" s="1" t="str">
        <f t="shared" si="85"/>
        <v>-</v>
      </c>
      <c r="BR249" s="1" t="str">
        <f t="shared" si="86"/>
        <v>-</v>
      </c>
      <c r="BS249" s="1">
        <f t="shared" si="87"/>
        <v>1995</v>
      </c>
      <c r="BT249" s="1">
        <f t="shared" si="88"/>
        <v>8</v>
      </c>
      <c r="BU249" s="127">
        <f t="shared" si="89"/>
        <v>0</v>
      </c>
      <c r="BV249" s="127">
        <f t="shared" si="89"/>
        <v>0</v>
      </c>
      <c r="BW249" s="9"/>
      <c r="BX249" s="9"/>
      <c r="BY249" s="9"/>
      <c r="BZ249" s="9"/>
      <c r="CA249" s="9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</row>
    <row r="250" spans="1:134" ht="15.75" x14ac:dyDescent="0.3">
      <c r="A250" s="101">
        <f>IF(C250&lt;&gt;"",COUNTA($C$7:C250),"")</f>
        <v>244</v>
      </c>
      <c r="B250" s="357">
        <v>8325006</v>
      </c>
      <c r="C250" s="360" t="s">
        <v>618</v>
      </c>
      <c r="D250" s="293" t="s">
        <v>619</v>
      </c>
      <c r="E250" s="102">
        <v>265802</v>
      </c>
      <c r="F250" s="106" t="s">
        <v>257</v>
      </c>
      <c r="G250" s="110" t="s">
        <v>102</v>
      </c>
      <c r="H250" s="110" t="s">
        <v>103</v>
      </c>
      <c r="I250" s="109">
        <f t="shared" ca="1" si="91"/>
        <v>76</v>
      </c>
      <c r="J250" s="110" t="s">
        <v>68</v>
      </c>
      <c r="K250" s="110" t="s">
        <v>127</v>
      </c>
      <c r="L250" s="111" t="s">
        <v>128</v>
      </c>
      <c r="M250" s="304">
        <v>14499</v>
      </c>
      <c r="N250" s="167">
        <v>30675</v>
      </c>
      <c r="O250" s="358">
        <v>30675</v>
      </c>
      <c r="P250" s="341"/>
      <c r="Q250" s="359"/>
      <c r="R250" s="300"/>
      <c r="S250" s="136"/>
      <c r="T250" s="137"/>
      <c r="U250" s="138"/>
      <c r="V250" s="139"/>
      <c r="W250" s="135"/>
      <c r="X250" s="342"/>
      <c r="Y250" s="141">
        <f t="shared" si="71"/>
        <v>9</v>
      </c>
      <c r="AF250" s="342"/>
      <c r="AG250" s="342"/>
      <c r="AH250" s="143" t="str">
        <f t="shared" si="92"/>
        <v>W</v>
      </c>
      <c r="AI250" s="143" t="str">
        <f t="shared" si="92"/>
        <v>S</v>
      </c>
      <c r="AJ250" s="143">
        <f t="shared" ca="1" si="92"/>
        <v>76</v>
      </c>
      <c r="AK250" s="143" t="str">
        <f t="shared" si="92"/>
        <v>TDKSD</v>
      </c>
      <c r="AL250" s="143" t="str">
        <f t="shared" si="92"/>
        <v>Ibu RT</v>
      </c>
      <c r="AM250" s="143" t="str">
        <f t="shared" si="92"/>
        <v>T.Hoa</v>
      </c>
      <c r="AN250" s="25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33"/>
      <c r="BC250">
        <f t="shared" si="72"/>
        <v>1983</v>
      </c>
      <c r="BD250">
        <f t="shared" si="73"/>
        <v>12</v>
      </c>
      <c r="BE250" s="1">
        <f t="shared" si="74"/>
        <v>1983</v>
      </c>
      <c r="BF250" s="1">
        <f t="shared" si="75"/>
        <v>12</v>
      </c>
      <c r="BG250" s="1" t="str">
        <f t="shared" si="76"/>
        <v>-</v>
      </c>
      <c r="BH250" s="1" t="str">
        <f t="shared" si="77"/>
        <v>-</v>
      </c>
      <c r="BI250" s="1" t="str">
        <f t="shared" si="78"/>
        <v>-</v>
      </c>
      <c r="BJ250" s="1" t="str">
        <f t="shared" si="79"/>
        <v>-</v>
      </c>
      <c r="BK250" s="1" t="str">
        <f t="shared" si="80"/>
        <v>-</v>
      </c>
      <c r="BL250" s="1" t="str">
        <f t="shared" si="81"/>
        <v>-</v>
      </c>
      <c r="BM250" s="1" t="str">
        <f t="shared" si="82"/>
        <v>-</v>
      </c>
      <c r="BN250" s="1" t="str">
        <f t="shared" si="83"/>
        <v>-</v>
      </c>
      <c r="BO250" s="1" t="str">
        <f t="shared" si="90"/>
        <v>-</v>
      </c>
      <c r="BP250" s="1" t="str">
        <f t="shared" si="84"/>
        <v>-</v>
      </c>
      <c r="BQ250" s="1" t="str">
        <f t="shared" si="85"/>
        <v>-</v>
      </c>
      <c r="BR250" s="1" t="str">
        <f t="shared" si="86"/>
        <v>-</v>
      </c>
      <c r="BS250" s="1">
        <f t="shared" si="87"/>
        <v>1939</v>
      </c>
      <c r="BT250" s="1">
        <f t="shared" si="88"/>
        <v>9</v>
      </c>
      <c r="BU250" s="127">
        <f t="shared" si="89"/>
        <v>0</v>
      </c>
      <c r="BV250" s="127">
        <f t="shared" si="89"/>
        <v>0</v>
      </c>
      <c r="BW250" s="9"/>
      <c r="BX250" s="9"/>
      <c r="BY250" s="9"/>
      <c r="BZ250" s="9"/>
      <c r="CA250" s="9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</row>
    <row r="251" spans="1:134" ht="15.75" x14ac:dyDescent="0.3">
      <c r="A251" s="101">
        <f>IF(C251&lt;&gt;"",COUNTA($C$7:C251),"")</f>
        <v>245</v>
      </c>
      <c r="B251" s="357">
        <v>9615006</v>
      </c>
      <c r="C251" s="356" t="s">
        <v>620</v>
      </c>
      <c r="D251" s="364" t="s">
        <v>621</v>
      </c>
      <c r="E251" s="357"/>
      <c r="F251" s="106" t="s">
        <v>124</v>
      </c>
      <c r="G251" s="220" t="s">
        <v>66</v>
      </c>
      <c r="H251" s="110" t="s">
        <v>103</v>
      </c>
      <c r="I251" s="109">
        <f t="shared" ca="1" si="91"/>
        <v>46</v>
      </c>
      <c r="J251" s="110" t="s">
        <v>145</v>
      </c>
      <c r="K251" s="110" t="s">
        <v>119</v>
      </c>
      <c r="L251" s="111" t="s">
        <v>128</v>
      </c>
      <c r="M251" s="304">
        <v>25540</v>
      </c>
      <c r="N251" s="167">
        <v>35162</v>
      </c>
      <c r="O251" s="358">
        <v>35162</v>
      </c>
      <c r="P251" s="341"/>
      <c r="Q251" s="359"/>
      <c r="R251" s="368"/>
      <c r="S251" s="136"/>
      <c r="T251" s="137"/>
      <c r="U251" s="138"/>
      <c r="V251" s="139"/>
      <c r="W251" s="135"/>
      <c r="X251" s="342"/>
      <c r="Y251" s="141">
        <f t="shared" si="71"/>
        <v>12</v>
      </c>
      <c r="AF251" s="342"/>
      <c r="AG251" s="342"/>
      <c r="AH251" s="143" t="str">
        <f t="shared" si="92"/>
        <v>P</v>
      </c>
      <c r="AI251" s="143" t="str">
        <f t="shared" si="92"/>
        <v>S</v>
      </c>
      <c r="AJ251" s="143">
        <f t="shared" ca="1" si="92"/>
        <v>46</v>
      </c>
      <c r="AK251" s="143" t="str">
        <f t="shared" si="92"/>
        <v>S-1</v>
      </c>
      <c r="AL251" s="143" t="str">
        <f t="shared" si="92"/>
        <v>P.Swasta</v>
      </c>
      <c r="AM251" s="143" t="str">
        <f t="shared" si="92"/>
        <v>T.Hoa</v>
      </c>
      <c r="AN251" s="25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33"/>
      <c r="BC251">
        <f t="shared" si="72"/>
        <v>1996</v>
      </c>
      <c r="BD251">
        <f t="shared" si="73"/>
        <v>4</v>
      </c>
      <c r="BE251" s="1">
        <f t="shared" si="74"/>
        <v>1996</v>
      </c>
      <c r="BF251" s="1">
        <f t="shared" si="75"/>
        <v>4</v>
      </c>
      <c r="BG251" s="1" t="str">
        <f t="shared" si="76"/>
        <v>-</v>
      </c>
      <c r="BH251" s="1" t="str">
        <f t="shared" si="77"/>
        <v>-</v>
      </c>
      <c r="BI251" s="1" t="str">
        <f t="shared" si="78"/>
        <v>-</v>
      </c>
      <c r="BJ251" s="1" t="str">
        <f t="shared" si="79"/>
        <v>-</v>
      </c>
      <c r="BK251" s="1" t="str">
        <f t="shared" si="80"/>
        <v>-</v>
      </c>
      <c r="BL251" s="1" t="str">
        <f t="shared" si="81"/>
        <v>-</v>
      </c>
      <c r="BM251" s="1" t="str">
        <f t="shared" si="82"/>
        <v>-</v>
      </c>
      <c r="BN251" s="1" t="str">
        <f t="shared" si="83"/>
        <v>-</v>
      </c>
      <c r="BO251" s="1" t="str">
        <f t="shared" si="90"/>
        <v>-</v>
      </c>
      <c r="BP251" s="1" t="str">
        <f t="shared" si="84"/>
        <v>-</v>
      </c>
      <c r="BQ251" s="1" t="str">
        <f t="shared" si="85"/>
        <v>-</v>
      </c>
      <c r="BR251" s="1" t="str">
        <f t="shared" si="86"/>
        <v>-</v>
      </c>
      <c r="BS251" s="1">
        <f t="shared" si="87"/>
        <v>1969</v>
      </c>
      <c r="BT251" s="1">
        <f t="shared" si="88"/>
        <v>12</v>
      </c>
      <c r="BU251" s="127">
        <f t="shared" si="89"/>
        <v>0</v>
      </c>
      <c r="BV251" s="127">
        <f t="shared" si="89"/>
        <v>0</v>
      </c>
      <c r="BW251" s="9"/>
      <c r="BX251" s="9"/>
      <c r="BY251" s="9"/>
      <c r="BZ251" s="9"/>
      <c r="CA251" s="9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</row>
    <row r="252" spans="1:134" ht="15.75" x14ac:dyDescent="0.3">
      <c r="A252" s="101">
        <f>IF(C252&lt;&gt;"",COUNTA($C$7:C252),"")</f>
        <v>246</v>
      </c>
      <c r="B252" s="309" t="s">
        <v>622</v>
      </c>
      <c r="C252" s="360" t="s">
        <v>623</v>
      </c>
      <c r="D252" s="364" t="s">
        <v>621</v>
      </c>
      <c r="E252" s="102"/>
      <c r="F252" s="106" t="s">
        <v>124</v>
      </c>
      <c r="G252" s="220" t="s">
        <v>102</v>
      </c>
      <c r="H252" s="110" t="s">
        <v>103</v>
      </c>
      <c r="I252" s="109">
        <f t="shared" ca="1" si="91"/>
        <v>42</v>
      </c>
      <c r="J252" s="110" t="s">
        <v>110</v>
      </c>
      <c r="K252" s="110" t="s">
        <v>127</v>
      </c>
      <c r="L252" s="111" t="s">
        <v>106</v>
      </c>
      <c r="M252" s="304">
        <v>26763</v>
      </c>
      <c r="N252" s="167">
        <v>30948</v>
      </c>
      <c r="O252" s="358">
        <v>35204</v>
      </c>
      <c r="P252" s="341"/>
      <c r="Q252" s="359"/>
      <c r="R252" s="300"/>
      <c r="S252" s="136"/>
      <c r="T252" s="137"/>
      <c r="U252" s="138"/>
      <c r="V252" s="139"/>
      <c r="W252" s="135"/>
      <c r="X252" s="342"/>
      <c r="Y252" s="141">
        <f t="shared" si="71"/>
        <v>4</v>
      </c>
      <c r="AF252" s="342"/>
      <c r="AG252" s="342"/>
      <c r="AH252" s="143" t="str">
        <f t="shared" si="92"/>
        <v>W</v>
      </c>
      <c r="AI252" s="143" t="str">
        <f t="shared" si="92"/>
        <v>S</v>
      </c>
      <c r="AJ252" s="143">
        <f t="shared" ca="1" si="92"/>
        <v>42</v>
      </c>
      <c r="AK252" s="143" t="str">
        <f t="shared" si="92"/>
        <v>SMU</v>
      </c>
      <c r="AL252" s="143" t="str">
        <f t="shared" si="92"/>
        <v>Ibu RT</v>
      </c>
      <c r="AM252" s="143" t="str">
        <f t="shared" si="92"/>
        <v>Jawa</v>
      </c>
      <c r="AN252" s="25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33"/>
      <c r="BC252">
        <f t="shared" si="72"/>
        <v>1984</v>
      </c>
      <c r="BD252">
        <f t="shared" si="73"/>
        <v>9</v>
      </c>
      <c r="BE252" s="1">
        <f t="shared" si="74"/>
        <v>1996</v>
      </c>
      <c r="BF252" s="1">
        <f t="shared" si="75"/>
        <v>5</v>
      </c>
      <c r="BG252" s="1" t="str">
        <f t="shared" si="76"/>
        <v>-</v>
      </c>
      <c r="BH252" s="1" t="str">
        <f t="shared" si="77"/>
        <v>-</v>
      </c>
      <c r="BI252" s="1" t="str">
        <f t="shared" si="78"/>
        <v>-</v>
      </c>
      <c r="BJ252" s="1" t="str">
        <f t="shared" si="79"/>
        <v>-</v>
      </c>
      <c r="BK252" s="1" t="str">
        <f t="shared" si="80"/>
        <v>-</v>
      </c>
      <c r="BL252" s="1" t="str">
        <f t="shared" si="81"/>
        <v>-</v>
      </c>
      <c r="BM252" s="1" t="str">
        <f t="shared" si="82"/>
        <v>-</v>
      </c>
      <c r="BN252" s="1" t="str">
        <f t="shared" si="83"/>
        <v>-</v>
      </c>
      <c r="BO252" s="1" t="str">
        <f t="shared" si="90"/>
        <v>-</v>
      </c>
      <c r="BP252" s="1" t="str">
        <f t="shared" si="84"/>
        <v>-</v>
      </c>
      <c r="BQ252" s="1" t="str">
        <f t="shared" si="85"/>
        <v>-</v>
      </c>
      <c r="BR252" s="1" t="str">
        <f t="shared" si="86"/>
        <v>-</v>
      </c>
      <c r="BS252" s="1">
        <f t="shared" si="87"/>
        <v>1973</v>
      </c>
      <c r="BT252" s="1">
        <f t="shared" si="88"/>
        <v>4</v>
      </c>
      <c r="BU252" s="127">
        <f t="shared" si="89"/>
        <v>0</v>
      </c>
      <c r="BV252" s="127">
        <f t="shared" si="89"/>
        <v>0</v>
      </c>
      <c r="BW252" s="9"/>
      <c r="BX252" s="9"/>
      <c r="BY252" s="9"/>
      <c r="BZ252" s="9"/>
      <c r="CA252" s="9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</row>
    <row r="253" spans="1:134" ht="15.75" x14ac:dyDescent="0.3">
      <c r="A253" s="101">
        <f>IF(C253&lt;&gt;"",COUNTA($C$7:C253),"")</f>
        <v>247</v>
      </c>
      <c r="B253" s="309" t="s">
        <v>624</v>
      </c>
      <c r="C253" s="360" t="s">
        <v>625</v>
      </c>
      <c r="D253" s="364" t="s">
        <v>621</v>
      </c>
      <c r="E253" s="102"/>
      <c r="F253" s="106" t="s">
        <v>124</v>
      </c>
      <c r="G253" s="220" t="s">
        <v>66</v>
      </c>
      <c r="H253" s="146" t="s">
        <v>115</v>
      </c>
      <c r="I253" s="109">
        <f t="shared" ca="1" si="91"/>
        <v>13</v>
      </c>
      <c r="J253" s="110"/>
      <c r="K253" s="110"/>
      <c r="L253" s="111" t="s">
        <v>128</v>
      </c>
      <c r="M253" s="304">
        <v>37264</v>
      </c>
      <c r="N253" s="167">
        <v>37346</v>
      </c>
      <c r="O253" s="358"/>
      <c r="P253" s="341"/>
      <c r="Q253" s="359"/>
      <c r="R253" s="369"/>
      <c r="S253" s="136"/>
      <c r="T253" s="137"/>
      <c r="U253" s="138"/>
      <c r="V253" s="139"/>
      <c r="W253" s="135"/>
      <c r="X253" s="342"/>
      <c r="Y253" s="141">
        <f t="shared" si="71"/>
        <v>1</v>
      </c>
      <c r="AF253" s="342"/>
      <c r="AG253" s="342"/>
      <c r="AH253" s="143" t="str">
        <f t="shared" si="92"/>
        <v>P</v>
      </c>
      <c r="AI253" s="143" t="str">
        <f t="shared" si="92"/>
        <v>B</v>
      </c>
      <c r="AJ253" s="143">
        <f t="shared" ca="1" si="92"/>
        <v>13</v>
      </c>
      <c r="AK253" s="143">
        <f t="shared" si="92"/>
        <v>0</v>
      </c>
      <c r="AL253" s="143">
        <f t="shared" si="92"/>
        <v>0</v>
      </c>
      <c r="AM253" s="143" t="str">
        <f t="shared" si="92"/>
        <v>T.Hoa</v>
      </c>
      <c r="AN253" s="25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33"/>
      <c r="BC253">
        <f t="shared" si="72"/>
        <v>2002</v>
      </c>
      <c r="BD253">
        <f t="shared" si="73"/>
        <v>3</v>
      </c>
      <c r="BE253" s="1" t="str">
        <f t="shared" si="74"/>
        <v>-</v>
      </c>
      <c r="BF253" s="1" t="str">
        <f t="shared" si="75"/>
        <v>-</v>
      </c>
      <c r="BG253" s="1" t="str">
        <f t="shared" si="76"/>
        <v>-</v>
      </c>
      <c r="BH253" s="1" t="str">
        <f t="shared" si="77"/>
        <v>-</v>
      </c>
      <c r="BI253" s="1" t="str">
        <f t="shared" si="78"/>
        <v>-</v>
      </c>
      <c r="BJ253" s="1" t="str">
        <f t="shared" si="79"/>
        <v>-</v>
      </c>
      <c r="BK253" s="1" t="str">
        <f t="shared" si="80"/>
        <v>-</v>
      </c>
      <c r="BL253" s="1" t="str">
        <f t="shared" si="81"/>
        <v>-</v>
      </c>
      <c r="BM253" s="1" t="str">
        <f t="shared" si="82"/>
        <v>-</v>
      </c>
      <c r="BN253" s="1" t="str">
        <f t="shared" si="83"/>
        <v>-</v>
      </c>
      <c r="BO253" s="1" t="str">
        <f t="shared" si="90"/>
        <v>-</v>
      </c>
      <c r="BP253" s="1" t="str">
        <f t="shared" si="84"/>
        <v>-</v>
      </c>
      <c r="BQ253" s="1" t="str">
        <f t="shared" si="85"/>
        <v>-</v>
      </c>
      <c r="BR253" s="1" t="str">
        <f t="shared" si="86"/>
        <v>-</v>
      </c>
      <c r="BS253" s="1">
        <f t="shared" si="87"/>
        <v>2002</v>
      </c>
      <c r="BT253" s="1">
        <f t="shared" si="88"/>
        <v>1</v>
      </c>
      <c r="BU253" s="127">
        <f t="shared" si="89"/>
        <v>0</v>
      </c>
      <c r="BV253" s="127">
        <f t="shared" si="89"/>
        <v>0</v>
      </c>
      <c r="BW253" s="9"/>
      <c r="BX253" s="9"/>
      <c r="BY253" s="9"/>
      <c r="BZ253" s="9"/>
      <c r="CA253" s="9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</row>
    <row r="254" spans="1:134" ht="15.75" x14ac:dyDescent="0.3">
      <c r="A254" s="101">
        <f>IF(C254&lt;&gt;"",COUNTA($C$7:C254),"")</f>
        <v>248</v>
      </c>
      <c r="B254" s="357">
        <v>9315024</v>
      </c>
      <c r="C254" s="360" t="s">
        <v>626</v>
      </c>
      <c r="D254" s="293" t="s">
        <v>627</v>
      </c>
      <c r="E254" s="102"/>
      <c r="F254" s="106" t="s">
        <v>257</v>
      </c>
      <c r="G254" s="110" t="s">
        <v>66</v>
      </c>
      <c r="H254" s="110" t="s">
        <v>103</v>
      </c>
      <c r="I254" s="109">
        <f t="shared" ca="1" si="91"/>
        <v>63</v>
      </c>
      <c r="J254" s="110" t="s">
        <v>171</v>
      </c>
      <c r="K254" s="110" t="s">
        <v>111</v>
      </c>
      <c r="L254" s="111" t="s">
        <v>128</v>
      </c>
      <c r="M254" s="304">
        <v>19056</v>
      </c>
      <c r="N254" s="167">
        <v>34328</v>
      </c>
      <c r="O254" s="358">
        <v>34328</v>
      </c>
      <c r="P254" s="341"/>
      <c r="Q254" s="359"/>
      <c r="R254" s="369"/>
      <c r="S254" s="136"/>
      <c r="T254" s="137"/>
      <c r="U254" s="138"/>
      <c r="V254" s="139"/>
      <c r="W254" s="135"/>
      <c r="X254" s="342"/>
      <c r="Y254" s="141">
        <f t="shared" si="71"/>
        <v>3</v>
      </c>
      <c r="AF254" s="342"/>
      <c r="AG254" s="342"/>
      <c r="AH254" s="143" t="str">
        <f t="shared" si="92"/>
        <v>P</v>
      </c>
      <c r="AI254" s="143" t="str">
        <f t="shared" si="92"/>
        <v>S</v>
      </c>
      <c r="AJ254" s="143">
        <f t="shared" ca="1" si="92"/>
        <v>63</v>
      </c>
      <c r="AK254" s="143" t="str">
        <f t="shared" si="92"/>
        <v>Lain-Lain</v>
      </c>
      <c r="AL254" s="143" t="str">
        <f t="shared" si="92"/>
        <v>Wirausaha</v>
      </c>
      <c r="AM254" s="143" t="str">
        <f t="shared" si="92"/>
        <v>T.Hoa</v>
      </c>
      <c r="AN254" s="25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33"/>
      <c r="BC254">
        <f t="shared" si="72"/>
        <v>1993</v>
      </c>
      <c r="BD254">
        <f t="shared" si="73"/>
        <v>12</v>
      </c>
      <c r="BE254" s="1">
        <f t="shared" si="74"/>
        <v>1993</v>
      </c>
      <c r="BF254" s="1">
        <f t="shared" si="75"/>
        <v>12</v>
      </c>
      <c r="BG254" s="1" t="str">
        <f t="shared" si="76"/>
        <v>-</v>
      </c>
      <c r="BH254" s="1" t="str">
        <f t="shared" si="77"/>
        <v>-</v>
      </c>
      <c r="BI254" s="1" t="str">
        <f t="shared" si="78"/>
        <v>-</v>
      </c>
      <c r="BJ254" s="1" t="str">
        <f t="shared" si="79"/>
        <v>-</v>
      </c>
      <c r="BK254" s="1" t="str">
        <f t="shared" si="80"/>
        <v>-</v>
      </c>
      <c r="BL254" s="1" t="str">
        <f t="shared" si="81"/>
        <v>-</v>
      </c>
      <c r="BM254" s="1" t="str">
        <f t="shared" si="82"/>
        <v>-</v>
      </c>
      <c r="BN254" s="1" t="str">
        <f t="shared" si="83"/>
        <v>-</v>
      </c>
      <c r="BO254" s="1" t="str">
        <f t="shared" si="90"/>
        <v>-</v>
      </c>
      <c r="BP254" s="1" t="str">
        <f t="shared" si="84"/>
        <v>-</v>
      </c>
      <c r="BQ254" s="1" t="str">
        <f t="shared" si="85"/>
        <v>-</v>
      </c>
      <c r="BR254" s="1" t="str">
        <f t="shared" si="86"/>
        <v>-</v>
      </c>
      <c r="BS254" s="1">
        <f t="shared" si="87"/>
        <v>1952</v>
      </c>
      <c r="BT254" s="1">
        <f t="shared" si="88"/>
        <v>3</v>
      </c>
      <c r="BU254" s="127">
        <f t="shared" si="89"/>
        <v>0</v>
      </c>
      <c r="BV254" s="127">
        <f t="shared" si="89"/>
        <v>0</v>
      </c>
      <c r="BW254" s="9"/>
      <c r="BX254" s="9"/>
      <c r="BY254" s="9"/>
      <c r="BZ254" s="9"/>
      <c r="CA254" s="9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</row>
    <row r="255" spans="1:134" ht="15.75" x14ac:dyDescent="0.3">
      <c r="A255" s="101">
        <f>IF(C255&lt;&gt;"",COUNTA($C$7:C255),"")</f>
        <v>249</v>
      </c>
      <c r="B255" s="357">
        <v>9225050</v>
      </c>
      <c r="C255" s="360" t="s">
        <v>628</v>
      </c>
      <c r="D255" s="293" t="s">
        <v>627</v>
      </c>
      <c r="E255" s="102"/>
      <c r="F255" s="106" t="s">
        <v>257</v>
      </c>
      <c r="G255" s="110" t="s">
        <v>102</v>
      </c>
      <c r="H255" s="110" t="s">
        <v>103</v>
      </c>
      <c r="I255" s="109">
        <f t="shared" ca="1" si="91"/>
        <v>58</v>
      </c>
      <c r="J255" s="110" t="s">
        <v>171</v>
      </c>
      <c r="K255" s="110" t="s">
        <v>111</v>
      </c>
      <c r="L255" s="111" t="s">
        <v>174</v>
      </c>
      <c r="M255" s="304">
        <v>21159</v>
      </c>
      <c r="N255" s="167">
        <v>33963</v>
      </c>
      <c r="O255" s="358">
        <v>33963</v>
      </c>
      <c r="P255" s="341"/>
      <c r="Q255" s="359"/>
      <c r="R255" s="369"/>
      <c r="S255" s="136"/>
      <c r="T255" s="137"/>
      <c r="U255" s="138"/>
      <c r="V255" s="139"/>
      <c r="W255" s="135"/>
      <c r="X255" s="342"/>
      <c r="Y255" s="141">
        <f t="shared" si="71"/>
        <v>12</v>
      </c>
      <c r="AF255" s="342"/>
      <c r="AG255" s="342"/>
      <c r="AH255" s="143" t="str">
        <f t="shared" si="92"/>
        <v>W</v>
      </c>
      <c r="AI255" s="143" t="str">
        <f t="shared" si="92"/>
        <v>S</v>
      </c>
      <c r="AJ255" s="143">
        <f t="shared" ca="1" si="92"/>
        <v>58</v>
      </c>
      <c r="AK255" s="143" t="str">
        <f t="shared" si="92"/>
        <v>Lain-Lain</v>
      </c>
      <c r="AL255" s="143" t="str">
        <f t="shared" si="92"/>
        <v>Wirausaha</v>
      </c>
      <c r="AM255" s="143" t="str">
        <f t="shared" si="92"/>
        <v>Sunda</v>
      </c>
      <c r="AN255" s="25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33"/>
      <c r="BC255">
        <f t="shared" si="72"/>
        <v>1992</v>
      </c>
      <c r="BD255">
        <f t="shared" si="73"/>
        <v>12</v>
      </c>
      <c r="BE255" s="1">
        <f t="shared" si="74"/>
        <v>1992</v>
      </c>
      <c r="BF255" s="1">
        <f t="shared" si="75"/>
        <v>12</v>
      </c>
      <c r="BG255" s="1" t="str">
        <f t="shared" si="76"/>
        <v>-</v>
      </c>
      <c r="BH255" s="1" t="str">
        <f t="shared" si="77"/>
        <v>-</v>
      </c>
      <c r="BI255" s="1" t="str">
        <f t="shared" si="78"/>
        <v>-</v>
      </c>
      <c r="BJ255" s="1" t="str">
        <f t="shared" si="79"/>
        <v>-</v>
      </c>
      <c r="BK255" s="1" t="str">
        <f t="shared" si="80"/>
        <v>-</v>
      </c>
      <c r="BL255" s="1" t="str">
        <f t="shared" si="81"/>
        <v>-</v>
      </c>
      <c r="BM255" s="1" t="str">
        <f t="shared" si="82"/>
        <v>-</v>
      </c>
      <c r="BN255" s="1" t="str">
        <f t="shared" si="83"/>
        <v>-</v>
      </c>
      <c r="BO255" s="1" t="str">
        <f t="shared" si="90"/>
        <v>-</v>
      </c>
      <c r="BP255" s="1" t="str">
        <f t="shared" si="84"/>
        <v>-</v>
      </c>
      <c r="BQ255" s="1" t="str">
        <f t="shared" si="85"/>
        <v>-</v>
      </c>
      <c r="BR255" s="1" t="str">
        <f t="shared" si="86"/>
        <v>-</v>
      </c>
      <c r="BS255" s="1">
        <f t="shared" si="87"/>
        <v>1957</v>
      </c>
      <c r="BT255" s="1">
        <f t="shared" si="88"/>
        <v>12</v>
      </c>
      <c r="BU255" s="127">
        <f t="shared" si="89"/>
        <v>0</v>
      </c>
      <c r="BV255" s="127">
        <f t="shared" si="89"/>
        <v>0</v>
      </c>
      <c r="BW255" s="9"/>
      <c r="BX255" s="9"/>
      <c r="BY255" s="9"/>
      <c r="BZ255" s="9"/>
      <c r="CA255" s="9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</row>
    <row r="256" spans="1:134" ht="15.75" x14ac:dyDescent="0.3">
      <c r="A256" s="101">
        <f>IF(C256&lt;&gt;"",COUNTA($C$7:C256),"")</f>
        <v>250</v>
      </c>
      <c r="B256" s="357">
        <v>9315025</v>
      </c>
      <c r="C256" s="360" t="s">
        <v>629</v>
      </c>
      <c r="D256" s="293" t="s">
        <v>627</v>
      </c>
      <c r="E256" s="102"/>
      <c r="F256" s="106" t="s">
        <v>257</v>
      </c>
      <c r="G256" s="220" t="s">
        <v>66</v>
      </c>
      <c r="H256" s="110" t="s">
        <v>103</v>
      </c>
      <c r="I256" s="109">
        <f t="shared" ca="1" si="91"/>
        <v>39</v>
      </c>
      <c r="J256" s="110" t="s">
        <v>110</v>
      </c>
      <c r="K256" s="110" t="s">
        <v>111</v>
      </c>
      <c r="L256" s="111" t="s">
        <v>128</v>
      </c>
      <c r="M256" s="304">
        <v>28086</v>
      </c>
      <c r="N256" s="167">
        <v>34328</v>
      </c>
      <c r="O256" s="358">
        <v>34328</v>
      </c>
      <c r="P256" s="341"/>
      <c r="Q256" s="359"/>
      <c r="R256" s="369"/>
      <c r="S256" s="136"/>
      <c r="T256" s="137"/>
      <c r="U256" s="138"/>
      <c r="V256" s="139"/>
      <c r="W256" s="135"/>
      <c r="X256" s="342"/>
      <c r="Y256" s="141">
        <f t="shared" si="71"/>
        <v>11</v>
      </c>
      <c r="AF256" s="342"/>
      <c r="AG256" s="342"/>
      <c r="AH256" s="143" t="str">
        <f t="shared" si="92"/>
        <v>P</v>
      </c>
      <c r="AI256" s="143" t="str">
        <f t="shared" si="92"/>
        <v>S</v>
      </c>
      <c r="AJ256" s="143">
        <f t="shared" ca="1" si="92"/>
        <v>39</v>
      </c>
      <c r="AK256" s="143" t="str">
        <f t="shared" si="92"/>
        <v>SMU</v>
      </c>
      <c r="AL256" s="143" t="str">
        <f t="shared" si="92"/>
        <v>Wirausaha</v>
      </c>
      <c r="AM256" s="143" t="str">
        <f t="shared" si="92"/>
        <v>T.Hoa</v>
      </c>
      <c r="AN256" s="25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33"/>
      <c r="BC256">
        <f t="shared" si="72"/>
        <v>1993</v>
      </c>
      <c r="BD256">
        <f t="shared" si="73"/>
        <v>12</v>
      </c>
      <c r="BE256" s="1">
        <f t="shared" si="74"/>
        <v>1993</v>
      </c>
      <c r="BF256" s="1">
        <f t="shared" si="75"/>
        <v>12</v>
      </c>
      <c r="BG256" s="1" t="str">
        <f t="shared" si="76"/>
        <v>-</v>
      </c>
      <c r="BH256" s="1" t="str">
        <f t="shared" si="77"/>
        <v>-</v>
      </c>
      <c r="BI256" s="1" t="str">
        <f t="shared" si="78"/>
        <v>-</v>
      </c>
      <c r="BJ256" s="1" t="str">
        <f t="shared" si="79"/>
        <v>-</v>
      </c>
      <c r="BK256" s="1" t="str">
        <f t="shared" si="80"/>
        <v>-</v>
      </c>
      <c r="BL256" s="1" t="str">
        <f t="shared" si="81"/>
        <v>-</v>
      </c>
      <c r="BM256" s="1" t="str">
        <f t="shared" si="82"/>
        <v>-</v>
      </c>
      <c r="BN256" s="1" t="str">
        <f t="shared" si="83"/>
        <v>-</v>
      </c>
      <c r="BO256" s="1" t="str">
        <f t="shared" si="90"/>
        <v>-</v>
      </c>
      <c r="BP256" s="1" t="str">
        <f t="shared" si="84"/>
        <v>-</v>
      </c>
      <c r="BQ256" s="1" t="str">
        <f t="shared" si="85"/>
        <v>-</v>
      </c>
      <c r="BR256" s="1" t="str">
        <f t="shared" si="86"/>
        <v>-</v>
      </c>
      <c r="BS256" s="1">
        <f t="shared" si="87"/>
        <v>1976</v>
      </c>
      <c r="BT256" s="1">
        <f t="shared" si="88"/>
        <v>11</v>
      </c>
      <c r="BU256" s="127">
        <f t="shared" si="89"/>
        <v>0</v>
      </c>
      <c r="BV256" s="127">
        <f t="shared" si="89"/>
        <v>0</v>
      </c>
      <c r="BW256" s="9"/>
      <c r="BX256" s="9"/>
      <c r="BY256" s="9"/>
      <c r="BZ256" s="9"/>
      <c r="CA256" s="9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</row>
    <row r="257" spans="1:134" ht="15.75" x14ac:dyDescent="0.3">
      <c r="A257" s="101">
        <f>IF(C257&lt;&gt;"",COUNTA($C$7:C257),"")</f>
        <v>251</v>
      </c>
      <c r="B257" s="357">
        <v>1021027</v>
      </c>
      <c r="C257" s="360" t="s">
        <v>630</v>
      </c>
      <c r="D257" s="293" t="s">
        <v>627</v>
      </c>
      <c r="E257" s="102"/>
      <c r="F257" s="106" t="s">
        <v>257</v>
      </c>
      <c r="G257" s="110" t="s">
        <v>102</v>
      </c>
      <c r="H257" s="146" t="s">
        <v>115</v>
      </c>
      <c r="I257" s="109">
        <f t="shared" ca="1" si="91"/>
        <v>17</v>
      </c>
      <c r="J257" s="110"/>
      <c r="K257" s="110"/>
      <c r="L257" s="111" t="s">
        <v>128</v>
      </c>
      <c r="M257" s="304">
        <v>36146</v>
      </c>
      <c r="N257" s="167">
        <v>40517</v>
      </c>
      <c r="O257" s="358"/>
      <c r="P257" s="341"/>
      <c r="Q257" s="359"/>
      <c r="R257" s="369"/>
      <c r="S257" s="136"/>
      <c r="T257" s="137"/>
      <c r="U257" s="138"/>
      <c r="V257" s="139" t="s">
        <v>87</v>
      </c>
      <c r="W257" s="135"/>
      <c r="X257" s="342"/>
      <c r="Y257" s="141">
        <f t="shared" si="71"/>
        <v>12</v>
      </c>
      <c r="AF257" s="342"/>
      <c r="AG257" s="342"/>
      <c r="AH257" s="143" t="str">
        <f t="shared" si="92"/>
        <v>W</v>
      </c>
      <c r="AI257" s="143" t="str">
        <f t="shared" si="92"/>
        <v>B</v>
      </c>
      <c r="AJ257" s="143">
        <f t="shared" ca="1" si="92"/>
        <v>17</v>
      </c>
      <c r="AK257" s="143">
        <f t="shared" si="92"/>
        <v>0</v>
      </c>
      <c r="AL257" s="143">
        <f t="shared" si="92"/>
        <v>0</v>
      </c>
      <c r="AM257" s="143" t="str">
        <f t="shared" si="92"/>
        <v>T.Hoa</v>
      </c>
      <c r="AN257" s="25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33"/>
      <c r="BC257">
        <f t="shared" si="72"/>
        <v>2010</v>
      </c>
      <c r="BD257">
        <f t="shared" si="73"/>
        <v>12</v>
      </c>
      <c r="BE257" s="1" t="str">
        <f t="shared" si="74"/>
        <v>-</v>
      </c>
      <c r="BF257" s="1" t="str">
        <f t="shared" si="75"/>
        <v>-</v>
      </c>
      <c r="BG257" s="1" t="str">
        <f t="shared" si="76"/>
        <v>-</v>
      </c>
      <c r="BH257" s="1" t="str">
        <f t="shared" si="77"/>
        <v>-</v>
      </c>
      <c r="BI257" s="1" t="str">
        <f t="shared" si="78"/>
        <v>-</v>
      </c>
      <c r="BJ257" s="1" t="str">
        <f t="shared" si="79"/>
        <v>-</v>
      </c>
      <c r="BK257" s="1" t="str">
        <f t="shared" si="80"/>
        <v>-</v>
      </c>
      <c r="BL257" s="1" t="str">
        <f t="shared" si="81"/>
        <v>-</v>
      </c>
      <c r="BM257" s="1" t="str">
        <f t="shared" si="82"/>
        <v>-</v>
      </c>
      <c r="BN257" s="1" t="str">
        <f t="shared" si="83"/>
        <v>-</v>
      </c>
      <c r="BO257" s="1" t="str">
        <f t="shared" si="90"/>
        <v>-</v>
      </c>
      <c r="BP257" s="1" t="str">
        <f t="shared" si="84"/>
        <v>-</v>
      </c>
      <c r="BQ257" s="1" t="str">
        <f t="shared" si="85"/>
        <v>-</v>
      </c>
      <c r="BR257" s="1" t="str">
        <f t="shared" si="86"/>
        <v>-</v>
      </c>
      <c r="BS257" s="1">
        <f t="shared" si="87"/>
        <v>1998</v>
      </c>
      <c r="BT257" s="1">
        <f t="shared" si="88"/>
        <v>12</v>
      </c>
      <c r="BU257" s="127" t="str">
        <f t="shared" si="89"/>
        <v>ATL</v>
      </c>
      <c r="BV257" s="127">
        <f t="shared" si="89"/>
        <v>0</v>
      </c>
      <c r="BW257" s="9"/>
      <c r="BX257" s="9"/>
      <c r="BY257" s="9"/>
      <c r="BZ257" s="9"/>
      <c r="CA257" s="9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</row>
    <row r="258" spans="1:134" ht="15.75" x14ac:dyDescent="0.3">
      <c r="A258" s="101">
        <f>IF(C258&lt;&gt;"",COUNTA($C$7:C258),"")</f>
        <v>252</v>
      </c>
      <c r="B258" s="357">
        <v>1021028</v>
      </c>
      <c r="C258" s="360" t="s">
        <v>631</v>
      </c>
      <c r="D258" s="293" t="s">
        <v>627</v>
      </c>
      <c r="E258" s="102"/>
      <c r="F258" s="106" t="s">
        <v>257</v>
      </c>
      <c r="G258" s="220" t="s">
        <v>102</v>
      </c>
      <c r="H258" s="146" t="s">
        <v>115</v>
      </c>
      <c r="I258" s="109">
        <f t="shared" ca="1" si="91"/>
        <v>14</v>
      </c>
      <c r="J258" s="110"/>
      <c r="K258" s="110"/>
      <c r="L258" s="111" t="s">
        <v>128</v>
      </c>
      <c r="M258" s="304">
        <v>37231</v>
      </c>
      <c r="N258" s="167">
        <v>40517</v>
      </c>
      <c r="O258" s="358"/>
      <c r="P258" s="341"/>
      <c r="Q258" s="359"/>
      <c r="R258" s="369"/>
      <c r="S258" s="136"/>
      <c r="T258" s="137"/>
      <c r="U258" s="138"/>
      <c r="V258" s="139" t="s">
        <v>87</v>
      </c>
      <c r="W258" s="135"/>
      <c r="X258" s="342"/>
      <c r="Y258" s="141">
        <f t="shared" si="71"/>
        <v>12</v>
      </c>
      <c r="AF258" s="342"/>
      <c r="AG258" s="342"/>
      <c r="AH258" s="143" t="str">
        <f t="shared" si="92"/>
        <v>W</v>
      </c>
      <c r="AI258" s="143" t="str">
        <f t="shared" si="92"/>
        <v>B</v>
      </c>
      <c r="AJ258" s="143">
        <f t="shared" ca="1" si="92"/>
        <v>14</v>
      </c>
      <c r="AK258" s="143">
        <f t="shared" si="92"/>
        <v>0</v>
      </c>
      <c r="AL258" s="143">
        <f t="shared" si="92"/>
        <v>0</v>
      </c>
      <c r="AM258" s="143" t="str">
        <f t="shared" si="92"/>
        <v>T.Hoa</v>
      </c>
      <c r="AN258" s="25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33"/>
      <c r="BC258">
        <f t="shared" si="72"/>
        <v>2010</v>
      </c>
      <c r="BD258">
        <f t="shared" si="73"/>
        <v>12</v>
      </c>
      <c r="BE258" s="1" t="str">
        <f t="shared" si="74"/>
        <v>-</v>
      </c>
      <c r="BF258" s="1" t="str">
        <f t="shared" si="75"/>
        <v>-</v>
      </c>
      <c r="BG258" s="1" t="str">
        <f t="shared" si="76"/>
        <v>-</v>
      </c>
      <c r="BH258" s="1" t="str">
        <f t="shared" si="77"/>
        <v>-</v>
      </c>
      <c r="BI258" s="1" t="str">
        <f t="shared" si="78"/>
        <v>-</v>
      </c>
      <c r="BJ258" s="1" t="str">
        <f t="shared" si="79"/>
        <v>-</v>
      </c>
      <c r="BK258" s="1" t="str">
        <f t="shared" si="80"/>
        <v>-</v>
      </c>
      <c r="BL258" s="1" t="str">
        <f t="shared" si="81"/>
        <v>-</v>
      </c>
      <c r="BM258" s="1" t="str">
        <f t="shared" si="82"/>
        <v>-</v>
      </c>
      <c r="BN258" s="1" t="str">
        <f t="shared" si="83"/>
        <v>-</v>
      </c>
      <c r="BO258" s="1" t="str">
        <f t="shared" si="90"/>
        <v>-</v>
      </c>
      <c r="BP258" s="1" t="str">
        <f t="shared" si="84"/>
        <v>-</v>
      </c>
      <c r="BQ258" s="1" t="str">
        <f t="shared" si="85"/>
        <v>-</v>
      </c>
      <c r="BR258" s="1" t="str">
        <f t="shared" si="86"/>
        <v>-</v>
      </c>
      <c r="BS258" s="1">
        <f t="shared" si="87"/>
        <v>2001</v>
      </c>
      <c r="BT258" s="1">
        <f t="shared" si="88"/>
        <v>12</v>
      </c>
      <c r="BU258" s="127" t="str">
        <f t="shared" si="89"/>
        <v>ATL</v>
      </c>
      <c r="BV258" s="127">
        <f t="shared" si="89"/>
        <v>0</v>
      </c>
      <c r="BW258" s="9"/>
      <c r="BX258" s="9"/>
      <c r="BY258" s="9"/>
      <c r="BZ258" s="9"/>
      <c r="CA258" s="9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</row>
    <row r="259" spans="1:134" ht="15.75" x14ac:dyDescent="0.3">
      <c r="A259" s="101">
        <f>IF(C259&lt;&gt;"",COUNTA($C$7:C259),"")</f>
        <v>253</v>
      </c>
      <c r="B259" s="357">
        <v>9225051</v>
      </c>
      <c r="C259" s="360" t="s">
        <v>632</v>
      </c>
      <c r="D259" s="293" t="s">
        <v>627</v>
      </c>
      <c r="E259" s="102"/>
      <c r="F259" s="106" t="s">
        <v>257</v>
      </c>
      <c r="G259" s="110" t="s">
        <v>102</v>
      </c>
      <c r="H259" s="110" t="s">
        <v>103</v>
      </c>
      <c r="I259" s="109">
        <f t="shared" ca="1" si="91"/>
        <v>32</v>
      </c>
      <c r="J259" s="110" t="s">
        <v>131</v>
      </c>
      <c r="K259" s="110" t="s">
        <v>171</v>
      </c>
      <c r="L259" s="111" t="s">
        <v>128</v>
      </c>
      <c r="M259" s="304">
        <v>30329</v>
      </c>
      <c r="N259" s="167">
        <v>33963</v>
      </c>
      <c r="O259" s="358">
        <v>39054</v>
      </c>
      <c r="P259" s="341"/>
      <c r="Q259" s="359"/>
      <c r="R259" s="369"/>
      <c r="S259" s="136"/>
      <c r="T259" s="137"/>
      <c r="U259" s="138"/>
      <c r="V259" s="139"/>
      <c r="W259" s="135"/>
      <c r="X259" s="342"/>
      <c r="Y259" s="141">
        <f t="shared" si="71"/>
        <v>1</v>
      </c>
      <c r="AF259" s="342"/>
      <c r="AG259" s="342"/>
      <c r="AH259" s="143" t="str">
        <f t="shared" si="92"/>
        <v>W</v>
      </c>
      <c r="AI259" s="143" t="str">
        <f t="shared" si="92"/>
        <v>S</v>
      </c>
      <c r="AJ259" s="143">
        <f t="shared" ca="1" si="92"/>
        <v>32</v>
      </c>
      <c r="AK259" s="143" t="str">
        <f t="shared" si="92"/>
        <v>SLTP</v>
      </c>
      <c r="AL259" s="143" t="str">
        <f t="shared" si="92"/>
        <v>Lain-Lain</v>
      </c>
      <c r="AM259" s="143" t="str">
        <f t="shared" si="92"/>
        <v>T.Hoa</v>
      </c>
      <c r="AN259" s="25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33"/>
      <c r="BC259">
        <f t="shared" si="72"/>
        <v>1992</v>
      </c>
      <c r="BD259">
        <f t="shared" si="73"/>
        <v>12</v>
      </c>
      <c r="BE259" s="1">
        <f t="shared" si="74"/>
        <v>2006</v>
      </c>
      <c r="BF259" s="1">
        <f t="shared" si="75"/>
        <v>12</v>
      </c>
      <c r="BG259" s="1" t="str">
        <f t="shared" si="76"/>
        <v>-</v>
      </c>
      <c r="BH259" s="1" t="str">
        <f t="shared" si="77"/>
        <v>-</v>
      </c>
      <c r="BI259" s="1" t="str">
        <f t="shared" si="78"/>
        <v>-</v>
      </c>
      <c r="BJ259" s="1" t="str">
        <f t="shared" si="79"/>
        <v>-</v>
      </c>
      <c r="BK259" s="1" t="str">
        <f t="shared" si="80"/>
        <v>-</v>
      </c>
      <c r="BL259" s="1" t="str">
        <f t="shared" si="81"/>
        <v>-</v>
      </c>
      <c r="BM259" s="1" t="str">
        <f t="shared" si="82"/>
        <v>-</v>
      </c>
      <c r="BN259" s="1" t="str">
        <f t="shared" si="83"/>
        <v>-</v>
      </c>
      <c r="BO259" s="1" t="str">
        <f t="shared" si="90"/>
        <v>-</v>
      </c>
      <c r="BP259" s="1" t="str">
        <f t="shared" si="84"/>
        <v>-</v>
      </c>
      <c r="BQ259" s="1" t="str">
        <f t="shared" si="85"/>
        <v>-</v>
      </c>
      <c r="BR259" s="1" t="str">
        <f t="shared" si="86"/>
        <v>-</v>
      </c>
      <c r="BS259" s="1">
        <f t="shared" si="87"/>
        <v>1983</v>
      </c>
      <c r="BT259" s="1">
        <f t="shared" si="88"/>
        <v>1</v>
      </c>
      <c r="BU259" s="127">
        <f t="shared" si="89"/>
        <v>0</v>
      </c>
      <c r="BV259" s="127">
        <f t="shared" si="89"/>
        <v>0</v>
      </c>
      <c r="BW259" s="9"/>
      <c r="BX259" s="9"/>
      <c r="BY259" s="9"/>
      <c r="BZ259" s="9"/>
      <c r="CA259" s="9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</row>
    <row r="260" spans="1:134" ht="15.75" x14ac:dyDescent="0.3">
      <c r="A260" s="101">
        <f>IF(C260&lt;&gt;"",COUNTA($C$7:C260),"")</f>
        <v>254</v>
      </c>
      <c r="B260" s="357">
        <v>9211052</v>
      </c>
      <c r="C260" s="360" t="s">
        <v>633</v>
      </c>
      <c r="D260" s="293" t="s">
        <v>627</v>
      </c>
      <c r="E260" s="102"/>
      <c r="F260" s="106" t="s">
        <v>257</v>
      </c>
      <c r="G260" s="110" t="s">
        <v>66</v>
      </c>
      <c r="H260" s="146" t="s">
        <v>115</v>
      </c>
      <c r="I260" s="109">
        <f t="shared" ca="1" si="91"/>
        <v>31</v>
      </c>
      <c r="J260" s="110"/>
      <c r="K260" s="110"/>
      <c r="L260" s="111" t="s">
        <v>128</v>
      </c>
      <c r="M260" s="304">
        <v>31018</v>
      </c>
      <c r="N260" s="167">
        <v>33963</v>
      </c>
      <c r="O260" s="358"/>
      <c r="P260" s="341"/>
      <c r="Q260" s="359"/>
      <c r="R260" s="369"/>
      <c r="S260" s="136"/>
      <c r="T260" s="137"/>
      <c r="U260" s="138"/>
      <c r="V260" s="139"/>
      <c r="W260" s="135"/>
      <c r="X260" s="342"/>
      <c r="Y260" s="141">
        <f t="shared" si="71"/>
        <v>12</v>
      </c>
      <c r="AF260" s="342"/>
      <c r="AG260" s="342"/>
      <c r="AH260" s="143" t="str">
        <f t="shared" si="92"/>
        <v>P</v>
      </c>
      <c r="AI260" s="143" t="str">
        <f t="shared" si="92"/>
        <v>B</v>
      </c>
      <c r="AJ260" s="143">
        <f t="shared" ca="1" si="92"/>
        <v>31</v>
      </c>
      <c r="AK260" s="143">
        <f t="shared" si="92"/>
        <v>0</v>
      </c>
      <c r="AL260" s="143">
        <f t="shared" si="92"/>
        <v>0</v>
      </c>
      <c r="AM260" s="143" t="str">
        <f t="shared" si="92"/>
        <v>T.Hoa</v>
      </c>
      <c r="AN260" s="25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33"/>
      <c r="BC260">
        <f t="shared" si="72"/>
        <v>1992</v>
      </c>
      <c r="BD260">
        <f t="shared" si="73"/>
        <v>12</v>
      </c>
      <c r="BE260" s="1" t="str">
        <f t="shared" si="74"/>
        <v>-</v>
      </c>
      <c r="BF260" s="1" t="str">
        <f t="shared" si="75"/>
        <v>-</v>
      </c>
      <c r="BG260" s="1" t="str">
        <f t="shared" si="76"/>
        <v>-</v>
      </c>
      <c r="BH260" s="1" t="str">
        <f t="shared" si="77"/>
        <v>-</v>
      </c>
      <c r="BI260" s="1" t="str">
        <f t="shared" si="78"/>
        <v>-</v>
      </c>
      <c r="BJ260" s="1" t="str">
        <f t="shared" si="79"/>
        <v>-</v>
      </c>
      <c r="BK260" s="1" t="str">
        <f t="shared" si="80"/>
        <v>-</v>
      </c>
      <c r="BL260" s="1" t="str">
        <f t="shared" si="81"/>
        <v>-</v>
      </c>
      <c r="BM260" s="1" t="str">
        <f t="shared" si="82"/>
        <v>-</v>
      </c>
      <c r="BN260" s="1" t="str">
        <f t="shared" si="83"/>
        <v>-</v>
      </c>
      <c r="BO260" s="1" t="str">
        <f t="shared" si="90"/>
        <v>-</v>
      </c>
      <c r="BP260" s="1" t="str">
        <f t="shared" si="84"/>
        <v>-</v>
      </c>
      <c r="BQ260" s="1" t="str">
        <f t="shared" si="85"/>
        <v>-</v>
      </c>
      <c r="BR260" s="1" t="str">
        <f t="shared" si="86"/>
        <v>-</v>
      </c>
      <c r="BS260" s="1">
        <f t="shared" si="87"/>
        <v>1984</v>
      </c>
      <c r="BT260" s="1">
        <f t="shared" si="88"/>
        <v>12</v>
      </c>
      <c r="BU260" s="127">
        <f t="shared" si="89"/>
        <v>0</v>
      </c>
      <c r="BV260" s="127">
        <f t="shared" si="89"/>
        <v>0</v>
      </c>
      <c r="BW260" s="9"/>
      <c r="BX260" s="9"/>
      <c r="BY260" s="9"/>
      <c r="BZ260" s="9"/>
      <c r="CA260" s="9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</row>
    <row r="261" spans="1:134" ht="15.75" x14ac:dyDescent="0.3">
      <c r="A261" s="101">
        <f>IF(C261&lt;&gt;"",COUNTA($C$7:C261),"")</f>
        <v>255</v>
      </c>
      <c r="B261" s="357">
        <v>9221053</v>
      </c>
      <c r="C261" s="360" t="s">
        <v>634</v>
      </c>
      <c r="D261" s="293" t="s">
        <v>627</v>
      </c>
      <c r="E261" s="102"/>
      <c r="F261" s="106" t="s">
        <v>257</v>
      </c>
      <c r="G261" s="172" t="s">
        <v>102</v>
      </c>
      <c r="H261" s="146" t="s">
        <v>115</v>
      </c>
      <c r="I261" s="109">
        <f t="shared" ca="1" si="91"/>
        <v>28</v>
      </c>
      <c r="J261" s="110"/>
      <c r="K261" s="110"/>
      <c r="L261" s="111" t="s">
        <v>128</v>
      </c>
      <c r="M261" s="304">
        <v>32084</v>
      </c>
      <c r="N261" s="167">
        <v>33963</v>
      </c>
      <c r="O261" s="358"/>
      <c r="P261" s="341"/>
      <c r="Q261" s="359"/>
      <c r="R261" s="369"/>
      <c r="S261" s="136"/>
      <c r="T261" s="137"/>
      <c r="U261" s="138"/>
      <c r="V261" s="139"/>
      <c r="W261" s="135"/>
      <c r="X261" s="342"/>
      <c r="Y261" s="141">
        <f t="shared" si="71"/>
        <v>11</v>
      </c>
      <c r="AF261" s="342"/>
      <c r="AG261" s="342"/>
      <c r="AH261" s="143" t="str">
        <f t="shared" si="92"/>
        <v>W</v>
      </c>
      <c r="AI261" s="143" t="str">
        <f t="shared" si="92"/>
        <v>B</v>
      </c>
      <c r="AJ261" s="143">
        <f t="shared" ca="1" si="92"/>
        <v>28</v>
      </c>
      <c r="AK261" s="143">
        <f t="shared" si="92"/>
        <v>0</v>
      </c>
      <c r="AL261" s="143">
        <f t="shared" si="92"/>
        <v>0</v>
      </c>
      <c r="AM261" s="143" t="str">
        <f t="shared" si="92"/>
        <v>T.Hoa</v>
      </c>
      <c r="AN261" s="25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33"/>
      <c r="BC261">
        <f t="shared" si="72"/>
        <v>1992</v>
      </c>
      <c r="BD261">
        <f t="shared" si="73"/>
        <v>12</v>
      </c>
      <c r="BE261" s="1" t="str">
        <f t="shared" si="74"/>
        <v>-</v>
      </c>
      <c r="BF261" s="1" t="str">
        <f t="shared" si="75"/>
        <v>-</v>
      </c>
      <c r="BG261" s="1" t="str">
        <f t="shared" si="76"/>
        <v>-</v>
      </c>
      <c r="BH261" s="1" t="str">
        <f t="shared" si="77"/>
        <v>-</v>
      </c>
      <c r="BI261" s="1" t="str">
        <f t="shared" si="78"/>
        <v>-</v>
      </c>
      <c r="BJ261" s="1" t="str">
        <f t="shared" si="79"/>
        <v>-</v>
      </c>
      <c r="BK261" s="1" t="str">
        <f t="shared" si="80"/>
        <v>-</v>
      </c>
      <c r="BL261" s="1" t="str">
        <f t="shared" si="81"/>
        <v>-</v>
      </c>
      <c r="BM261" s="1" t="str">
        <f t="shared" si="82"/>
        <v>-</v>
      </c>
      <c r="BN261" s="1" t="str">
        <f t="shared" si="83"/>
        <v>-</v>
      </c>
      <c r="BO261" s="1" t="str">
        <f t="shared" si="90"/>
        <v>-</v>
      </c>
      <c r="BP261" s="1" t="str">
        <f t="shared" si="84"/>
        <v>-</v>
      </c>
      <c r="BQ261" s="1" t="str">
        <f t="shared" si="85"/>
        <v>-</v>
      </c>
      <c r="BR261" s="1" t="str">
        <f t="shared" si="86"/>
        <v>-</v>
      </c>
      <c r="BS261" s="1">
        <f t="shared" si="87"/>
        <v>1987</v>
      </c>
      <c r="BT261" s="1">
        <f t="shared" si="88"/>
        <v>11</v>
      </c>
      <c r="BU261" s="127">
        <f t="shared" si="89"/>
        <v>0</v>
      </c>
      <c r="BV261" s="127">
        <f t="shared" si="89"/>
        <v>0</v>
      </c>
      <c r="BW261" s="9"/>
      <c r="BX261" s="9"/>
      <c r="BY261" s="9"/>
      <c r="BZ261" s="9"/>
      <c r="CA261" s="9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</row>
    <row r="262" spans="1:134" ht="15.75" x14ac:dyDescent="0.3">
      <c r="A262" s="101">
        <f>IF(C262&lt;&gt;"",COUNTA($C$7:C262),"")</f>
        <v>256</v>
      </c>
      <c r="B262" s="357">
        <v>9717008</v>
      </c>
      <c r="C262" s="360" t="s">
        <v>635</v>
      </c>
      <c r="D262" s="293" t="s">
        <v>636</v>
      </c>
      <c r="E262" s="102"/>
      <c r="F262" s="106" t="s">
        <v>257</v>
      </c>
      <c r="G262" s="110" t="s">
        <v>66</v>
      </c>
      <c r="H262" s="110" t="s">
        <v>103</v>
      </c>
      <c r="I262" s="109">
        <f t="shared" ca="1" si="91"/>
        <v>55</v>
      </c>
      <c r="J262" s="110" t="s">
        <v>110</v>
      </c>
      <c r="K262" s="110" t="s">
        <v>119</v>
      </c>
      <c r="L262" s="111" t="s">
        <v>106</v>
      </c>
      <c r="M262" s="304">
        <v>22134</v>
      </c>
      <c r="N262" s="167">
        <v>28568</v>
      </c>
      <c r="O262" s="358">
        <v>28568</v>
      </c>
      <c r="P262" s="341"/>
      <c r="Q262" s="359"/>
      <c r="R262" s="369"/>
      <c r="S262" s="136"/>
      <c r="T262" s="137"/>
      <c r="U262" s="138"/>
      <c r="V262" s="139"/>
      <c r="W262" s="135"/>
      <c r="X262" s="342"/>
      <c r="Y262" s="141">
        <f t="shared" si="71"/>
        <v>8</v>
      </c>
      <c r="AF262" s="342"/>
      <c r="AG262" s="342"/>
      <c r="AH262" s="143" t="str">
        <f t="shared" si="92"/>
        <v>P</v>
      </c>
      <c r="AI262" s="143" t="str">
        <f t="shared" si="92"/>
        <v>S</v>
      </c>
      <c r="AJ262" s="143">
        <f t="shared" ca="1" si="92"/>
        <v>55</v>
      </c>
      <c r="AK262" s="143" t="str">
        <f t="shared" si="92"/>
        <v>SMU</v>
      </c>
      <c r="AL262" s="143" t="str">
        <f t="shared" si="92"/>
        <v>P.Swasta</v>
      </c>
      <c r="AM262" s="143" t="str">
        <f t="shared" si="92"/>
        <v>Jawa</v>
      </c>
      <c r="AN262" s="25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33"/>
      <c r="BC262">
        <f t="shared" si="72"/>
        <v>1978</v>
      </c>
      <c r="BD262">
        <f t="shared" si="73"/>
        <v>3</v>
      </c>
      <c r="BE262" s="1">
        <f t="shared" si="74"/>
        <v>1978</v>
      </c>
      <c r="BF262" s="1">
        <f t="shared" si="75"/>
        <v>3</v>
      </c>
      <c r="BG262" s="1" t="str">
        <f t="shared" si="76"/>
        <v>-</v>
      </c>
      <c r="BH262" s="1" t="str">
        <f t="shared" si="77"/>
        <v>-</v>
      </c>
      <c r="BI262" s="1" t="str">
        <f t="shared" si="78"/>
        <v>-</v>
      </c>
      <c r="BJ262" s="1" t="str">
        <f t="shared" si="79"/>
        <v>-</v>
      </c>
      <c r="BK262" s="1" t="str">
        <f t="shared" si="80"/>
        <v>-</v>
      </c>
      <c r="BL262" s="1" t="str">
        <f t="shared" si="81"/>
        <v>-</v>
      </c>
      <c r="BM262" s="1" t="str">
        <f t="shared" si="82"/>
        <v>-</v>
      </c>
      <c r="BN262" s="1" t="str">
        <f t="shared" si="83"/>
        <v>-</v>
      </c>
      <c r="BO262" s="1" t="str">
        <f t="shared" si="90"/>
        <v>-</v>
      </c>
      <c r="BP262" s="1" t="str">
        <f t="shared" si="84"/>
        <v>-</v>
      </c>
      <c r="BQ262" s="1" t="str">
        <f t="shared" si="85"/>
        <v>-</v>
      </c>
      <c r="BR262" s="1" t="str">
        <f t="shared" si="86"/>
        <v>-</v>
      </c>
      <c r="BS262" s="1">
        <f t="shared" si="87"/>
        <v>1960</v>
      </c>
      <c r="BT262" s="1">
        <f t="shared" si="88"/>
        <v>8</v>
      </c>
      <c r="BU262" s="127">
        <f t="shared" si="89"/>
        <v>0</v>
      </c>
      <c r="BV262" s="127">
        <f t="shared" si="89"/>
        <v>0</v>
      </c>
      <c r="BW262" s="9"/>
      <c r="BX262" s="9"/>
      <c r="BY262" s="9"/>
      <c r="BZ262" s="9"/>
      <c r="CA262" s="9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</row>
    <row r="263" spans="1:134" ht="15.75" x14ac:dyDescent="0.3">
      <c r="A263" s="101">
        <f>IF(C263&lt;&gt;"",COUNTA($C$7:C263),"")</f>
        <v>257</v>
      </c>
      <c r="B263" s="357">
        <v>9715010</v>
      </c>
      <c r="C263" s="360" t="s">
        <v>637</v>
      </c>
      <c r="D263" s="293" t="s">
        <v>636</v>
      </c>
      <c r="E263" s="102"/>
      <c r="F263" s="106" t="s">
        <v>257</v>
      </c>
      <c r="G263" s="110" t="s">
        <v>66</v>
      </c>
      <c r="H263" s="110" t="s">
        <v>103</v>
      </c>
      <c r="I263" s="109">
        <f t="shared" ca="1" si="91"/>
        <v>29</v>
      </c>
      <c r="J263" s="110" t="s">
        <v>110</v>
      </c>
      <c r="K263" s="110" t="s">
        <v>122</v>
      </c>
      <c r="L263" s="111" t="s">
        <v>106</v>
      </c>
      <c r="M263" s="304">
        <v>31686</v>
      </c>
      <c r="N263" s="167">
        <v>35533</v>
      </c>
      <c r="O263" s="358">
        <v>38690</v>
      </c>
      <c r="P263" s="341"/>
      <c r="Q263" s="359"/>
      <c r="R263" s="369"/>
      <c r="S263" s="136"/>
      <c r="T263" s="137"/>
      <c r="U263" s="138"/>
      <c r="V263" s="139"/>
      <c r="W263" s="135"/>
      <c r="X263" s="342"/>
      <c r="Y263" s="141">
        <f t="shared" si="71"/>
        <v>10</v>
      </c>
      <c r="AF263" s="342"/>
      <c r="AG263" s="342"/>
      <c r="AH263" s="143" t="str">
        <f t="shared" si="92"/>
        <v>P</v>
      </c>
      <c r="AI263" s="143" t="str">
        <f t="shared" si="92"/>
        <v>S</v>
      </c>
      <c r="AJ263" s="143">
        <f t="shared" ca="1" si="92"/>
        <v>29</v>
      </c>
      <c r="AK263" s="143" t="str">
        <f t="shared" si="92"/>
        <v>SMU</v>
      </c>
      <c r="AL263" s="143" t="str">
        <f t="shared" si="92"/>
        <v>Pel/Mhs</v>
      </c>
      <c r="AM263" s="143" t="str">
        <f t="shared" si="92"/>
        <v>Jawa</v>
      </c>
      <c r="AN263" s="25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33"/>
      <c r="BC263">
        <f t="shared" si="72"/>
        <v>1997</v>
      </c>
      <c r="BD263">
        <f t="shared" si="73"/>
        <v>4</v>
      </c>
      <c r="BE263" s="1">
        <f t="shared" si="74"/>
        <v>2005</v>
      </c>
      <c r="BF263" s="1">
        <f t="shared" si="75"/>
        <v>12</v>
      </c>
      <c r="BG263" s="1" t="str">
        <f t="shared" si="76"/>
        <v>-</v>
      </c>
      <c r="BH263" s="1" t="str">
        <f t="shared" si="77"/>
        <v>-</v>
      </c>
      <c r="BI263" s="1" t="str">
        <f t="shared" si="78"/>
        <v>-</v>
      </c>
      <c r="BJ263" s="1" t="str">
        <f t="shared" si="79"/>
        <v>-</v>
      </c>
      <c r="BK263" s="1" t="str">
        <f t="shared" si="80"/>
        <v>-</v>
      </c>
      <c r="BL263" s="1" t="str">
        <f t="shared" si="81"/>
        <v>-</v>
      </c>
      <c r="BM263" s="1" t="str">
        <f t="shared" si="82"/>
        <v>-</v>
      </c>
      <c r="BN263" s="1" t="str">
        <f t="shared" si="83"/>
        <v>-</v>
      </c>
      <c r="BO263" s="1" t="str">
        <f t="shared" si="90"/>
        <v>-</v>
      </c>
      <c r="BP263" s="1" t="str">
        <f t="shared" si="84"/>
        <v>-</v>
      </c>
      <c r="BQ263" s="1" t="str">
        <f t="shared" si="85"/>
        <v>-</v>
      </c>
      <c r="BR263" s="1" t="str">
        <f t="shared" si="86"/>
        <v>-</v>
      </c>
      <c r="BS263" s="1">
        <f t="shared" si="87"/>
        <v>1986</v>
      </c>
      <c r="BT263" s="1">
        <f t="shared" si="88"/>
        <v>10</v>
      </c>
      <c r="BU263" s="127">
        <f t="shared" si="89"/>
        <v>0</v>
      </c>
      <c r="BV263" s="127">
        <f t="shared" si="89"/>
        <v>0</v>
      </c>
      <c r="BW263" s="9"/>
      <c r="BX263" s="9"/>
      <c r="BY263" s="9"/>
      <c r="BZ263" s="9"/>
      <c r="CA263" s="9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</row>
    <row r="264" spans="1:134" ht="15.75" x14ac:dyDescent="0.3">
      <c r="A264" s="101">
        <f>IF(C264&lt;&gt;"",COUNTA($C$7:C264),"")</f>
        <v>258</v>
      </c>
      <c r="B264" s="357">
        <v>9715011</v>
      </c>
      <c r="C264" s="360" t="s">
        <v>638</v>
      </c>
      <c r="D264" s="293" t="s">
        <v>636</v>
      </c>
      <c r="E264" s="102"/>
      <c r="F264" s="106" t="s">
        <v>257</v>
      </c>
      <c r="G264" s="110" t="s">
        <v>66</v>
      </c>
      <c r="H264" s="110" t="s">
        <v>103</v>
      </c>
      <c r="I264" s="109">
        <f t="shared" ca="1" si="91"/>
        <v>24</v>
      </c>
      <c r="J264" s="110" t="s">
        <v>110</v>
      </c>
      <c r="K264" s="110" t="s">
        <v>122</v>
      </c>
      <c r="L264" s="111" t="s">
        <v>106</v>
      </c>
      <c r="M264" s="304">
        <v>33241</v>
      </c>
      <c r="N264" s="167">
        <v>35533</v>
      </c>
      <c r="O264" s="358">
        <v>39789</v>
      </c>
      <c r="P264" s="341"/>
      <c r="Q264" s="359"/>
      <c r="R264" s="369"/>
      <c r="S264" s="136"/>
      <c r="T264" s="137"/>
      <c r="U264" s="138"/>
      <c r="V264" s="139"/>
      <c r="W264" s="135"/>
      <c r="X264" s="342"/>
      <c r="Y264" s="141">
        <f t="shared" ref="Y264:Y327" si="93">IF(ISBLANK(M264),"-",IF(ISBLANK(Q264),IF(ISBLANK(R264),IF(ISBLANK(S264),MONTH(M264),"-"),"-"),"-"))</f>
        <v>1</v>
      </c>
      <c r="AF264" s="342"/>
      <c r="AG264" s="342"/>
      <c r="AH264" s="143" t="str">
        <f t="shared" si="92"/>
        <v>P</v>
      </c>
      <c r="AI264" s="143" t="str">
        <f t="shared" si="92"/>
        <v>S</v>
      </c>
      <c r="AJ264" s="143">
        <f t="shared" ca="1" si="92"/>
        <v>24</v>
      </c>
      <c r="AK264" s="143" t="str">
        <f t="shared" si="92"/>
        <v>SMU</v>
      </c>
      <c r="AL264" s="143" t="str">
        <f t="shared" si="92"/>
        <v>Pel/Mhs</v>
      </c>
      <c r="AM264" s="143" t="str">
        <f t="shared" si="92"/>
        <v>Jawa</v>
      </c>
      <c r="AN264" s="25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33"/>
      <c r="BC264">
        <f t="shared" ref="BC264:BC327" si="94">IF(ISBLANK($N264),"-",YEAR($N264))</f>
        <v>1997</v>
      </c>
      <c r="BD264">
        <f t="shared" ref="BD264:BD327" si="95">IF(ISBLANK($N264),"-",MONTH($N264))</f>
        <v>4</v>
      </c>
      <c r="BE264" s="1">
        <f t="shared" ref="BE264:BE327" si="96">IF(ISBLANK($O264),"-",YEAR($O264))</f>
        <v>2008</v>
      </c>
      <c r="BF264" s="1">
        <f t="shared" ref="BF264:BF327" si="97">IF(ISBLANK($O264),"-",MONTH($O264))</f>
        <v>12</v>
      </c>
      <c r="BG264" s="1" t="str">
        <f t="shared" ref="BG264:BG327" si="98">IF(ISBLANK($P264),"-",YEAR($P264))</f>
        <v>-</v>
      </c>
      <c r="BH264" s="1" t="str">
        <f t="shared" ref="BH264:BH327" si="99">IF(ISBLANK($P264),"-",MONTH($P264))</f>
        <v>-</v>
      </c>
      <c r="BI264" s="1" t="str">
        <f t="shared" ref="BI264:BI327" si="100">IF(ISBLANK($Q264),"-",YEAR($Q264))</f>
        <v>-</v>
      </c>
      <c r="BJ264" s="1" t="str">
        <f t="shared" ref="BJ264:BJ327" si="101">IF(ISBLANK($Q264),"-",MONTH($Q264))</f>
        <v>-</v>
      </c>
      <c r="BK264" s="1" t="str">
        <f t="shared" ref="BK264:BK327" si="102">IF(ISBLANK($R264),"-",YEAR($R264))</f>
        <v>-</v>
      </c>
      <c r="BL264" s="1" t="str">
        <f t="shared" ref="BL264:BL327" si="103">IF(ISBLANK($R264),"-",MONTH($R264))</f>
        <v>-</v>
      </c>
      <c r="BM264" s="1" t="str">
        <f t="shared" ref="BM264:BM327" si="104">IF(ISBLANK($S264),"-",YEAR($S264))</f>
        <v>-</v>
      </c>
      <c r="BN264" s="1" t="str">
        <f t="shared" ref="BN264:BN327" si="105">IF(ISBLANK($S264),"-",MONTH($S264))</f>
        <v>-</v>
      </c>
      <c r="BO264" s="1" t="str">
        <f t="shared" si="90"/>
        <v>-</v>
      </c>
      <c r="BP264" s="1" t="str">
        <f t="shared" ref="BP264:BP327" si="106">IF(ISBLANK($T264),"-",MONTH($T264))</f>
        <v>-</v>
      </c>
      <c r="BQ264" s="1" t="str">
        <f t="shared" ref="BQ264:BQ327" si="107">IF(ISBLANK($U264),"-",YEAR($U264))</f>
        <v>-</v>
      </c>
      <c r="BR264" s="1" t="str">
        <f t="shared" ref="BR264:BR327" si="108">IF(ISBLANK($U264),"-",MONTH($U264))</f>
        <v>-</v>
      </c>
      <c r="BS264" s="1">
        <f t="shared" ref="BS264:BS327" si="109">IF(ISBLANK($M264),"-",YEAR($M264))</f>
        <v>1991</v>
      </c>
      <c r="BT264" s="1">
        <f t="shared" ref="BT264:BT327" si="110">IF(ISBLANK($M264),"-",MONTH($M264))</f>
        <v>1</v>
      </c>
      <c r="BU264" s="127">
        <f t="shared" ref="BU264:BV327" si="111">V264</f>
        <v>0</v>
      </c>
      <c r="BV264" s="127">
        <f t="shared" si="111"/>
        <v>0</v>
      </c>
      <c r="BW264" s="9"/>
      <c r="BX264" s="9"/>
      <c r="BY264" s="9"/>
      <c r="BZ264" s="9"/>
      <c r="CA264" s="9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</row>
    <row r="265" spans="1:134" ht="15.75" x14ac:dyDescent="0.3">
      <c r="A265" s="101">
        <f>IF(C265&lt;&gt;"",COUNTA($C$7:C265),"")</f>
        <v>259</v>
      </c>
      <c r="B265" s="309" t="s">
        <v>639</v>
      </c>
      <c r="C265" s="360" t="s">
        <v>640</v>
      </c>
      <c r="D265" s="293" t="s">
        <v>641</v>
      </c>
      <c r="E265" s="102"/>
      <c r="F265" s="106" t="s">
        <v>257</v>
      </c>
      <c r="G265" s="172" t="s">
        <v>102</v>
      </c>
      <c r="H265" s="110" t="s">
        <v>103</v>
      </c>
      <c r="I265" s="109">
        <f t="shared" ca="1" si="91"/>
        <v>83</v>
      </c>
      <c r="J265" s="110" t="s">
        <v>68</v>
      </c>
      <c r="K265" s="110" t="s">
        <v>127</v>
      </c>
      <c r="L265" s="111" t="s">
        <v>128</v>
      </c>
      <c r="M265" s="304">
        <v>11708</v>
      </c>
      <c r="N265" s="167">
        <v>37250</v>
      </c>
      <c r="O265" s="358">
        <v>37250</v>
      </c>
      <c r="P265" s="341"/>
      <c r="Q265" s="359"/>
      <c r="R265" s="369"/>
      <c r="S265" s="136"/>
      <c r="T265" s="137"/>
      <c r="U265" s="138"/>
      <c r="V265" s="139"/>
      <c r="W265" s="135"/>
      <c r="X265" s="342"/>
      <c r="Y265" s="141">
        <f t="shared" si="93"/>
        <v>1</v>
      </c>
      <c r="AF265" s="342"/>
      <c r="AG265" s="342"/>
      <c r="AH265" s="143" t="str">
        <f t="shared" si="92"/>
        <v>W</v>
      </c>
      <c r="AI265" s="143" t="str">
        <f t="shared" si="92"/>
        <v>S</v>
      </c>
      <c r="AJ265" s="143">
        <f t="shared" ca="1" si="92"/>
        <v>83</v>
      </c>
      <c r="AK265" s="143" t="str">
        <f t="shared" si="92"/>
        <v>TDKSD</v>
      </c>
      <c r="AL265" s="143" t="str">
        <f t="shared" si="92"/>
        <v>Ibu RT</v>
      </c>
      <c r="AM265" s="143" t="str">
        <f t="shared" si="92"/>
        <v>T.Hoa</v>
      </c>
      <c r="AN265" s="25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33"/>
      <c r="BC265">
        <f t="shared" si="94"/>
        <v>2001</v>
      </c>
      <c r="BD265">
        <f t="shared" si="95"/>
        <v>12</v>
      </c>
      <c r="BE265" s="1">
        <f t="shared" si="96"/>
        <v>2001</v>
      </c>
      <c r="BF265" s="1">
        <f t="shared" si="97"/>
        <v>12</v>
      </c>
      <c r="BG265" s="1" t="str">
        <f t="shared" si="98"/>
        <v>-</v>
      </c>
      <c r="BH265" s="1" t="str">
        <f t="shared" si="99"/>
        <v>-</v>
      </c>
      <c r="BI265" s="1" t="str">
        <f t="shared" si="100"/>
        <v>-</v>
      </c>
      <c r="BJ265" s="1" t="str">
        <f t="shared" si="101"/>
        <v>-</v>
      </c>
      <c r="BK265" s="1" t="str">
        <f t="shared" si="102"/>
        <v>-</v>
      </c>
      <c r="BL265" s="1" t="str">
        <f t="shared" si="103"/>
        <v>-</v>
      </c>
      <c r="BM265" s="1" t="str">
        <f t="shared" si="104"/>
        <v>-</v>
      </c>
      <c r="BN265" s="1" t="str">
        <f t="shared" si="105"/>
        <v>-</v>
      </c>
      <c r="BO265" s="1" t="str">
        <f t="shared" ref="BO265:BO328" si="112">IF(ISBLANK($T265),"-",YEAR($T265))</f>
        <v>-</v>
      </c>
      <c r="BP265" s="1" t="str">
        <f t="shared" si="106"/>
        <v>-</v>
      </c>
      <c r="BQ265" s="1" t="str">
        <f t="shared" si="107"/>
        <v>-</v>
      </c>
      <c r="BR265" s="1" t="str">
        <f t="shared" si="108"/>
        <v>-</v>
      </c>
      <c r="BS265" s="1">
        <f t="shared" si="109"/>
        <v>1932</v>
      </c>
      <c r="BT265" s="1">
        <f t="shared" si="110"/>
        <v>1</v>
      </c>
      <c r="BU265" s="127">
        <f t="shared" si="111"/>
        <v>0</v>
      </c>
      <c r="BV265" s="127">
        <f t="shared" si="111"/>
        <v>0</v>
      </c>
      <c r="BW265" s="9"/>
      <c r="BX265" s="9"/>
      <c r="BY265" s="9"/>
      <c r="BZ265" s="9"/>
      <c r="CA265" s="9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</row>
    <row r="266" spans="1:134" ht="15.75" x14ac:dyDescent="0.3">
      <c r="A266" s="101">
        <f>IF(C266&lt;&gt;"",COUNTA($C$7:C266),"")</f>
        <v>260</v>
      </c>
      <c r="B266" s="309" t="s">
        <v>642</v>
      </c>
      <c r="C266" s="360" t="s">
        <v>643</v>
      </c>
      <c r="D266" s="293" t="s">
        <v>644</v>
      </c>
      <c r="E266" s="102"/>
      <c r="F266" s="106" t="s">
        <v>257</v>
      </c>
      <c r="G266" s="172" t="s">
        <v>102</v>
      </c>
      <c r="H266" s="110" t="s">
        <v>103</v>
      </c>
      <c r="I266" s="109">
        <f t="shared" ref="I266:I329" ca="1" si="113">IF(OR(ISBLANK(M266),NOT(ISBLANK(R266))),"",IF(MONTH(M266)&gt;MONTH($M$3),YEAR($M$3)-YEAR(M266),IF(AND(MONTH(M266)=MONTH($M$3),DAY(M266)&lt;=DAY($M$3)),YEAR($M$3)-YEAR(M266),YEAR($M$3)-YEAR(M266))))</f>
        <v>44</v>
      </c>
      <c r="J266" s="110" t="s">
        <v>110</v>
      </c>
      <c r="K266" s="110" t="s">
        <v>111</v>
      </c>
      <c r="L266" s="111" t="s">
        <v>128</v>
      </c>
      <c r="M266" s="304">
        <v>26146</v>
      </c>
      <c r="N266" s="167">
        <v>38690</v>
      </c>
      <c r="O266" s="358">
        <v>38690</v>
      </c>
      <c r="P266" s="341"/>
      <c r="Q266" s="359"/>
      <c r="R266" s="369"/>
      <c r="S266" s="136"/>
      <c r="T266" s="137"/>
      <c r="U266" s="138"/>
      <c r="V266" s="139"/>
      <c r="W266" s="135"/>
      <c r="X266" s="342"/>
      <c r="Y266" s="141">
        <f t="shared" si="93"/>
        <v>8</v>
      </c>
      <c r="AF266" s="342"/>
      <c r="AG266" s="342"/>
      <c r="AH266" s="143" t="str">
        <f t="shared" si="92"/>
        <v>W</v>
      </c>
      <c r="AI266" s="143" t="str">
        <f t="shared" si="92"/>
        <v>S</v>
      </c>
      <c r="AJ266" s="143">
        <f t="shared" ca="1" si="92"/>
        <v>44</v>
      </c>
      <c r="AK266" s="143" t="str">
        <f t="shared" si="92"/>
        <v>SMU</v>
      </c>
      <c r="AL266" s="143" t="str">
        <f t="shared" si="92"/>
        <v>Wirausaha</v>
      </c>
      <c r="AM266" s="143" t="str">
        <f t="shared" si="92"/>
        <v>T.Hoa</v>
      </c>
      <c r="AN266" s="25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33"/>
      <c r="BC266">
        <f t="shared" si="94"/>
        <v>2005</v>
      </c>
      <c r="BD266">
        <f t="shared" si="95"/>
        <v>12</v>
      </c>
      <c r="BE266" s="1">
        <f t="shared" si="96"/>
        <v>2005</v>
      </c>
      <c r="BF266" s="1">
        <f t="shared" si="97"/>
        <v>12</v>
      </c>
      <c r="BG266" s="1" t="str">
        <f t="shared" si="98"/>
        <v>-</v>
      </c>
      <c r="BH266" s="1" t="str">
        <f t="shared" si="99"/>
        <v>-</v>
      </c>
      <c r="BI266" s="1" t="str">
        <f t="shared" si="100"/>
        <v>-</v>
      </c>
      <c r="BJ266" s="1" t="str">
        <f t="shared" si="101"/>
        <v>-</v>
      </c>
      <c r="BK266" s="1" t="str">
        <f t="shared" si="102"/>
        <v>-</v>
      </c>
      <c r="BL266" s="1" t="str">
        <f t="shared" si="103"/>
        <v>-</v>
      </c>
      <c r="BM266" s="1" t="str">
        <f t="shared" si="104"/>
        <v>-</v>
      </c>
      <c r="BN266" s="1" t="str">
        <f t="shared" si="105"/>
        <v>-</v>
      </c>
      <c r="BO266" s="1" t="str">
        <f t="shared" si="112"/>
        <v>-</v>
      </c>
      <c r="BP266" s="1" t="str">
        <f t="shared" si="106"/>
        <v>-</v>
      </c>
      <c r="BQ266" s="1" t="str">
        <f t="shared" si="107"/>
        <v>-</v>
      </c>
      <c r="BR266" s="1" t="str">
        <f t="shared" si="108"/>
        <v>-</v>
      </c>
      <c r="BS266" s="1">
        <f t="shared" si="109"/>
        <v>1971</v>
      </c>
      <c r="BT266" s="1">
        <f t="shared" si="110"/>
        <v>8</v>
      </c>
      <c r="BU266" s="127">
        <f t="shared" si="111"/>
        <v>0</v>
      </c>
      <c r="BV266" s="127">
        <f t="shared" si="111"/>
        <v>0</v>
      </c>
      <c r="BW266" s="9"/>
      <c r="BX266" s="9"/>
      <c r="BY266" s="9"/>
      <c r="BZ266" s="9"/>
      <c r="CA266" s="9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</row>
    <row r="267" spans="1:134" ht="15.75" x14ac:dyDescent="0.3">
      <c r="A267" s="101">
        <f>IF(C267&lt;&gt;"",COUNTA($C$7:C267),"")</f>
        <v>261</v>
      </c>
      <c r="B267" s="309" t="s">
        <v>645</v>
      </c>
      <c r="C267" s="360" t="s">
        <v>646</v>
      </c>
      <c r="D267" s="293" t="s">
        <v>644</v>
      </c>
      <c r="E267" s="102"/>
      <c r="F267" s="106" t="s">
        <v>257</v>
      </c>
      <c r="G267" s="110" t="s">
        <v>66</v>
      </c>
      <c r="H267" s="146" t="s">
        <v>115</v>
      </c>
      <c r="I267" s="109">
        <f t="shared" ca="1" si="113"/>
        <v>18</v>
      </c>
      <c r="J267" s="110"/>
      <c r="K267" s="110"/>
      <c r="L267" s="111" t="s">
        <v>128</v>
      </c>
      <c r="M267" s="304">
        <v>35772</v>
      </c>
      <c r="N267" s="167">
        <v>38690</v>
      </c>
      <c r="O267" s="358"/>
      <c r="P267" s="341"/>
      <c r="Q267" s="359"/>
      <c r="R267" s="369"/>
      <c r="S267" s="136"/>
      <c r="T267" s="137"/>
      <c r="U267" s="138"/>
      <c r="V267" s="139"/>
      <c r="W267" s="135"/>
      <c r="X267" s="342"/>
      <c r="Y267" s="141">
        <f t="shared" si="93"/>
        <v>12</v>
      </c>
      <c r="AF267" s="342"/>
      <c r="AG267" s="342"/>
      <c r="AH267" s="143" t="str">
        <f t="shared" si="92"/>
        <v>P</v>
      </c>
      <c r="AI267" s="143" t="str">
        <f t="shared" si="92"/>
        <v>B</v>
      </c>
      <c r="AJ267" s="143">
        <f t="shared" ca="1" si="92"/>
        <v>18</v>
      </c>
      <c r="AK267" s="143">
        <f t="shared" si="92"/>
        <v>0</v>
      </c>
      <c r="AL267" s="143">
        <f t="shared" si="92"/>
        <v>0</v>
      </c>
      <c r="AM267" s="143" t="str">
        <f t="shared" si="92"/>
        <v>T.Hoa</v>
      </c>
      <c r="AN267" s="25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33"/>
      <c r="BC267">
        <f t="shared" si="94"/>
        <v>2005</v>
      </c>
      <c r="BD267">
        <f t="shared" si="95"/>
        <v>12</v>
      </c>
      <c r="BE267" s="1" t="str">
        <f t="shared" si="96"/>
        <v>-</v>
      </c>
      <c r="BF267" s="1" t="str">
        <f t="shared" si="97"/>
        <v>-</v>
      </c>
      <c r="BG267" s="1" t="str">
        <f t="shared" si="98"/>
        <v>-</v>
      </c>
      <c r="BH267" s="1" t="str">
        <f t="shared" si="99"/>
        <v>-</v>
      </c>
      <c r="BI267" s="1" t="str">
        <f t="shared" si="100"/>
        <v>-</v>
      </c>
      <c r="BJ267" s="1" t="str">
        <f t="shared" si="101"/>
        <v>-</v>
      </c>
      <c r="BK267" s="1" t="str">
        <f t="shared" si="102"/>
        <v>-</v>
      </c>
      <c r="BL267" s="1" t="str">
        <f t="shared" si="103"/>
        <v>-</v>
      </c>
      <c r="BM267" s="1" t="str">
        <f t="shared" si="104"/>
        <v>-</v>
      </c>
      <c r="BN267" s="1" t="str">
        <f t="shared" si="105"/>
        <v>-</v>
      </c>
      <c r="BO267" s="1" t="str">
        <f t="shared" si="112"/>
        <v>-</v>
      </c>
      <c r="BP267" s="1" t="str">
        <f t="shared" si="106"/>
        <v>-</v>
      </c>
      <c r="BQ267" s="1" t="str">
        <f t="shared" si="107"/>
        <v>-</v>
      </c>
      <c r="BR267" s="1" t="str">
        <f t="shared" si="108"/>
        <v>-</v>
      </c>
      <c r="BS267" s="1">
        <f t="shared" si="109"/>
        <v>1997</v>
      </c>
      <c r="BT267" s="1">
        <f t="shared" si="110"/>
        <v>12</v>
      </c>
      <c r="BU267" s="127">
        <f t="shared" si="111"/>
        <v>0</v>
      </c>
      <c r="BV267" s="127">
        <f t="shared" si="111"/>
        <v>0</v>
      </c>
      <c r="BW267" s="9"/>
      <c r="BX267" s="9"/>
      <c r="BY267" s="9"/>
      <c r="BZ267" s="9"/>
      <c r="CA267" s="9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</row>
    <row r="268" spans="1:134" ht="15.75" x14ac:dyDescent="0.3">
      <c r="A268" s="101">
        <f>IF(C268&lt;&gt;"",COUNTA($C$7:C268),"")</f>
        <v>262</v>
      </c>
      <c r="B268" s="309" t="s">
        <v>647</v>
      </c>
      <c r="C268" s="360" t="s">
        <v>648</v>
      </c>
      <c r="D268" s="293" t="s">
        <v>644</v>
      </c>
      <c r="E268" s="102"/>
      <c r="F268" s="106" t="s">
        <v>257</v>
      </c>
      <c r="G268" s="110" t="s">
        <v>102</v>
      </c>
      <c r="H268" s="146" t="s">
        <v>115</v>
      </c>
      <c r="I268" s="109">
        <f t="shared" ca="1" si="113"/>
        <v>14</v>
      </c>
      <c r="J268" s="110"/>
      <c r="K268" s="110"/>
      <c r="L268" s="111" t="s">
        <v>128</v>
      </c>
      <c r="M268" s="304">
        <v>36961</v>
      </c>
      <c r="N268" s="167">
        <v>38690</v>
      </c>
      <c r="O268" s="358"/>
      <c r="P268" s="341"/>
      <c r="Q268" s="359"/>
      <c r="R268" s="369"/>
      <c r="S268" s="136"/>
      <c r="T268" s="137"/>
      <c r="U268" s="138"/>
      <c r="V268" s="139"/>
      <c r="W268" s="135"/>
      <c r="X268" s="342"/>
      <c r="Y268" s="141">
        <f t="shared" si="93"/>
        <v>3</v>
      </c>
      <c r="AF268" s="342"/>
      <c r="AG268" s="342"/>
      <c r="AH268" s="143" t="str">
        <f t="shared" si="92"/>
        <v>W</v>
      </c>
      <c r="AI268" s="143" t="str">
        <f t="shared" si="92"/>
        <v>B</v>
      </c>
      <c r="AJ268" s="143">
        <f t="shared" ca="1" si="92"/>
        <v>14</v>
      </c>
      <c r="AK268" s="143">
        <f t="shared" si="92"/>
        <v>0</v>
      </c>
      <c r="AL268" s="143">
        <f t="shared" si="92"/>
        <v>0</v>
      </c>
      <c r="AM268" s="143" t="str">
        <f t="shared" si="92"/>
        <v>T.Hoa</v>
      </c>
      <c r="AN268" s="25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33"/>
      <c r="BC268">
        <f t="shared" si="94"/>
        <v>2005</v>
      </c>
      <c r="BD268">
        <f t="shared" si="95"/>
        <v>12</v>
      </c>
      <c r="BE268" s="1" t="str">
        <f t="shared" si="96"/>
        <v>-</v>
      </c>
      <c r="BF268" s="1" t="str">
        <f t="shared" si="97"/>
        <v>-</v>
      </c>
      <c r="BG268" s="1" t="str">
        <f t="shared" si="98"/>
        <v>-</v>
      </c>
      <c r="BH268" s="1" t="str">
        <f t="shared" si="99"/>
        <v>-</v>
      </c>
      <c r="BI268" s="1" t="str">
        <f t="shared" si="100"/>
        <v>-</v>
      </c>
      <c r="BJ268" s="1" t="str">
        <f t="shared" si="101"/>
        <v>-</v>
      </c>
      <c r="BK268" s="1" t="str">
        <f t="shared" si="102"/>
        <v>-</v>
      </c>
      <c r="BL268" s="1" t="str">
        <f t="shared" si="103"/>
        <v>-</v>
      </c>
      <c r="BM268" s="1" t="str">
        <f t="shared" si="104"/>
        <v>-</v>
      </c>
      <c r="BN268" s="1" t="str">
        <f t="shared" si="105"/>
        <v>-</v>
      </c>
      <c r="BO268" s="1" t="str">
        <f t="shared" si="112"/>
        <v>-</v>
      </c>
      <c r="BP268" s="1" t="str">
        <f t="shared" si="106"/>
        <v>-</v>
      </c>
      <c r="BQ268" s="1" t="str">
        <f t="shared" si="107"/>
        <v>-</v>
      </c>
      <c r="BR268" s="1" t="str">
        <f t="shared" si="108"/>
        <v>-</v>
      </c>
      <c r="BS268" s="1">
        <f t="shared" si="109"/>
        <v>2001</v>
      </c>
      <c r="BT268" s="1">
        <f t="shared" si="110"/>
        <v>3</v>
      </c>
      <c r="BU268" s="127">
        <f t="shared" si="111"/>
        <v>0</v>
      </c>
      <c r="BV268" s="127">
        <f t="shared" si="111"/>
        <v>0</v>
      </c>
      <c r="BW268" s="9"/>
      <c r="BX268" s="9"/>
      <c r="BY268" s="9"/>
      <c r="BZ268" s="9"/>
      <c r="CA268" s="9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</row>
    <row r="269" spans="1:134" ht="15.75" x14ac:dyDescent="0.3">
      <c r="A269" s="101">
        <f>IF(C269&lt;&gt;"",COUNTA($C$7:C269),"")</f>
        <v>263</v>
      </c>
      <c r="B269" s="357">
        <v>9316006</v>
      </c>
      <c r="C269" s="360" t="s">
        <v>649</v>
      </c>
      <c r="D269" s="293" t="s">
        <v>650</v>
      </c>
      <c r="E269" s="102"/>
      <c r="F269" s="106" t="s">
        <v>257</v>
      </c>
      <c r="G269" s="172" t="s">
        <v>66</v>
      </c>
      <c r="H269" s="110" t="s">
        <v>103</v>
      </c>
      <c r="I269" s="109">
        <f t="shared" ca="1" si="113"/>
        <v>45</v>
      </c>
      <c r="J269" s="110" t="s">
        <v>104</v>
      </c>
      <c r="K269" s="110" t="s">
        <v>119</v>
      </c>
      <c r="L269" s="111" t="s">
        <v>106</v>
      </c>
      <c r="M269" s="304">
        <v>25700</v>
      </c>
      <c r="N269" s="167">
        <v>32376</v>
      </c>
      <c r="O269" s="358">
        <v>32376</v>
      </c>
      <c r="P269" s="341"/>
      <c r="Q269" s="359"/>
      <c r="R269" s="369"/>
      <c r="S269" s="136"/>
      <c r="T269" s="137"/>
      <c r="U269" s="138"/>
      <c r="V269" s="139"/>
      <c r="W269" s="135"/>
      <c r="X269" s="342"/>
      <c r="Y269" s="141">
        <f t="shared" si="93"/>
        <v>5</v>
      </c>
      <c r="AF269" s="342"/>
      <c r="AG269" s="342"/>
      <c r="AH269" s="143" t="str">
        <f t="shared" si="92"/>
        <v>P</v>
      </c>
      <c r="AI269" s="143" t="str">
        <f t="shared" si="92"/>
        <v>S</v>
      </c>
      <c r="AJ269" s="143">
        <f t="shared" ca="1" si="92"/>
        <v>45</v>
      </c>
      <c r="AK269" s="143" t="str">
        <f t="shared" si="92"/>
        <v>Kejuruan</v>
      </c>
      <c r="AL269" s="143" t="str">
        <f t="shared" si="92"/>
        <v>P.Swasta</v>
      </c>
      <c r="AM269" s="143" t="str">
        <f t="shared" si="92"/>
        <v>Jawa</v>
      </c>
      <c r="AN269" s="25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33"/>
      <c r="BC269">
        <f t="shared" si="94"/>
        <v>1988</v>
      </c>
      <c r="BD269">
        <f t="shared" si="95"/>
        <v>8</v>
      </c>
      <c r="BE269" s="1">
        <f t="shared" si="96"/>
        <v>1988</v>
      </c>
      <c r="BF269" s="1">
        <f t="shared" si="97"/>
        <v>8</v>
      </c>
      <c r="BG269" s="1" t="str">
        <f t="shared" si="98"/>
        <v>-</v>
      </c>
      <c r="BH269" s="1" t="str">
        <f t="shared" si="99"/>
        <v>-</v>
      </c>
      <c r="BI269" s="1" t="str">
        <f t="shared" si="100"/>
        <v>-</v>
      </c>
      <c r="BJ269" s="1" t="str">
        <f t="shared" si="101"/>
        <v>-</v>
      </c>
      <c r="BK269" s="1" t="str">
        <f t="shared" si="102"/>
        <v>-</v>
      </c>
      <c r="BL269" s="1" t="str">
        <f t="shared" si="103"/>
        <v>-</v>
      </c>
      <c r="BM269" s="1" t="str">
        <f t="shared" si="104"/>
        <v>-</v>
      </c>
      <c r="BN269" s="1" t="str">
        <f t="shared" si="105"/>
        <v>-</v>
      </c>
      <c r="BO269" s="1" t="str">
        <f t="shared" si="112"/>
        <v>-</v>
      </c>
      <c r="BP269" s="1" t="str">
        <f t="shared" si="106"/>
        <v>-</v>
      </c>
      <c r="BQ269" s="1" t="str">
        <f t="shared" si="107"/>
        <v>-</v>
      </c>
      <c r="BR269" s="1" t="str">
        <f t="shared" si="108"/>
        <v>-</v>
      </c>
      <c r="BS269" s="1">
        <f t="shared" si="109"/>
        <v>1970</v>
      </c>
      <c r="BT269" s="1">
        <f t="shared" si="110"/>
        <v>5</v>
      </c>
      <c r="BU269" s="127">
        <f t="shared" si="111"/>
        <v>0</v>
      </c>
      <c r="BV269" s="127">
        <f t="shared" si="111"/>
        <v>0</v>
      </c>
      <c r="BW269" s="9"/>
      <c r="BX269" s="9"/>
      <c r="BY269" s="9"/>
      <c r="BZ269" s="9"/>
      <c r="CA269" s="9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</row>
    <row r="270" spans="1:134" ht="15.75" x14ac:dyDescent="0.3">
      <c r="A270" s="101">
        <f>IF(C270&lt;&gt;"",COUNTA($C$7:C270),"")</f>
        <v>264</v>
      </c>
      <c r="B270" s="309" t="s">
        <v>651</v>
      </c>
      <c r="C270" s="360" t="s">
        <v>652</v>
      </c>
      <c r="D270" s="293" t="s">
        <v>650</v>
      </c>
      <c r="E270" s="102"/>
      <c r="F270" s="106" t="s">
        <v>257</v>
      </c>
      <c r="G270" s="110" t="s">
        <v>102</v>
      </c>
      <c r="H270" s="110" t="s">
        <v>103</v>
      </c>
      <c r="I270" s="109">
        <f t="shared" ca="1" si="113"/>
        <v>49</v>
      </c>
      <c r="J270" s="110" t="s">
        <v>145</v>
      </c>
      <c r="K270" s="110" t="s">
        <v>119</v>
      </c>
      <c r="L270" s="111" t="s">
        <v>128</v>
      </c>
      <c r="M270" s="304">
        <v>24419</v>
      </c>
      <c r="N270" s="167">
        <v>38346</v>
      </c>
      <c r="O270" s="358">
        <v>38346</v>
      </c>
      <c r="P270" s="341"/>
      <c r="Q270" s="359"/>
      <c r="R270" s="369"/>
      <c r="S270" s="136"/>
      <c r="T270" s="137"/>
      <c r="U270" s="138"/>
      <c r="V270" s="139"/>
      <c r="W270" s="135"/>
      <c r="X270" s="342"/>
      <c r="Y270" s="141">
        <f t="shared" si="93"/>
        <v>11</v>
      </c>
      <c r="AF270" s="342"/>
      <c r="AG270" s="342"/>
      <c r="AH270" s="143" t="str">
        <f t="shared" si="92"/>
        <v>W</v>
      </c>
      <c r="AI270" s="143" t="str">
        <f t="shared" si="92"/>
        <v>S</v>
      </c>
      <c r="AJ270" s="143">
        <f t="shared" ca="1" si="92"/>
        <v>49</v>
      </c>
      <c r="AK270" s="143" t="str">
        <f t="shared" si="92"/>
        <v>S-1</v>
      </c>
      <c r="AL270" s="143" t="str">
        <f t="shared" si="92"/>
        <v>P.Swasta</v>
      </c>
      <c r="AM270" s="143" t="str">
        <f t="shared" si="92"/>
        <v>T.Hoa</v>
      </c>
      <c r="AN270" s="25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33"/>
      <c r="BC270">
        <f t="shared" si="94"/>
        <v>2004</v>
      </c>
      <c r="BD270">
        <f t="shared" si="95"/>
        <v>12</v>
      </c>
      <c r="BE270" s="1">
        <f t="shared" si="96"/>
        <v>2004</v>
      </c>
      <c r="BF270" s="1">
        <f t="shared" si="97"/>
        <v>12</v>
      </c>
      <c r="BG270" s="1" t="str">
        <f t="shared" si="98"/>
        <v>-</v>
      </c>
      <c r="BH270" s="1" t="str">
        <f t="shared" si="99"/>
        <v>-</v>
      </c>
      <c r="BI270" s="1" t="str">
        <f t="shared" si="100"/>
        <v>-</v>
      </c>
      <c r="BJ270" s="1" t="str">
        <f t="shared" si="101"/>
        <v>-</v>
      </c>
      <c r="BK270" s="1" t="str">
        <f t="shared" si="102"/>
        <v>-</v>
      </c>
      <c r="BL270" s="1" t="str">
        <f t="shared" si="103"/>
        <v>-</v>
      </c>
      <c r="BM270" s="1" t="str">
        <f t="shared" si="104"/>
        <v>-</v>
      </c>
      <c r="BN270" s="1" t="str">
        <f t="shared" si="105"/>
        <v>-</v>
      </c>
      <c r="BO270" s="1" t="str">
        <f t="shared" si="112"/>
        <v>-</v>
      </c>
      <c r="BP270" s="1" t="str">
        <f t="shared" si="106"/>
        <v>-</v>
      </c>
      <c r="BQ270" s="1" t="str">
        <f t="shared" si="107"/>
        <v>-</v>
      </c>
      <c r="BR270" s="1" t="str">
        <f t="shared" si="108"/>
        <v>-</v>
      </c>
      <c r="BS270" s="1">
        <f t="shared" si="109"/>
        <v>1966</v>
      </c>
      <c r="BT270" s="1">
        <f t="shared" si="110"/>
        <v>11</v>
      </c>
      <c r="BU270" s="127">
        <f t="shared" si="111"/>
        <v>0</v>
      </c>
      <c r="BV270" s="127">
        <f t="shared" si="111"/>
        <v>0</v>
      </c>
      <c r="BW270" s="9"/>
      <c r="BX270" s="9"/>
      <c r="BY270" s="9"/>
      <c r="BZ270" s="9"/>
      <c r="CA270" s="9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</row>
    <row r="271" spans="1:134" ht="15.75" x14ac:dyDescent="0.3">
      <c r="A271" s="101">
        <f>IF(C271&lt;&gt;"",COUNTA($C$7:C271),"")</f>
        <v>265</v>
      </c>
      <c r="B271" s="309" t="s">
        <v>653</v>
      </c>
      <c r="C271" s="360" t="s">
        <v>654</v>
      </c>
      <c r="D271" s="293" t="s">
        <v>650</v>
      </c>
      <c r="E271" s="102"/>
      <c r="F271" s="106" t="s">
        <v>257</v>
      </c>
      <c r="G271" s="110" t="s">
        <v>102</v>
      </c>
      <c r="H271" s="146" t="s">
        <v>115</v>
      </c>
      <c r="I271" s="109">
        <f t="shared" ca="1" si="113"/>
        <v>13</v>
      </c>
      <c r="J271" s="110"/>
      <c r="K271" s="110"/>
      <c r="L271" s="111" t="s">
        <v>106</v>
      </c>
      <c r="M271" s="304">
        <v>37380</v>
      </c>
      <c r="N271" s="167">
        <v>38346</v>
      </c>
      <c r="O271" s="358"/>
      <c r="P271" s="341"/>
      <c r="Q271" s="359"/>
      <c r="R271" s="369"/>
      <c r="S271" s="136"/>
      <c r="T271" s="137"/>
      <c r="U271" s="138"/>
      <c r="V271" s="139"/>
      <c r="W271" s="135"/>
      <c r="X271" s="342"/>
      <c r="Y271" s="141">
        <f t="shared" si="93"/>
        <v>5</v>
      </c>
      <c r="AF271" s="342"/>
      <c r="AG271" s="342"/>
      <c r="AH271" s="143" t="str">
        <f t="shared" si="92"/>
        <v>W</v>
      </c>
      <c r="AI271" s="143" t="str">
        <f t="shared" si="92"/>
        <v>B</v>
      </c>
      <c r="AJ271" s="143">
        <f t="shared" ca="1" si="92"/>
        <v>13</v>
      </c>
      <c r="AK271" s="143">
        <f t="shared" si="92"/>
        <v>0</v>
      </c>
      <c r="AL271" s="143">
        <f t="shared" si="92"/>
        <v>0</v>
      </c>
      <c r="AM271" s="143" t="str">
        <f t="shared" si="92"/>
        <v>Jawa</v>
      </c>
      <c r="AN271" s="25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33"/>
      <c r="BC271">
        <f t="shared" si="94"/>
        <v>2004</v>
      </c>
      <c r="BD271">
        <f t="shared" si="95"/>
        <v>12</v>
      </c>
      <c r="BE271" s="1" t="str">
        <f t="shared" si="96"/>
        <v>-</v>
      </c>
      <c r="BF271" s="1" t="str">
        <f t="shared" si="97"/>
        <v>-</v>
      </c>
      <c r="BG271" s="1" t="str">
        <f t="shared" si="98"/>
        <v>-</v>
      </c>
      <c r="BH271" s="1" t="str">
        <f t="shared" si="99"/>
        <v>-</v>
      </c>
      <c r="BI271" s="1" t="str">
        <f t="shared" si="100"/>
        <v>-</v>
      </c>
      <c r="BJ271" s="1" t="str">
        <f t="shared" si="101"/>
        <v>-</v>
      </c>
      <c r="BK271" s="1" t="str">
        <f t="shared" si="102"/>
        <v>-</v>
      </c>
      <c r="BL271" s="1" t="str">
        <f t="shared" si="103"/>
        <v>-</v>
      </c>
      <c r="BM271" s="1" t="str">
        <f t="shared" si="104"/>
        <v>-</v>
      </c>
      <c r="BN271" s="1" t="str">
        <f t="shared" si="105"/>
        <v>-</v>
      </c>
      <c r="BO271" s="1" t="str">
        <f t="shared" si="112"/>
        <v>-</v>
      </c>
      <c r="BP271" s="1" t="str">
        <f t="shared" si="106"/>
        <v>-</v>
      </c>
      <c r="BQ271" s="1" t="str">
        <f t="shared" si="107"/>
        <v>-</v>
      </c>
      <c r="BR271" s="1" t="str">
        <f t="shared" si="108"/>
        <v>-</v>
      </c>
      <c r="BS271" s="1">
        <f t="shared" si="109"/>
        <v>2002</v>
      </c>
      <c r="BT271" s="1">
        <f t="shared" si="110"/>
        <v>5</v>
      </c>
      <c r="BU271" s="127">
        <f t="shared" si="111"/>
        <v>0</v>
      </c>
      <c r="BV271" s="127">
        <f t="shared" si="111"/>
        <v>0</v>
      </c>
      <c r="BW271" s="9"/>
      <c r="BX271" s="9"/>
      <c r="BY271" s="9"/>
      <c r="BZ271" s="9"/>
      <c r="CA271" s="9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</row>
    <row r="272" spans="1:134" ht="15.75" x14ac:dyDescent="0.3">
      <c r="A272" s="101">
        <f>IF(C272&lt;&gt;"",COUNTA($C$7:C272),"")</f>
        <v>266</v>
      </c>
      <c r="B272" s="267" t="s">
        <v>655</v>
      </c>
      <c r="C272" s="288" t="s">
        <v>656</v>
      </c>
      <c r="D272" s="289" t="s">
        <v>657</v>
      </c>
      <c r="E272" s="204">
        <v>265733</v>
      </c>
      <c r="F272" s="205" t="s">
        <v>257</v>
      </c>
      <c r="G272" s="206" t="s">
        <v>102</v>
      </c>
      <c r="H272" s="207" t="s">
        <v>103</v>
      </c>
      <c r="I272" s="208">
        <f t="shared" ca="1" si="113"/>
        <v>28</v>
      </c>
      <c r="J272" s="207" t="s">
        <v>110</v>
      </c>
      <c r="K272" s="207" t="s">
        <v>122</v>
      </c>
      <c r="L272" s="209" t="s">
        <v>128</v>
      </c>
      <c r="M272" s="271">
        <v>32134</v>
      </c>
      <c r="N272" s="210">
        <v>39054</v>
      </c>
      <c r="O272" s="211">
        <v>39054</v>
      </c>
      <c r="P272" s="354"/>
      <c r="Q272" s="335"/>
      <c r="R272" s="370"/>
      <c r="S272" s="215">
        <v>39949</v>
      </c>
      <c r="T272" s="216"/>
      <c r="U272" s="217"/>
      <c r="V272" s="218" t="s">
        <v>196</v>
      </c>
      <c r="W272" s="214"/>
      <c r="X272" s="371"/>
      <c r="Y272" s="141" t="str">
        <f t="shared" si="93"/>
        <v>-</v>
      </c>
      <c r="AF272" s="371"/>
      <c r="AG272" s="371"/>
      <c r="AH272" s="143" t="str">
        <f t="shared" si="92"/>
        <v>*W</v>
      </c>
      <c r="AI272" s="143" t="str">
        <f t="shared" si="92"/>
        <v>*S</v>
      </c>
      <c r="AJ272" s="143" t="str">
        <f t="shared" ca="1" si="92"/>
        <v>*28</v>
      </c>
      <c r="AK272" s="143" t="str">
        <f t="shared" si="92"/>
        <v>*SMU</v>
      </c>
      <c r="AL272" s="143" t="str">
        <f t="shared" si="92"/>
        <v>*Pel/Mhs</v>
      </c>
      <c r="AM272" s="143" t="str">
        <f t="shared" si="92"/>
        <v>*T.Hoa</v>
      </c>
      <c r="AN272" s="25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33"/>
      <c r="BC272">
        <f t="shared" si="94"/>
        <v>2006</v>
      </c>
      <c r="BD272">
        <f t="shared" si="95"/>
        <v>12</v>
      </c>
      <c r="BE272" s="1">
        <f t="shared" si="96"/>
        <v>2006</v>
      </c>
      <c r="BF272" s="1">
        <f t="shared" si="97"/>
        <v>12</v>
      </c>
      <c r="BG272" s="1" t="str">
        <f t="shared" si="98"/>
        <v>-</v>
      </c>
      <c r="BH272" s="1" t="str">
        <f t="shared" si="99"/>
        <v>-</v>
      </c>
      <c r="BI272" s="1" t="str">
        <f t="shared" si="100"/>
        <v>-</v>
      </c>
      <c r="BJ272" s="1" t="str">
        <f t="shared" si="101"/>
        <v>-</v>
      </c>
      <c r="BK272" s="1" t="str">
        <f t="shared" si="102"/>
        <v>-</v>
      </c>
      <c r="BL272" s="1" t="str">
        <f t="shared" si="103"/>
        <v>-</v>
      </c>
      <c r="BM272" s="1">
        <f t="shared" si="104"/>
        <v>2009</v>
      </c>
      <c r="BN272" s="1">
        <f t="shared" si="105"/>
        <v>5</v>
      </c>
      <c r="BO272" s="1" t="str">
        <f t="shared" si="112"/>
        <v>-</v>
      </c>
      <c r="BP272" s="1" t="str">
        <f t="shared" si="106"/>
        <v>-</v>
      </c>
      <c r="BQ272" s="1" t="str">
        <f t="shared" si="107"/>
        <v>-</v>
      </c>
      <c r="BR272" s="1" t="str">
        <f t="shared" si="108"/>
        <v>-</v>
      </c>
      <c r="BS272" s="1">
        <f t="shared" si="109"/>
        <v>1987</v>
      </c>
      <c r="BT272" s="1">
        <f t="shared" si="110"/>
        <v>12</v>
      </c>
      <c r="BU272" s="127" t="str">
        <f t="shared" si="111"/>
        <v>DKH-1</v>
      </c>
      <c r="BV272" s="127">
        <f t="shared" si="111"/>
        <v>0</v>
      </c>
      <c r="BW272" s="9"/>
      <c r="BX272" s="9"/>
      <c r="BY272" s="9"/>
      <c r="BZ272" s="9"/>
      <c r="CA272" s="9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</row>
    <row r="273" spans="1:134" ht="15.75" x14ac:dyDescent="0.3">
      <c r="A273" s="101">
        <f>IF(C273&lt;&gt;"",COUNTA($C$7:C273),"")</f>
        <v>267</v>
      </c>
      <c r="B273" s="357">
        <v>285</v>
      </c>
      <c r="C273" s="360" t="s">
        <v>658</v>
      </c>
      <c r="D273" s="293" t="s">
        <v>659</v>
      </c>
      <c r="E273" s="102">
        <v>261824</v>
      </c>
      <c r="F273" s="106" t="s">
        <v>257</v>
      </c>
      <c r="G273" s="110" t="s">
        <v>102</v>
      </c>
      <c r="H273" s="110" t="s">
        <v>103</v>
      </c>
      <c r="I273" s="109">
        <f t="shared" ca="1" si="113"/>
        <v>53</v>
      </c>
      <c r="J273" s="110" t="s">
        <v>110</v>
      </c>
      <c r="K273" s="110" t="s">
        <v>111</v>
      </c>
      <c r="L273" s="111" t="s">
        <v>128</v>
      </c>
      <c r="M273" s="304">
        <v>22692</v>
      </c>
      <c r="N273" s="167">
        <v>22807</v>
      </c>
      <c r="O273" s="358"/>
      <c r="P273" s="341"/>
      <c r="Q273" s="359"/>
      <c r="R273" s="369"/>
      <c r="S273" s="136"/>
      <c r="T273" s="137"/>
      <c r="U273" s="138"/>
      <c r="V273" s="139"/>
      <c r="W273" s="135"/>
      <c r="X273" s="371"/>
      <c r="Y273" s="141">
        <f t="shared" si="93"/>
        <v>2</v>
      </c>
      <c r="AF273" s="371"/>
      <c r="AG273" s="371"/>
      <c r="AH273" s="143" t="str">
        <f t="shared" si="92"/>
        <v>W</v>
      </c>
      <c r="AI273" s="143" t="str">
        <f t="shared" si="92"/>
        <v>S</v>
      </c>
      <c r="AJ273" s="143">
        <f t="shared" ca="1" si="92"/>
        <v>53</v>
      </c>
      <c r="AK273" s="143" t="str">
        <f t="shared" si="92"/>
        <v>SMU</v>
      </c>
      <c r="AL273" s="143" t="str">
        <f t="shared" si="92"/>
        <v>Wirausaha</v>
      </c>
      <c r="AM273" s="143" t="str">
        <f t="shared" si="92"/>
        <v>T.Hoa</v>
      </c>
      <c r="AN273" s="25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33"/>
      <c r="BC273">
        <f t="shared" si="94"/>
        <v>1962</v>
      </c>
      <c r="BD273">
        <f t="shared" si="95"/>
        <v>6</v>
      </c>
      <c r="BE273" s="1" t="str">
        <f t="shared" si="96"/>
        <v>-</v>
      </c>
      <c r="BF273" s="1" t="str">
        <f t="shared" si="97"/>
        <v>-</v>
      </c>
      <c r="BG273" s="1" t="str">
        <f t="shared" si="98"/>
        <v>-</v>
      </c>
      <c r="BH273" s="1" t="str">
        <f t="shared" si="99"/>
        <v>-</v>
      </c>
      <c r="BI273" s="1" t="str">
        <f t="shared" si="100"/>
        <v>-</v>
      </c>
      <c r="BJ273" s="1" t="str">
        <f t="shared" si="101"/>
        <v>-</v>
      </c>
      <c r="BK273" s="1" t="str">
        <f t="shared" si="102"/>
        <v>-</v>
      </c>
      <c r="BL273" s="1" t="str">
        <f t="shared" si="103"/>
        <v>-</v>
      </c>
      <c r="BM273" s="1" t="str">
        <f t="shared" si="104"/>
        <v>-</v>
      </c>
      <c r="BN273" s="1" t="str">
        <f t="shared" si="105"/>
        <v>-</v>
      </c>
      <c r="BO273" s="1" t="str">
        <f t="shared" si="112"/>
        <v>-</v>
      </c>
      <c r="BP273" s="1" t="str">
        <f t="shared" si="106"/>
        <v>-</v>
      </c>
      <c r="BQ273" s="1" t="str">
        <f t="shared" si="107"/>
        <v>-</v>
      </c>
      <c r="BR273" s="1" t="str">
        <f t="shared" si="108"/>
        <v>-</v>
      </c>
      <c r="BS273" s="1">
        <f t="shared" si="109"/>
        <v>1962</v>
      </c>
      <c r="BT273" s="1">
        <f t="shared" si="110"/>
        <v>2</v>
      </c>
      <c r="BU273" s="127">
        <f t="shared" si="111"/>
        <v>0</v>
      </c>
      <c r="BV273" s="127">
        <f t="shared" si="111"/>
        <v>0</v>
      </c>
      <c r="BW273" s="9"/>
      <c r="BX273" s="9"/>
      <c r="BY273" s="9"/>
      <c r="BZ273" s="9"/>
      <c r="CA273" s="9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</row>
    <row r="274" spans="1:134" ht="15.75" x14ac:dyDescent="0.3">
      <c r="A274" s="101">
        <f>IF(C274&lt;&gt;"",COUNTA($C$7:C274),"")</f>
        <v>268</v>
      </c>
      <c r="B274" s="357">
        <v>8911022</v>
      </c>
      <c r="C274" s="360" t="s">
        <v>660</v>
      </c>
      <c r="D274" s="293" t="s">
        <v>659</v>
      </c>
      <c r="E274" s="102">
        <v>261824</v>
      </c>
      <c r="F274" s="106" t="s">
        <v>257</v>
      </c>
      <c r="G274" s="110" t="s">
        <v>66</v>
      </c>
      <c r="H274" s="146" t="s">
        <v>115</v>
      </c>
      <c r="I274" s="109">
        <f t="shared" ca="1" si="113"/>
        <v>26</v>
      </c>
      <c r="J274" s="110"/>
      <c r="K274" s="110"/>
      <c r="L274" s="111" t="s">
        <v>128</v>
      </c>
      <c r="M274" s="304">
        <v>32560</v>
      </c>
      <c r="N274" s="167">
        <v>32726</v>
      </c>
      <c r="O274" s="358"/>
      <c r="P274" s="341"/>
      <c r="Q274" s="359"/>
      <c r="R274" s="369"/>
      <c r="S274" s="136"/>
      <c r="T274" s="137"/>
      <c r="U274" s="138"/>
      <c r="V274" s="139"/>
      <c r="W274" s="135"/>
      <c r="X274" s="371"/>
      <c r="Y274" s="141">
        <f t="shared" si="93"/>
        <v>2</v>
      </c>
      <c r="AF274" s="371"/>
      <c r="AG274" s="371"/>
      <c r="AH274" s="143" t="str">
        <f t="shared" si="92"/>
        <v>P</v>
      </c>
      <c r="AI274" s="143" t="str">
        <f t="shared" si="92"/>
        <v>B</v>
      </c>
      <c r="AJ274" s="143">
        <f t="shared" ca="1" si="92"/>
        <v>26</v>
      </c>
      <c r="AK274" s="143">
        <f t="shared" si="92"/>
        <v>0</v>
      </c>
      <c r="AL274" s="143">
        <f t="shared" si="92"/>
        <v>0</v>
      </c>
      <c r="AM274" s="143" t="str">
        <f t="shared" si="92"/>
        <v>T.Hoa</v>
      </c>
      <c r="AN274" s="25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33"/>
      <c r="BC274">
        <f t="shared" si="94"/>
        <v>1989</v>
      </c>
      <c r="BD274">
        <f t="shared" si="95"/>
        <v>8</v>
      </c>
      <c r="BE274" s="1" t="str">
        <f t="shared" si="96"/>
        <v>-</v>
      </c>
      <c r="BF274" s="1" t="str">
        <f t="shared" si="97"/>
        <v>-</v>
      </c>
      <c r="BG274" s="1" t="str">
        <f t="shared" si="98"/>
        <v>-</v>
      </c>
      <c r="BH274" s="1" t="str">
        <f t="shared" si="99"/>
        <v>-</v>
      </c>
      <c r="BI274" s="1" t="str">
        <f t="shared" si="100"/>
        <v>-</v>
      </c>
      <c r="BJ274" s="1" t="str">
        <f t="shared" si="101"/>
        <v>-</v>
      </c>
      <c r="BK274" s="1" t="str">
        <f t="shared" si="102"/>
        <v>-</v>
      </c>
      <c r="BL274" s="1" t="str">
        <f t="shared" si="103"/>
        <v>-</v>
      </c>
      <c r="BM274" s="1" t="str">
        <f t="shared" si="104"/>
        <v>-</v>
      </c>
      <c r="BN274" s="1" t="str">
        <f t="shared" si="105"/>
        <v>-</v>
      </c>
      <c r="BO274" s="1" t="str">
        <f t="shared" si="112"/>
        <v>-</v>
      </c>
      <c r="BP274" s="1" t="str">
        <f t="shared" si="106"/>
        <v>-</v>
      </c>
      <c r="BQ274" s="1" t="str">
        <f t="shared" si="107"/>
        <v>-</v>
      </c>
      <c r="BR274" s="1" t="str">
        <f t="shared" si="108"/>
        <v>-</v>
      </c>
      <c r="BS274" s="1">
        <f t="shared" si="109"/>
        <v>1989</v>
      </c>
      <c r="BT274" s="1">
        <f t="shared" si="110"/>
        <v>2</v>
      </c>
      <c r="BU274" s="127">
        <f t="shared" si="111"/>
        <v>0</v>
      </c>
      <c r="BV274" s="127">
        <f t="shared" si="111"/>
        <v>0</v>
      </c>
      <c r="BW274" s="9"/>
      <c r="BX274" s="9"/>
      <c r="BY274" s="9"/>
      <c r="BZ274" s="9"/>
      <c r="CA274" s="9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</row>
    <row r="275" spans="1:134" ht="15.75" x14ac:dyDescent="0.3">
      <c r="A275" s="101">
        <f>IF(C275&lt;&gt;"",COUNTA($C$7:C275),"")</f>
        <v>269</v>
      </c>
      <c r="B275" s="357">
        <v>9421034</v>
      </c>
      <c r="C275" s="360" t="s">
        <v>661</v>
      </c>
      <c r="D275" s="293" t="s">
        <v>659</v>
      </c>
      <c r="E275" s="102">
        <v>261824</v>
      </c>
      <c r="F275" s="106" t="s">
        <v>257</v>
      </c>
      <c r="G275" s="110" t="s">
        <v>102</v>
      </c>
      <c r="H275" s="146" t="s">
        <v>115</v>
      </c>
      <c r="I275" s="109">
        <f t="shared" ca="1" si="113"/>
        <v>25</v>
      </c>
      <c r="J275" s="110"/>
      <c r="K275" s="110"/>
      <c r="L275" s="111" t="s">
        <v>128</v>
      </c>
      <c r="M275" s="304">
        <v>32997</v>
      </c>
      <c r="N275" s="167">
        <v>34693</v>
      </c>
      <c r="O275" s="358"/>
      <c r="P275" s="341"/>
      <c r="Q275" s="359"/>
      <c r="R275" s="369"/>
      <c r="S275" s="136"/>
      <c r="T275" s="137"/>
      <c r="U275" s="138"/>
      <c r="V275" s="139"/>
      <c r="W275" s="135"/>
      <c r="X275" s="371"/>
      <c r="Y275" s="141">
        <f t="shared" si="93"/>
        <v>5</v>
      </c>
      <c r="AF275" s="371"/>
      <c r="AG275" s="371"/>
      <c r="AH275" s="143" t="str">
        <f t="shared" si="92"/>
        <v>W</v>
      </c>
      <c r="AI275" s="143" t="str">
        <f t="shared" si="92"/>
        <v>B</v>
      </c>
      <c r="AJ275" s="143">
        <f t="shared" ca="1" si="92"/>
        <v>25</v>
      </c>
      <c r="AK275" s="143">
        <f t="shared" si="92"/>
        <v>0</v>
      </c>
      <c r="AL275" s="143">
        <f t="shared" si="92"/>
        <v>0</v>
      </c>
      <c r="AM275" s="143" t="str">
        <f t="shared" si="92"/>
        <v>T.Hoa</v>
      </c>
      <c r="AN275" s="25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33"/>
      <c r="BC275">
        <f t="shared" si="94"/>
        <v>1994</v>
      </c>
      <c r="BD275">
        <f t="shared" si="95"/>
        <v>12</v>
      </c>
      <c r="BE275" s="1" t="str">
        <f t="shared" si="96"/>
        <v>-</v>
      </c>
      <c r="BF275" s="1" t="str">
        <f t="shared" si="97"/>
        <v>-</v>
      </c>
      <c r="BG275" s="1" t="str">
        <f t="shared" si="98"/>
        <v>-</v>
      </c>
      <c r="BH275" s="1" t="str">
        <f t="shared" si="99"/>
        <v>-</v>
      </c>
      <c r="BI275" s="1" t="str">
        <f t="shared" si="100"/>
        <v>-</v>
      </c>
      <c r="BJ275" s="1" t="str">
        <f t="shared" si="101"/>
        <v>-</v>
      </c>
      <c r="BK275" s="1" t="str">
        <f t="shared" si="102"/>
        <v>-</v>
      </c>
      <c r="BL275" s="1" t="str">
        <f t="shared" si="103"/>
        <v>-</v>
      </c>
      <c r="BM275" s="1" t="str">
        <f t="shared" si="104"/>
        <v>-</v>
      </c>
      <c r="BN275" s="1" t="str">
        <f t="shared" si="105"/>
        <v>-</v>
      </c>
      <c r="BO275" s="1" t="str">
        <f t="shared" si="112"/>
        <v>-</v>
      </c>
      <c r="BP275" s="1" t="str">
        <f t="shared" si="106"/>
        <v>-</v>
      </c>
      <c r="BQ275" s="1" t="str">
        <f t="shared" si="107"/>
        <v>-</v>
      </c>
      <c r="BR275" s="1" t="str">
        <f t="shared" si="108"/>
        <v>-</v>
      </c>
      <c r="BS275" s="1">
        <f t="shared" si="109"/>
        <v>1990</v>
      </c>
      <c r="BT275" s="1">
        <f t="shared" si="110"/>
        <v>5</v>
      </c>
      <c r="BU275" s="127">
        <f t="shared" si="111"/>
        <v>0</v>
      </c>
      <c r="BV275" s="127">
        <f t="shared" si="111"/>
        <v>0</v>
      </c>
      <c r="BW275" s="9"/>
      <c r="BX275" s="9"/>
      <c r="BY275" s="9"/>
      <c r="BZ275" s="9"/>
      <c r="CA275" s="9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</row>
    <row r="276" spans="1:134" ht="15.75" x14ac:dyDescent="0.3">
      <c r="A276" s="101">
        <f>IF(C276&lt;&gt;"",COUNTA($C$7:C276),"")</f>
        <v>270</v>
      </c>
      <c r="B276" s="309" t="s">
        <v>662</v>
      </c>
      <c r="C276" s="360" t="s">
        <v>663</v>
      </c>
      <c r="D276" s="293" t="s">
        <v>664</v>
      </c>
      <c r="E276" s="372" t="s">
        <v>665</v>
      </c>
      <c r="F276" s="106" t="s">
        <v>257</v>
      </c>
      <c r="G276" s="110" t="s">
        <v>66</v>
      </c>
      <c r="H276" s="110" t="s">
        <v>103</v>
      </c>
      <c r="I276" s="109">
        <f t="shared" ca="1" si="113"/>
        <v>27</v>
      </c>
      <c r="J276" s="110" t="s">
        <v>110</v>
      </c>
      <c r="K276" s="110" t="s">
        <v>119</v>
      </c>
      <c r="L276" s="111" t="s">
        <v>128</v>
      </c>
      <c r="M276" s="304">
        <v>32483</v>
      </c>
      <c r="N276" s="167">
        <v>40153</v>
      </c>
      <c r="O276" s="358">
        <v>40153</v>
      </c>
      <c r="P276" s="341"/>
      <c r="Q276" s="359"/>
      <c r="R276" s="369"/>
      <c r="S276" s="136"/>
      <c r="T276" s="137"/>
      <c r="U276" s="138"/>
      <c r="V276" s="139" t="s">
        <v>169</v>
      </c>
      <c r="W276" s="135"/>
      <c r="X276" s="371"/>
      <c r="Y276" s="141">
        <f t="shared" si="93"/>
        <v>12</v>
      </c>
      <c r="AF276" s="371"/>
      <c r="AG276" s="371"/>
      <c r="AH276" s="143" t="str">
        <f t="shared" si="92"/>
        <v>P</v>
      </c>
      <c r="AI276" s="143" t="str">
        <f t="shared" si="92"/>
        <v>S</v>
      </c>
      <c r="AJ276" s="143">
        <f t="shared" ca="1" si="92"/>
        <v>27</v>
      </c>
      <c r="AK276" s="143" t="str">
        <f t="shared" si="92"/>
        <v>SMU</v>
      </c>
      <c r="AL276" s="143" t="str">
        <f t="shared" si="92"/>
        <v>P.Swasta</v>
      </c>
      <c r="AM276" s="143" t="str">
        <f t="shared" si="92"/>
        <v>T.Hoa</v>
      </c>
      <c r="AN276" s="25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33"/>
      <c r="BC276">
        <f t="shared" si="94"/>
        <v>2009</v>
      </c>
      <c r="BD276">
        <f t="shared" si="95"/>
        <v>12</v>
      </c>
      <c r="BE276" s="1">
        <f t="shared" si="96"/>
        <v>2009</v>
      </c>
      <c r="BF276" s="1">
        <f t="shared" si="97"/>
        <v>12</v>
      </c>
      <c r="BG276" s="1" t="str">
        <f t="shared" si="98"/>
        <v>-</v>
      </c>
      <c r="BH276" s="1" t="str">
        <f t="shared" si="99"/>
        <v>-</v>
      </c>
      <c r="BI276" s="1" t="str">
        <f t="shared" si="100"/>
        <v>-</v>
      </c>
      <c r="BJ276" s="1" t="str">
        <f t="shared" si="101"/>
        <v>-</v>
      </c>
      <c r="BK276" s="1" t="str">
        <f t="shared" si="102"/>
        <v>-</v>
      </c>
      <c r="BL276" s="1" t="str">
        <f t="shared" si="103"/>
        <v>-</v>
      </c>
      <c r="BM276" s="1" t="str">
        <f t="shared" si="104"/>
        <v>-</v>
      </c>
      <c r="BN276" s="1" t="str">
        <f t="shared" si="105"/>
        <v>-</v>
      </c>
      <c r="BO276" s="1" t="str">
        <f t="shared" si="112"/>
        <v>-</v>
      </c>
      <c r="BP276" s="1" t="str">
        <f t="shared" si="106"/>
        <v>-</v>
      </c>
      <c r="BQ276" s="1" t="str">
        <f t="shared" si="107"/>
        <v>-</v>
      </c>
      <c r="BR276" s="1" t="str">
        <f t="shared" si="108"/>
        <v>-</v>
      </c>
      <c r="BS276" s="1">
        <f t="shared" si="109"/>
        <v>1988</v>
      </c>
      <c r="BT276" s="1">
        <f t="shared" si="110"/>
        <v>12</v>
      </c>
      <c r="BU276" s="127" t="str">
        <f t="shared" si="111"/>
        <v>ATD-1</v>
      </c>
      <c r="BV276" s="127">
        <f t="shared" si="111"/>
        <v>0</v>
      </c>
      <c r="BW276" s="9"/>
      <c r="BX276" s="9"/>
      <c r="BY276" s="9"/>
      <c r="BZ276" s="9"/>
      <c r="CA276" s="9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</row>
    <row r="277" spans="1:134" ht="15.75" x14ac:dyDescent="0.3">
      <c r="A277" s="101">
        <f>IF(C277&lt;&gt;"",COUNTA($C$7:C277),"")</f>
        <v>271</v>
      </c>
      <c r="B277" s="309" t="s">
        <v>666</v>
      </c>
      <c r="C277" s="360" t="s">
        <v>667</v>
      </c>
      <c r="D277" s="293" t="s">
        <v>668</v>
      </c>
      <c r="E277" s="372" t="s">
        <v>669</v>
      </c>
      <c r="F277" s="106" t="s">
        <v>257</v>
      </c>
      <c r="G277" s="110" t="s">
        <v>66</v>
      </c>
      <c r="H277" s="110" t="s">
        <v>103</v>
      </c>
      <c r="I277" s="109">
        <f t="shared" ca="1" si="113"/>
        <v>33</v>
      </c>
      <c r="J277" s="110" t="s">
        <v>131</v>
      </c>
      <c r="K277" s="110" t="s">
        <v>119</v>
      </c>
      <c r="L277" s="111" t="s">
        <v>174</v>
      </c>
      <c r="M277" s="304">
        <v>30048</v>
      </c>
      <c r="N277" s="167">
        <v>37683</v>
      </c>
      <c r="O277" s="358">
        <v>37683</v>
      </c>
      <c r="P277" s="308">
        <v>39586</v>
      </c>
      <c r="Q277" s="359"/>
      <c r="R277" s="369"/>
      <c r="S277" s="136"/>
      <c r="T277" s="137"/>
      <c r="U277" s="138"/>
      <c r="V277" s="139"/>
      <c r="W277" s="135"/>
      <c r="X277" s="371"/>
      <c r="Y277" s="141">
        <f t="shared" si="93"/>
        <v>4</v>
      </c>
      <c r="AF277" s="371"/>
      <c r="AG277" s="371"/>
      <c r="AH277" s="143" t="str">
        <f t="shared" si="92"/>
        <v>P</v>
      </c>
      <c r="AI277" s="143" t="str">
        <f t="shared" si="92"/>
        <v>S</v>
      </c>
      <c r="AJ277" s="143">
        <f t="shared" ca="1" si="92"/>
        <v>33</v>
      </c>
      <c r="AK277" s="143" t="str">
        <f t="shared" si="92"/>
        <v>SLTP</v>
      </c>
      <c r="AL277" s="143" t="str">
        <f t="shared" si="92"/>
        <v>P.Swasta</v>
      </c>
      <c r="AM277" s="143" t="str">
        <f t="shared" si="92"/>
        <v>Sunda</v>
      </c>
      <c r="AN277" s="25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33"/>
      <c r="BC277">
        <f t="shared" si="94"/>
        <v>2003</v>
      </c>
      <c r="BD277">
        <f t="shared" si="95"/>
        <v>3</v>
      </c>
      <c r="BE277" s="1">
        <f t="shared" si="96"/>
        <v>2003</v>
      </c>
      <c r="BF277" s="1">
        <f t="shared" si="97"/>
        <v>3</v>
      </c>
      <c r="BG277" s="1">
        <f t="shared" si="98"/>
        <v>2008</v>
      </c>
      <c r="BH277" s="1">
        <f t="shared" si="99"/>
        <v>5</v>
      </c>
      <c r="BI277" s="1" t="str">
        <f t="shared" si="100"/>
        <v>-</v>
      </c>
      <c r="BJ277" s="1" t="str">
        <f t="shared" si="101"/>
        <v>-</v>
      </c>
      <c r="BK277" s="1" t="str">
        <f t="shared" si="102"/>
        <v>-</v>
      </c>
      <c r="BL277" s="1" t="str">
        <f t="shared" si="103"/>
        <v>-</v>
      </c>
      <c r="BM277" s="1" t="str">
        <f t="shared" si="104"/>
        <v>-</v>
      </c>
      <c r="BN277" s="1" t="str">
        <f t="shared" si="105"/>
        <v>-</v>
      </c>
      <c r="BO277" s="1" t="str">
        <f t="shared" si="112"/>
        <v>-</v>
      </c>
      <c r="BP277" s="1" t="str">
        <f t="shared" si="106"/>
        <v>-</v>
      </c>
      <c r="BQ277" s="1" t="str">
        <f t="shared" si="107"/>
        <v>-</v>
      </c>
      <c r="BR277" s="1" t="str">
        <f t="shared" si="108"/>
        <v>-</v>
      </c>
      <c r="BS277" s="1">
        <f t="shared" si="109"/>
        <v>1982</v>
      </c>
      <c r="BT277" s="1">
        <f t="shared" si="110"/>
        <v>4</v>
      </c>
      <c r="BU277" s="127">
        <f t="shared" si="111"/>
        <v>0</v>
      </c>
      <c r="BV277" s="127">
        <f t="shared" si="111"/>
        <v>0</v>
      </c>
      <c r="BW277" s="9"/>
      <c r="BX277" s="9"/>
      <c r="BY277" s="9"/>
      <c r="BZ277" s="9"/>
      <c r="CA277" s="9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</row>
    <row r="278" spans="1:134" ht="15.75" x14ac:dyDescent="0.3">
      <c r="A278" s="101">
        <f>IF(C278&lt;&gt;"",COUNTA($C$7:C278),"")</f>
        <v>272</v>
      </c>
      <c r="B278" s="357">
        <v>8228004</v>
      </c>
      <c r="C278" s="360" t="s">
        <v>670</v>
      </c>
      <c r="D278" s="293" t="s">
        <v>671</v>
      </c>
      <c r="E278" s="102">
        <v>269753</v>
      </c>
      <c r="F278" s="106" t="s">
        <v>257</v>
      </c>
      <c r="G278" s="172" t="s">
        <v>102</v>
      </c>
      <c r="H278" s="110" t="s">
        <v>103</v>
      </c>
      <c r="I278" s="109">
        <f t="shared" ca="1" si="113"/>
        <v>55</v>
      </c>
      <c r="J278" s="110" t="s">
        <v>131</v>
      </c>
      <c r="K278" s="110" t="s">
        <v>127</v>
      </c>
      <c r="L278" s="111" t="s">
        <v>128</v>
      </c>
      <c r="M278" s="304">
        <v>21918</v>
      </c>
      <c r="N278" s="167">
        <v>28574</v>
      </c>
      <c r="O278" s="358">
        <v>30310</v>
      </c>
      <c r="P278" s="341"/>
      <c r="Q278" s="359"/>
      <c r="R278" s="369"/>
      <c r="S278" s="136"/>
      <c r="T278" s="137"/>
      <c r="U278" s="138"/>
      <c r="V278" s="139"/>
      <c r="W278" s="135"/>
      <c r="X278" s="371"/>
      <c r="Y278" s="141">
        <f t="shared" si="93"/>
        <v>1</v>
      </c>
      <c r="AF278" s="371"/>
      <c r="AG278" s="371"/>
      <c r="AH278" s="143" t="str">
        <f t="shared" si="92"/>
        <v>W</v>
      </c>
      <c r="AI278" s="143" t="str">
        <f t="shared" si="92"/>
        <v>S</v>
      </c>
      <c r="AJ278" s="143">
        <f t="shared" ca="1" si="92"/>
        <v>55</v>
      </c>
      <c r="AK278" s="143" t="str">
        <f t="shared" si="92"/>
        <v>SLTP</v>
      </c>
      <c r="AL278" s="143" t="str">
        <f t="shared" si="92"/>
        <v>Ibu RT</v>
      </c>
      <c r="AM278" s="143" t="str">
        <f t="shared" si="92"/>
        <v>T.Hoa</v>
      </c>
      <c r="AN278" s="25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33"/>
      <c r="BC278">
        <f t="shared" si="94"/>
        <v>1978</v>
      </c>
      <c r="BD278">
        <f t="shared" si="95"/>
        <v>3</v>
      </c>
      <c r="BE278" s="1">
        <f t="shared" si="96"/>
        <v>1982</v>
      </c>
      <c r="BF278" s="1">
        <f t="shared" si="97"/>
        <v>12</v>
      </c>
      <c r="BG278" s="1" t="str">
        <f t="shared" si="98"/>
        <v>-</v>
      </c>
      <c r="BH278" s="1" t="str">
        <f t="shared" si="99"/>
        <v>-</v>
      </c>
      <c r="BI278" s="1" t="str">
        <f t="shared" si="100"/>
        <v>-</v>
      </c>
      <c r="BJ278" s="1" t="str">
        <f t="shared" si="101"/>
        <v>-</v>
      </c>
      <c r="BK278" s="1" t="str">
        <f t="shared" si="102"/>
        <v>-</v>
      </c>
      <c r="BL278" s="1" t="str">
        <f t="shared" si="103"/>
        <v>-</v>
      </c>
      <c r="BM278" s="1" t="str">
        <f t="shared" si="104"/>
        <v>-</v>
      </c>
      <c r="BN278" s="1" t="str">
        <f t="shared" si="105"/>
        <v>-</v>
      </c>
      <c r="BO278" s="1" t="str">
        <f t="shared" si="112"/>
        <v>-</v>
      </c>
      <c r="BP278" s="1" t="str">
        <f t="shared" si="106"/>
        <v>-</v>
      </c>
      <c r="BQ278" s="1" t="str">
        <f t="shared" si="107"/>
        <v>-</v>
      </c>
      <c r="BR278" s="1" t="str">
        <f t="shared" si="108"/>
        <v>-</v>
      </c>
      <c r="BS278" s="1">
        <f t="shared" si="109"/>
        <v>1960</v>
      </c>
      <c r="BT278" s="1">
        <f t="shared" si="110"/>
        <v>1</v>
      </c>
      <c r="BU278" s="127">
        <f t="shared" si="111"/>
        <v>0</v>
      </c>
      <c r="BV278" s="127">
        <f t="shared" si="111"/>
        <v>0</v>
      </c>
      <c r="BW278" s="9"/>
      <c r="BX278" s="9"/>
      <c r="BY278" s="9"/>
      <c r="BZ278" s="9"/>
      <c r="CA278" s="9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</row>
    <row r="279" spans="1:134" ht="15.75" x14ac:dyDescent="0.3">
      <c r="A279" s="101">
        <f>IF(C279&lt;&gt;"",COUNTA($C$7:C279),"")</f>
        <v>273</v>
      </c>
      <c r="B279" s="357">
        <v>8625004</v>
      </c>
      <c r="C279" s="360" t="s">
        <v>672</v>
      </c>
      <c r="D279" s="293" t="s">
        <v>671</v>
      </c>
      <c r="E279" s="102">
        <v>269753</v>
      </c>
      <c r="F279" s="106" t="s">
        <v>257</v>
      </c>
      <c r="G279" s="110" t="s">
        <v>102</v>
      </c>
      <c r="H279" s="110" t="s">
        <v>103</v>
      </c>
      <c r="I279" s="109">
        <f t="shared" ca="1" si="113"/>
        <v>30</v>
      </c>
      <c r="J279" s="110" t="s">
        <v>110</v>
      </c>
      <c r="K279" s="110" t="s">
        <v>122</v>
      </c>
      <c r="L279" s="111" t="s">
        <v>128</v>
      </c>
      <c r="M279" s="304">
        <v>31181</v>
      </c>
      <c r="N279" s="167">
        <v>31501</v>
      </c>
      <c r="O279" s="358">
        <v>39418</v>
      </c>
      <c r="P279" s="341"/>
      <c r="Q279" s="359"/>
      <c r="R279" s="369"/>
      <c r="S279" s="136"/>
      <c r="T279" s="137"/>
      <c r="U279" s="138"/>
      <c r="V279" s="139"/>
      <c r="W279" s="135"/>
      <c r="X279" s="371"/>
      <c r="Y279" s="141">
        <f t="shared" si="93"/>
        <v>5</v>
      </c>
      <c r="AF279" s="371"/>
      <c r="AG279" s="371"/>
      <c r="AH279" s="143" t="str">
        <f t="shared" si="92"/>
        <v>W</v>
      </c>
      <c r="AI279" s="143" t="str">
        <f t="shared" si="92"/>
        <v>S</v>
      </c>
      <c r="AJ279" s="143">
        <f t="shared" ca="1" si="92"/>
        <v>30</v>
      </c>
      <c r="AK279" s="143" t="str">
        <f t="shared" si="92"/>
        <v>SMU</v>
      </c>
      <c r="AL279" s="143" t="str">
        <f t="shared" si="92"/>
        <v>Pel/Mhs</v>
      </c>
      <c r="AM279" s="143" t="str">
        <f t="shared" si="92"/>
        <v>T.Hoa</v>
      </c>
      <c r="AN279" s="25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33"/>
      <c r="BC279">
        <f t="shared" si="94"/>
        <v>1986</v>
      </c>
      <c r="BD279">
        <f t="shared" si="95"/>
        <v>3</v>
      </c>
      <c r="BE279" s="1">
        <f t="shared" si="96"/>
        <v>2007</v>
      </c>
      <c r="BF279" s="1">
        <f t="shared" si="97"/>
        <v>12</v>
      </c>
      <c r="BG279" s="1" t="str">
        <f t="shared" si="98"/>
        <v>-</v>
      </c>
      <c r="BH279" s="1" t="str">
        <f t="shared" si="99"/>
        <v>-</v>
      </c>
      <c r="BI279" s="1" t="str">
        <f t="shared" si="100"/>
        <v>-</v>
      </c>
      <c r="BJ279" s="1" t="str">
        <f t="shared" si="101"/>
        <v>-</v>
      </c>
      <c r="BK279" s="1" t="str">
        <f t="shared" si="102"/>
        <v>-</v>
      </c>
      <c r="BL279" s="1" t="str">
        <f t="shared" si="103"/>
        <v>-</v>
      </c>
      <c r="BM279" s="1" t="str">
        <f t="shared" si="104"/>
        <v>-</v>
      </c>
      <c r="BN279" s="1" t="str">
        <f t="shared" si="105"/>
        <v>-</v>
      </c>
      <c r="BO279" s="1" t="str">
        <f t="shared" si="112"/>
        <v>-</v>
      </c>
      <c r="BP279" s="1" t="str">
        <f t="shared" si="106"/>
        <v>-</v>
      </c>
      <c r="BQ279" s="1" t="str">
        <f t="shared" si="107"/>
        <v>-</v>
      </c>
      <c r="BR279" s="1" t="str">
        <f t="shared" si="108"/>
        <v>-</v>
      </c>
      <c r="BS279" s="1">
        <f t="shared" si="109"/>
        <v>1985</v>
      </c>
      <c r="BT279" s="1">
        <f t="shared" si="110"/>
        <v>5</v>
      </c>
      <c r="BU279" s="127">
        <f t="shared" si="111"/>
        <v>0</v>
      </c>
      <c r="BV279" s="127">
        <f t="shared" si="111"/>
        <v>0</v>
      </c>
      <c r="BW279" s="9"/>
      <c r="BX279" s="9"/>
      <c r="BY279" s="9"/>
      <c r="BZ279" s="9"/>
      <c r="CA279" s="9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</row>
    <row r="280" spans="1:134" ht="15.75" x14ac:dyDescent="0.3">
      <c r="A280" s="101">
        <f>IF(C280&lt;&gt;"",COUNTA($C$7:C280),"")</f>
        <v>274</v>
      </c>
      <c r="B280" s="357">
        <v>8825014</v>
      </c>
      <c r="C280" s="360" t="s">
        <v>673</v>
      </c>
      <c r="D280" s="293" t="s">
        <v>671</v>
      </c>
      <c r="E280" s="102">
        <v>269753</v>
      </c>
      <c r="F280" s="106" t="s">
        <v>257</v>
      </c>
      <c r="G280" s="172" t="s">
        <v>102</v>
      </c>
      <c r="H280" s="110" t="s">
        <v>103</v>
      </c>
      <c r="I280" s="109">
        <f t="shared" ca="1" si="113"/>
        <v>28</v>
      </c>
      <c r="J280" s="110" t="s">
        <v>110</v>
      </c>
      <c r="K280" s="110" t="s">
        <v>122</v>
      </c>
      <c r="L280" s="111" t="s">
        <v>128</v>
      </c>
      <c r="M280" s="304">
        <v>31843</v>
      </c>
      <c r="N280" s="167">
        <v>32508</v>
      </c>
      <c r="O280" s="358">
        <v>38346</v>
      </c>
      <c r="P280" s="341"/>
      <c r="Q280" s="359"/>
      <c r="R280" s="369"/>
      <c r="S280" s="136"/>
      <c r="T280" s="137"/>
      <c r="U280" s="138"/>
      <c r="V280" s="139"/>
      <c r="W280" s="135"/>
      <c r="X280" s="371"/>
      <c r="Y280" s="141">
        <f t="shared" si="93"/>
        <v>3</v>
      </c>
      <c r="AF280" s="371"/>
      <c r="AG280" s="371"/>
      <c r="AH280" s="143" t="str">
        <f t="shared" si="92"/>
        <v>W</v>
      </c>
      <c r="AI280" s="143" t="str">
        <f t="shared" si="92"/>
        <v>S</v>
      </c>
      <c r="AJ280" s="143">
        <f t="shared" ca="1" si="92"/>
        <v>28</v>
      </c>
      <c r="AK280" s="143" t="str">
        <f t="shared" si="92"/>
        <v>SMU</v>
      </c>
      <c r="AL280" s="143" t="str">
        <f t="shared" si="92"/>
        <v>Pel/Mhs</v>
      </c>
      <c r="AM280" s="143" t="str">
        <f t="shared" si="92"/>
        <v>T.Hoa</v>
      </c>
      <c r="AN280" s="25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33"/>
      <c r="BC280">
        <f t="shared" si="94"/>
        <v>1988</v>
      </c>
      <c r="BD280">
        <f t="shared" si="95"/>
        <v>12</v>
      </c>
      <c r="BE280" s="1">
        <f t="shared" si="96"/>
        <v>2004</v>
      </c>
      <c r="BF280" s="1">
        <f t="shared" si="97"/>
        <v>12</v>
      </c>
      <c r="BG280" s="1" t="str">
        <f t="shared" si="98"/>
        <v>-</v>
      </c>
      <c r="BH280" s="1" t="str">
        <f t="shared" si="99"/>
        <v>-</v>
      </c>
      <c r="BI280" s="1" t="str">
        <f t="shared" si="100"/>
        <v>-</v>
      </c>
      <c r="BJ280" s="1" t="str">
        <f t="shared" si="101"/>
        <v>-</v>
      </c>
      <c r="BK280" s="1" t="str">
        <f t="shared" si="102"/>
        <v>-</v>
      </c>
      <c r="BL280" s="1" t="str">
        <f t="shared" si="103"/>
        <v>-</v>
      </c>
      <c r="BM280" s="1" t="str">
        <f t="shared" si="104"/>
        <v>-</v>
      </c>
      <c r="BN280" s="1" t="str">
        <f t="shared" si="105"/>
        <v>-</v>
      </c>
      <c r="BO280" s="1" t="str">
        <f t="shared" si="112"/>
        <v>-</v>
      </c>
      <c r="BP280" s="1" t="str">
        <f t="shared" si="106"/>
        <v>-</v>
      </c>
      <c r="BQ280" s="1" t="str">
        <f t="shared" si="107"/>
        <v>-</v>
      </c>
      <c r="BR280" s="1" t="str">
        <f t="shared" si="108"/>
        <v>-</v>
      </c>
      <c r="BS280" s="1">
        <f t="shared" si="109"/>
        <v>1987</v>
      </c>
      <c r="BT280" s="1">
        <f t="shared" si="110"/>
        <v>3</v>
      </c>
      <c r="BU280" s="127">
        <f t="shared" si="111"/>
        <v>0</v>
      </c>
      <c r="BV280" s="127">
        <f t="shared" si="111"/>
        <v>0</v>
      </c>
      <c r="BW280" s="9"/>
      <c r="BX280" s="9"/>
      <c r="BY280" s="9"/>
      <c r="BZ280" s="9"/>
      <c r="CA280" s="9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</row>
    <row r="281" spans="1:134" ht="15.75" x14ac:dyDescent="0.3">
      <c r="A281" s="101">
        <f>IF(C281&lt;&gt;"",COUNTA($C$7:C281),"")</f>
        <v>275</v>
      </c>
      <c r="B281" s="357">
        <v>9611017</v>
      </c>
      <c r="C281" s="360" t="s">
        <v>674</v>
      </c>
      <c r="D281" s="293" t="s">
        <v>671</v>
      </c>
      <c r="E281" s="102">
        <v>269753</v>
      </c>
      <c r="F281" s="106" t="s">
        <v>257</v>
      </c>
      <c r="G281" s="172" t="s">
        <v>66</v>
      </c>
      <c r="H281" s="146" t="s">
        <v>115</v>
      </c>
      <c r="I281" s="109">
        <f t="shared" ca="1" si="113"/>
        <v>19</v>
      </c>
      <c r="J281" s="110"/>
      <c r="K281" s="110"/>
      <c r="L281" s="111" t="s">
        <v>128</v>
      </c>
      <c r="M281" s="304">
        <v>35210</v>
      </c>
      <c r="N281" s="167">
        <v>35400</v>
      </c>
      <c r="O281" s="358"/>
      <c r="P281" s="341"/>
      <c r="Q281" s="359"/>
      <c r="R281" s="369"/>
      <c r="S281" s="136"/>
      <c r="T281" s="137"/>
      <c r="U281" s="138"/>
      <c r="V281" s="139"/>
      <c r="W281" s="135"/>
      <c r="X281" s="371"/>
      <c r="Y281" s="141">
        <f t="shared" si="93"/>
        <v>5</v>
      </c>
      <c r="AF281" s="371"/>
      <c r="AG281" s="371"/>
      <c r="AH281" s="143" t="str">
        <f t="shared" si="92"/>
        <v>P</v>
      </c>
      <c r="AI281" s="143" t="str">
        <f t="shared" si="92"/>
        <v>B</v>
      </c>
      <c r="AJ281" s="143">
        <f t="shared" ca="1" si="92"/>
        <v>19</v>
      </c>
      <c r="AK281" s="143">
        <f t="shared" si="92"/>
        <v>0</v>
      </c>
      <c r="AL281" s="143">
        <f t="shared" si="92"/>
        <v>0</v>
      </c>
      <c r="AM281" s="143" t="str">
        <f t="shared" si="92"/>
        <v>T.Hoa</v>
      </c>
      <c r="AN281" s="25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33"/>
      <c r="BC281">
        <f t="shared" si="94"/>
        <v>1996</v>
      </c>
      <c r="BD281">
        <f t="shared" si="95"/>
        <v>12</v>
      </c>
      <c r="BE281" s="1" t="str">
        <f t="shared" si="96"/>
        <v>-</v>
      </c>
      <c r="BF281" s="1" t="str">
        <f t="shared" si="97"/>
        <v>-</v>
      </c>
      <c r="BG281" s="1" t="str">
        <f t="shared" si="98"/>
        <v>-</v>
      </c>
      <c r="BH281" s="1" t="str">
        <f t="shared" si="99"/>
        <v>-</v>
      </c>
      <c r="BI281" s="1" t="str">
        <f t="shared" si="100"/>
        <v>-</v>
      </c>
      <c r="BJ281" s="1" t="str">
        <f t="shared" si="101"/>
        <v>-</v>
      </c>
      <c r="BK281" s="1" t="str">
        <f t="shared" si="102"/>
        <v>-</v>
      </c>
      <c r="BL281" s="1" t="str">
        <f t="shared" si="103"/>
        <v>-</v>
      </c>
      <c r="BM281" s="1" t="str">
        <f t="shared" si="104"/>
        <v>-</v>
      </c>
      <c r="BN281" s="1" t="str">
        <f t="shared" si="105"/>
        <v>-</v>
      </c>
      <c r="BO281" s="1" t="str">
        <f t="shared" si="112"/>
        <v>-</v>
      </c>
      <c r="BP281" s="1" t="str">
        <f t="shared" si="106"/>
        <v>-</v>
      </c>
      <c r="BQ281" s="1" t="str">
        <f t="shared" si="107"/>
        <v>-</v>
      </c>
      <c r="BR281" s="1" t="str">
        <f t="shared" si="108"/>
        <v>-</v>
      </c>
      <c r="BS281" s="1">
        <f t="shared" si="109"/>
        <v>1996</v>
      </c>
      <c r="BT281" s="1">
        <f t="shared" si="110"/>
        <v>5</v>
      </c>
      <c r="BU281" s="127">
        <f t="shared" si="111"/>
        <v>0</v>
      </c>
      <c r="BV281" s="127">
        <f t="shared" si="111"/>
        <v>0</v>
      </c>
      <c r="BW281" s="9"/>
      <c r="BX281" s="9"/>
      <c r="BY281" s="9"/>
      <c r="BZ281" s="9"/>
      <c r="CA281" s="9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</row>
    <row r="282" spans="1:134" ht="15.75" x14ac:dyDescent="0.3">
      <c r="A282" s="101">
        <f>IF(C282&lt;&gt;"",COUNTA($C$7:C282),"")</f>
        <v>276</v>
      </c>
      <c r="B282" s="229">
        <v>6325008</v>
      </c>
      <c r="C282" s="249" t="s">
        <v>675</v>
      </c>
      <c r="D282" s="346" t="s">
        <v>676</v>
      </c>
      <c r="E282" s="229"/>
      <c r="F282" s="232" t="s">
        <v>257</v>
      </c>
      <c r="G282" s="233" t="s">
        <v>102</v>
      </c>
      <c r="H282" s="233" t="s">
        <v>103</v>
      </c>
      <c r="I282" s="234" t="str">
        <f t="shared" si="113"/>
        <v/>
      </c>
      <c r="J282" s="233" t="s">
        <v>68</v>
      </c>
      <c r="K282" s="233" t="s">
        <v>127</v>
      </c>
      <c r="L282" s="235" t="s">
        <v>128</v>
      </c>
      <c r="M282" s="236">
        <v>6335</v>
      </c>
      <c r="N282" s="237">
        <v>23234</v>
      </c>
      <c r="O282" s="348">
        <v>23234</v>
      </c>
      <c r="P282" s="373"/>
      <c r="Q282" s="350"/>
      <c r="R282" s="374">
        <v>39896</v>
      </c>
      <c r="S282" s="242"/>
      <c r="T282" s="243"/>
      <c r="U282" s="244"/>
      <c r="V282" s="245"/>
      <c r="W282" s="241"/>
      <c r="X282" s="371"/>
      <c r="Y282" s="141" t="str">
        <f t="shared" si="93"/>
        <v>-</v>
      </c>
      <c r="AF282" s="371"/>
      <c r="AG282" s="371"/>
      <c r="AH282" s="143" t="str">
        <f t="shared" si="92"/>
        <v>*W</v>
      </c>
      <c r="AI282" s="143" t="str">
        <f t="shared" si="92"/>
        <v>*S</v>
      </c>
      <c r="AJ282" s="143" t="str">
        <f t="shared" si="92"/>
        <v>*</v>
      </c>
      <c r="AK282" s="143" t="str">
        <f t="shared" si="92"/>
        <v>*TDKSD</v>
      </c>
      <c r="AL282" s="143" t="str">
        <f t="shared" si="92"/>
        <v>*Ibu RT</v>
      </c>
      <c r="AM282" s="143" t="str">
        <f t="shared" si="92"/>
        <v>*T.Hoa</v>
      </c>
      <c r="AN282" s="25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33"/>
      <c r="BC282">
        <f t="shared" si="94"/>
        <v>1963</v>
      </c>
      <c r="BD282">
        <f t="shared" si="95"/>
        <v>8</v>
      </c>
      <c r="BE282" s="1">
        <f t="shared" si="96"/>
        <v>1963</v>
      </c>
      <c r="BF282" s="1">
        <f t="shared" si="97"/>
        <v>8</v>
      </c>
      <c r="BG282" s="1" t="str">
        <f t="shared" si="98"/>
        <v>-</v>
      </c>
      <c r="BH282" s="1" t="str">
        <f t="shared" si="99"/>
        <v>-</v>
      </c>
      <c r="BI282" s="1" t="str">
        <f t="shared" si="100"/>
        <v>-</v>
      </c>
      <c r="BJ282" s="1" t="str">
        <f t="shared" si="101"/>
        <v>-</v>
      </c>
      <c r="BK282" s="1">
        <f t="shared" si="102"/>
        <v>2009</v>
      </c>
      <c r="BL282" s="1">
        <f t="shared" si="103"/>
        <v>3</v>
      </c>
      <c r="BM282" s="1" t="str">
        <f t="shared" si="104"/>
        <v>-</v>
      </c>
      <c r="BN282" s="1" t="str">
        <f t="shared" si="105"/>
        <v>-</v>
      </c>
      <c r="BO282" s="1" t="str">
        <f t="shared" si="112"/>
        <v>-</v>
      </c>
      <c r="BP282" s="1" t="str">
        <f t="shared" si="106"/>
        <v>-</v>
      </c>
      <c r="BQ282" s="1" t="str">
        <f t="shared" si="107"/>
        <v>-</v>
      </c>
      <c r="BR282" s="1" t="str">
        <f t="shared" si="108"/>
        <v>-</v>
      </c>
      <c r="BS282" s="1">
        <f t="shared" si="109"/>
        <v>1917</v>
      </c>
      <c r="BT282" s="1">
        <f t="shared" si="110"/>
        <v>5</v>
      </c>
      <c r="BU282" s="127">
        <f t="shared" si="111"/>
        <v>0</v>
      </c>
      <c r="BV282" s="127">
        <f t="shared" si="111"/>
        <v>0</v>
      </c>
      <c r="BW282" s="9"/>
      <c r="BX282" s="9"/>
      <c r="BY282" s="9"/>
      <c r="BZ282" s="9"/>
      <c r="CA282" s="9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</row>
    <row r="283" spans="1:134" ht="15.75" x14ac:dyDescent="0.3">
      <c r="A283" s="101">
        <f>IF(C283&lt;&gt;"",COUNTA($C$7:C283),"")</f>
        <v>277</v>
      </c>
      <c r="B283" s="357">
        <v>9915034</v>
      </c>
      <c r="C283" s="360" t="s">
        <v>677</v>
      </c>
      <c r="D283" s="293" t="s">
        <v>678</v>
      </c>
      <c r="E283" s="102">
        <v>262320</v>
      </c>
      <c r="F283" s="106" t="s">
        <v>257</v>
      </c>
      <c r="G283" s="110" t="s">
        <v>66</v>
      </c>
      <c r="H283" s="110" t="s">
        <v>103</v>
      </c>
      <c r="I283" s="109">
        <f t="shared" ca="1" si="113"/>
        <v>45</v>
      </c>
      <c r="J283" s="110" t="s">
        <v>145</v>
      </c>
      <c r="K283" s="110" t="s">
        <v>119</v>
      </c>
      <c r="L283" s="111" t="s">
        <v>128</v>
      </c>
      <c r="M283" s="304">
        <v>25861</v>
      </c>
      <c r="N283" s="167">
        <v>36520</v>
      </c>
      <c r="O283" s="358">
        <v>36520</v>
      </c>
      <c r="P283" s="341"/>
      <c r="Q283" s="359"/>
      <c r="R283" s="369"/>
      <c r="S283" s="136"/>
      <c r="T283" s="137"/>
      <c r="U283" s="138"/>
      <c r="V283" s="139"/>
      <c r="W283" s="135"/>
      <c r="X283" s="371"/>
      <c r="Y283" s="141">
        <f t="shared" si="93"/>
        <v>10</v>
      </c>
      <c r="AF283" s="371"/>
      <c r="AG283" s="371"/>
      <c r="AH283" s="143" t="str">
        <f t="shared" si="92"/>
        <v>P</v>
      </c>
      <c r="AI283" s="143" t="str">
        <f t="shared" si="92"/>
        <v>S</v>
      </c>
      <c r="AJ283" s="143">
        <f t="shared" ca="1" si="92"/>
        <v>45</v>
      </c>
      <c r="AK283" s="143" t="str">
        <f t="shared" ref="AK283:AM346" si="114">IF(AND(ISBLANK($Q283),ISBLANK($R283),ISBLANK($S283)),J283,"*"&amp;J283)</f>
        <v>S-1</v>
      </c>
      <c r="AL283" s="143" t="str">
        <f t="shared" si="114"/>
        <v>P.Swasta</v>
      </c>
      <c r="AM283" s="143" t="str">
        <f t="shared" si="114"/>
        <v>T.Hoa</v>
      </c>
      <c r="AN283" s="25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33"/>
      <c r="BC283">
        <f t="shared" si="94"/>
        <v>1999</v>
      </c>
      <c r="BD283">
        <f t="shared" si="95"/>
        <v>12</v>
      </c>
      <c r="BE283" s="1">
        <f t="shared" si="96"/>
        <v>1999</v>
      </c>
      <c r="BF283" s="1">
        <f t="shared" si="97"/>
        <v>12</v>
      </c>
      <c r="BG283" s="1" t="str">
        <f t="shared" si="98"/>
        <v>-</v>
      </c>
      <c r="BH283" s="1" t="str">
        <f t="shared" si="99"/>
        <v>-</v>
      </c>
      <c r="BI283" s="1" t="str">
        <f t="shared" si="100"/>
        <v>-</v>
      </c>
      <c r="BJ283" s="1" t="str">
        <f t="shared" si="101"/>
        <v>-</v>
      </c>
      <c r="BK283" s="1" t="str">
        <f t="shared" si="102"/>
        <v>-</v>
      </c>
      <c r="BL283" s="1" t="str">
        <f t="shared" si="103"/>
        <v>-</v>
      </c>
      <c r="BM283" s="1" t="str">
        <f t="shared" si="104"/>
        <v>-</v>
      </c>
      <c r="BN283" s="1" t="str">
        <f t="shared" si="105"/>
        <v>-</v>
      </c>
      <c r="BO283" s="1" t="str">
        <f t="shared" si="112"/>
        <v>-</v>
      </c>
      <c r="BP283" s="1" t="str">
        <f t="shared" si="106"/>
        <v>-</v>
      </c>
      <c r="BQ283" s="1" t="str">
        <f t="shared" si="107"/>
        <v>-</v>
      </c>
      <c r="BR283" s="1" t="str">
        <f t="shared" si="108"/>
        <v>-</v>
      </c>
      <c r="BS283" s="1">
        <f t="shared" si="109"/>
        <v>1970</v>
      </c>
      <c r="BT283" s="1">
        <f t="shared" si="110"/>
        <v>10</v>
      </c>
      <c r="BU283" s="127">
        <f t="shared" si="111"/>
        <v>0</v>
      </c>
      <c r="BV283" s="127">
        <f t="shared" si="111"/>
        <v>0</v>
      </c>
      <c r="BW283" s="9"/>
      <c r="BX283" s="9"/>
      <c r="BY283" s="9"/>
      <c r="BZ283" s="9"/>
      <c r="CA283" s="9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</row>
    <row r="284" spans="1:134" ht="15.75" x14ac:dyDescent="0.3">
      <c r="A284" s="101">
        <f>IF(C284&lt;&gt;"",COUNTA($C$7:C284),"")</f>
        <v>278</v>
      </c>
      <c r="B284" s="357">
        <v>9925035</v>
      </c>
      <c r="C284" s="360" t="s">
        <v>679</v>
      </c>
      <c r="D284" s="293" t="s">
        <v>678</v>
      </c>
      <c r="E284" s="102">
        <v>262320</v>
      </c>
      <c r="F284" s="106" t="s">
        <v>257</v>
      </c>
      <c r="G284" s="110" t="s">
        <v>102</v>
      </c>
      <c r="H284" s="110" t="s">
        <v>103</v>
      </c>
      <c r="I284" s="109">
        <f t="shared" ca="1" si="113"/>
        <v>43</v>
      </c>
      <c r="J284" s="110" t="s">
        <v>110</v>
      </c>
      <c r="K284" s="110" t="s">
        <v>119</v>
      </c>
      <c r="L284" s="111" t="s">
        <v>128</v>
      </c>
      <c r="M284" s="167">
        <v>26399</v>
      </c>
      <c r="N284" s="167">
        <v>36520</v>
      </c>
      <c r="O284" s="358">
        <v>36520</v>
      </c>
      <c r="P284" s="341"/>
      <c r="Q284" s="359"/>
      <c r="R284" s="369"/>
      <c r="S284" s="136"/>
      <c r="T284" s="137"/>
      <c r="U284" s="138"/>
      <c r="V284" s="139"/>
      <c r="W284" s="135"/>
      <c r="X284" s="371"/>
      <c r="Y284" s="141">
        <f t="shared" si="93"/>
        <v>4</v>
      </c>
      <c r="AF284" s="371"/>
      <c r="AG284" s="371"/>
      <c r="AH284" s="143" t="str">
        <f t="shared" ref="AH284:AM347" si="115">IF(AND(ISBLANK($Q284),ISBLANK($R284),ISBLANK($S284)),G284,"*"&amp;G284)</f>
        <v>W</v>
      </c>
      <c r="AI284" s="143" t="str">
        <f t="shared" si="115"/>
        <v>S</v>
      </c>
      <c r="AJ284" s="143">
        <f t="shared" ca="1" si="115"/>
        <v>43</v>
      </c>
      <c r="AK284" s="143" t="str">
        <f t="shared" si="114"/>
        <v>SMU</v>
      </c>
      <c r="AL284" s="143" t="str">
        <f t="shared" si="114"/>
        <v>P.Swasta</v>
      </c>
      <c r="AM284" s="143" t="str">
        <f t="shared" si="114"/>
        <v>T.Hoa</v>
      </c>
      <c r="AN284" s="25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33"/>
      <c r="BC284">
        <f t="shared" si="94"/>
        <v>1999</v>
      </c>
      <c r="BD284">
        <f t="shared" si="95"/>
        <v>12</v>
      </c>
      <c r="BE284" s="1">
        <f t="shared" si="96"/>
        <v>1999</v>
      </c>
      <c r="BF284" s="1">
        <f t="shared" si="97"/>
        <v>12</v>
      </c>
      <c r="BG284" s="1" t="str">
        <f t="shared" si="98"/>
        <v>-</v>
      </c>
      <c r="BH284" s="1" t="str">
        <f t="shared" si="99"/>
        <v>-</v>
      </c>
      <c r="BI284" s="1" t="str">
        <f t="shared" si="100"/>
        <v>-</v>
      </c>
      <c r="BJ284" s="1" t="str">
        <f t="shared" si="101"/>
        <v>-</v>
      </c>
      <c r="BK284" s="1" t="str">
        <f t="shared" si="102"/>
        <v>-</v>
      </c>
      <c r="BL284" s="1" t="str">
        <f t="shared" si="103"/>
        <v>-</v>
      </c>
      <c r="BM284" s="1" t="str">
        <f t="shared" si="104"/>
        <v>-</v>
      </c>
      <c r="BN284" s="1" t="str">
        <f t="shared" si="105"/>
        <v>-</v>
      </c>
      <c r="BO284" s="1" t="str">
        <f t="shared" si="112"/>
        <v>-</v>
      </c>
      <c r="BP284" s="1" t="str">
        <f t="shared" si="106"/>
        <v>-</v>
      </c>
      <c r="BQ284" s="1" t="str">
        <f t="shared" si="107"/>
        <v>-</v>
      </c>
      <c r="BR284" s="1" t="str">
        <f t="shared" si="108"/>
        <v>-</v>
      </c>
      <c r="BS284" s="1">
        <f t="shared" si="109"/>
        <v>1972</v>
      </c>
      <c r="BT284" s="1">
        <f t="shared" si="110"/>
        <v>4</v>
      </c>
      <c r="BU284" s="127">
        <f t="shared" si="111"/>
        <v>0</v>
      </c>
      <c r="BV284" s="127">
        <f t="shared" si="111"/>
        <v>0</v>
      </c>
      <c r="BW284" s="9"/>
      <c r="BX284" s="9"/>
      <c r="BY284" s="9"/>
      <c r="BZ284" s="9"/>
      <c r="CA284" s="9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</row>
    <row r="285" spans="1:134" ht="15.75" x14ac:dyDescent="0.3">
      <c r="A285" s="101">
        <f>IF(C285&lt;&gt;"",COUNTA($C$7:C285),"")</f>
        <v>279</v>
      </c>
      <c r="B285" s="309" t="s">
        <v>680</v>
      </c>
      <c r="C285" s="360" t="s">
        <v>681</v>
      </c>
      <c r="D285" s="293" t="s">
        <v>678</v>
      </c>
      <c r="E285" s="102">
        <v>262320</v>
      </c>
      <c r="F285" s="106" t="s">
        <v>257</v>
      </c>
      <c r="G285" s="311" t="s">
        <v>66</v>
      </c>
      <c r="H285" s="146" t="s">
        <v>115</v>
      </c>
      <c r="I285" s="109">
        <f t="shared" ca="1" si="113"/>
        <v>15</v>
      </c>
      <c r="J285" s="110"/>
      <c r="K285" s="110"/>
      <c r="L285" s="111" t="s">
        <v>128</v>
      </c>
      <c r="M285" s="167">
        <v>36874</v>
      </c>
      <c r="N285" s="167">
        <v>36996</v>
      </c>
      <c r="O285" s="358"/>
      <c r="P285" s="341"/>
      <c r="Q285" s="359"/>
      <c r="R285" s="369"/>
      <c r="S285" s="136"/>
      <c r="T285" s="137"/>
      <c r="U285" s="138"/>
      <c r="V285" s="139"/>
      <c r="W285" s="135"/>
      <c r="X285" s="371"/>
      <c r="Y285" s="141">
        <f t="shared" si="93"/>
        <v>12</v>
      </c>
      <c r="AF285" s="371"/>
      <c r="AG285" s="371"/>
      <c r="AH285" s="143" t="str">
        <f t="shared" si="115"/>
        <v>P</v>
      </c>
      <c r="AI285" s="143" t="str">
        <f t="shared" si="115"/>
        <v>B</v>
      </c>
      <c r="AJ285" s="143">
        <f t="shared" ca="1" si="115"/>
        <v>15</v>
      </c>
      <c r="AK285" s="143">
        <f t="shared" si="114"/>
        <v>0</v>
      </c>
      <c r="AL285" s="143">
        <f t="shared" si="114"/>
        <v>0</v>
      </c>
      <c r="AM285" s="143" t="str">
        <f t="shared" si="114"/>
        <v>T.Hoa</v>
      </c>
      <c r="AN285" s="25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33"/>
      <c r="BC285">
        <f t="shared" si="94"/>
        <v>2001</v>
      </c>
      <c r="BD285">
        <f t="shared" si="95"/>
        <v>4</v>
      </c>
      <c r="BE285" s="1" t="str">
        <f t="shared" si="96"/>
        <v>-</v>
      </c>
      <c r="BF285" s="1" t="str">
        <f t="shared" si="97"/>
        <v>-</v>
      </c>
      <c r="BG285" s="1" t="str">
        <f t="shared" si="98"/>
        <v>-</v>
      </c>
      <c r="BH285" s="1" t="str">
        <f t="shared" si="99"/>
        <v>-</v>
      </c>
      <c r="BI285" s="1" t="str">
        <f t="shared" si="100"/>
        <v>-</v>
      </c>
      <c r="BJ285" s="1" t="str">
        <f t="shared" si="101"/>
        <v>-</v>
      </c>
      <c r="BK285" s="1" t="str">
        <f t="shared" si="102"/>
        <v>-</v>
      </c>
      <c r="BL285" s="1" t="str">
        <f t="shared" si="103"/>
        <v>-</v>
      </c>
      <c r="BM285" s="1" t="str">
        <f t="shared" si="104"/>
        <v>-</v>
      </c>
      <c r="BN285" s="1" t="str">
        <f t="shared" si="105"/>
        <v>-</v>
      </c>
      <c r="BO285" s="1" t="str">
        <f t="shared" si="112"/>
        <v>-</v>
      </c>
      <c r="BP285" s="1" t="str">
        <f t="shared" si="106"/>
        <v>-</v>
      </c>
      <c r="BQ285" s="1" t="str">
        <f t="shared" si="107"/>
        <v>-</v>
      </c>
      <c r="BR285" s="1" t="str">
        <f t="shared" si="108"/>
        <v>-</v>
      </c>
      <c r="BS285" s="1">
        <f t="shared" si="109"/>
        <v>2000</v>
      </c>
      <c r="BT285" s="1">
        <f t="shared" si="110"/>
        <v>12</v>
      </c>
      <c r="BU285" s="127">
        <f t="shared" si="111"/>
        <v>0</v>
      </c>
      <c r="BV285" s="127">
        <f t="shared" si="111"/>
        <v>0</v>
      </c>
      <c r="BW285" s="9"/>
      <c r="BX285" s="9"/>
      <c r="BY285" s="9"/>
      <c r="BZ285" s="9"/>
      <c r="CA285" s="9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</row>
    <row r="286" spans="1:134" ht="15.75" x14ac:dyDescent="0.3">
      <c r="A286" s="101">
        <f>IF(C286&lt;&gt;"",COUNTA($C$7:C286),"")</f>
        <v>280</v>
      </c>
      <c r="B286" s="309" t="s">
        <v>682</v>
      </c>
      <c r="C286" s="360" t="s">
        <v>683</v>
      </c>
      <c r="D286" s="293" t="s">
        <v>678</v>
      </c>
      <c r="E286" s="102">
        <v>262320</v>
      </c>
      <c r="F286" s="106" t="s">
        <v>257</v>
      </c>
      <c r="G286" s="110" t="s">
        <v>66</v>
      </c>
      <c r="H286" s="146" t="s">
        <v>115</v>
      </c>
      <c r="I286" s="109">
        <f t="shared" ca="1" si="113"/>
        <v>9</v>
      </c>
      <c r="J286" s="110"/>
      <c r="K286" s="110"/>
      <c r="L286" s="111" t="s">
        <v>128</v>
      </c>
      <c r="M286" s="167">
        <v>38817</v>
      </c>
      <c r="N286" s="167">
        <v>39054</v>
      </c>
      <c r="O286" s="358"/>
      <c r="P286" s="341"/>
      <c r="Q286" s="359"/>
      <c r="R286" s="369"/>
      <c r="S286" s="136"/>
      <c r="T286" s="137"/>
      <c r="U286" s="138"/>
      <c r="V286" s="139"/>
      <c r="W286" s="135"/>
      <c r="X286" s="371"/>
      <c r="Y286" s="141">
        <f t="shared" si="93"/>
        <v>4</v>
      </c>
      <c r="AF286" s="371"/>
      <c r="AG286" s="371"/>
      <c r="AH286" s="143" t="str">
        <f t="shared" si="115"/>
        <v>P</v>
      </c>
      <c r="AI286" s="143" t="str">
        <f t="shared" si="115"/>
        <v>B</v>
      </c>
      <c r="AJ286" s="143">
        <f t="shared" ca="1" si="115"/>
        <v>9</v>
      </c>
      <c r="AK286" s="143">
        <f t="shared" si="114"/>
        <v>0</v>
      </c>
      <c r="AL286" s="143">
        <f t="shared" si="114"/>
        <v>0</v>
      </c>
      <c r="AM286" s="143" t="str">
        <f t="shared" si="114"/>
        <v>T.Hoa</v>
      </c>
      <c r="AN286" s="25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33"/>
      <c r="BC286">
        <f t="shared" si="94"/>
        <v>2006</v>
      </c>
      <c r="BD286">
        <f t="shared" si="95"/>
        <v>12</v>
      </c>
      <c r="BE286" s="1" t="str">
        <f t="shared" si="96"/>
        <v>-</v>
      </c>
      <c r="BF286" s="1" t="str">
        <f t="shared" si="97"/>
        <v>-</v>
      </c>
      <c r="BG286" s="1" t="str">
        <f t="shared" si="98"/>
        <v>-</v>
      </c>
      <c r="BH286" s="1" t="str">
        <f t="shared" si="99"/>
        <v>-</v>
      </c>
      <c r="BI286" s="1" t="str">
        <f t="shared" si="100"/>
        <v>-</v>
      </c>
      <c r="BJ286" s="1" t="str">
        <f t="shared" si="101"/>
        <v>-</v>
      </c>
      <c r="BK286" s="1" t="str">
        <f t="shared" si="102"/>
        <v>-</v>
      </c>
      <c r="BL286" s="1" t="str">
        <f t="shared" si="103"/>
        <v>-</v>
      </c>
      <c r="BM286" s="1" t="str">
        <f t="shared" si="104"/>
        <v>-</v>
      </c>
      <c r="BN286" s="1" t="str">
        <f t="shared" si="105"/>
        <v>-</v>
      </c>
      <c r="BO286" s="1" t="str">
        <f t="shared" si="112"/>
        <v>-</v>
      </c>
      <c r="BP286" s="1" t="str">
        <f t="shared" si="106"/>
        <v>-</v>
      </c>
      <c r="BQ286" s="1" t="str">
        <f t="shared" si="107"/>
        <v>-</v>
      </c>
      <c r="BR286" s="1" t="str">
        <f t="shared" si="108"/>
        <v>-</v>
      </c>
      <c r="BS286" s="1">
        <f t="shared" si="109"/>
        <v>2006</v>
      </c>
      <c r="BT286" s="1">
        <f t="shared" si="110"/>
        <v>4</v>
      </c>
      <c r="BU286" s="127">
        <f t="shared" si="111"/>
        <v>0</v>
      </c>
      <c r="BV286" s="127">
        <f t="shared" si="111"/>
        <v>0</v>
      </c>
      <c r="BW286" s="9"/>
      <c r="BX286" s="9"/>
      <c r="BY286" s="9"/>
      <c r="BZ286" s="9"/>
      <c r="CA286" s="9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</row>
    <row r="287" spans="1:134" ht="15.75" x14ac:dyDescent="0.3">
      <c r="A287" s="101">
        <f>IF(C287&lt;&gt;"",COUNTA($C$7:C287),"")</f>
        <v>281</v>
      </c>
      <c r="B287" s="204">
        <v>9827012</v>
      </c>
      <c r="C287" s="288" t="s">
        <v>684</v>
      </c>
      <c r="D287" s="289" t="s">
        <v>685</v>
      </c>
      <c r="E287" s="204"/>
      <c r="F287" s="205" t="s">
        <v>257</v>
      </c>
      <c r="G287" s="207" t="s">
        <v>102</v>
      </c>
      <c r="H287" s="207" t="s">
        <v>103</v>
      </c>
      <c r="I287" s="208">
        <f t="shared" ca="1" si="113"/>
        <v>43</v>
      </c>
      <c r="J287" s="207" t="s">
        <v>145</v>
      </c>
      <c r="K287" s="207" t="s">
        <v>119</v>
      </c>
      <c r="L287" s="209" t="s">
        <v>106</v>
      </c>
      <c r="M287" s="210">
        <v>26441</v>
      </c>
      <c r="N287" s="210">
        <v>26664</v>
      </c>
      <c r="O287" s="211">
        <v>33601</v>
      </c>
      <c r="P287" s="354"/>
      <c r="Q287" s="335"/>
      <c r="R287" s="370"/>
      <c r="S287" s="215">
        <v>39949</v>
      </c>
      <c r="T287" s="216"/>
      <c r="U287" s="217"/>
      <c r="V287" s="218" t="s">
        <v>243</v>
      </c>
      <c r="W287" s="214"/>
      <c r="X287" s="371"/>
      <c r="Y287" s="141" t="str">
        <f t="shared" si="93"/>
        <v>-</v>
      </c>
      <c r="AF287" s="371"/>
      <c r="AG287" s="371"/>
      <c r="AH287" s="143" t="str">
        <f t="shared" si="115"/>
        <v>*W</v>
      </c>
      <c r="AI287" s="143" t="str">
        <f t="shared" si="115"/>
        <v>*S</v>
      </c>
      <c r="AJ287" s="143" t="str">
        <f t="shared" ca="1" si="115"/>
        <v>*43</v>
      </c>
      <c r="AK287" s="143" t="str">
        <f t="shared" si="114"/>
        <v>*S-1</v>
      </c>
      <c r="AL287" s="143" t="str">
        <f t="shared" si="114"/>
        <v>*P.Swasta</v>
      </c>
      <c r="AM287" s="143" t="str">
        <f t="shared" si="114"/>
        <v>*Jawa</v>
      </c>
      <c r="AN287" s="25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33"/>
      <c r="BC287">
        <f t="shared" si="94"/>
        <v>1972</v>
      </c>
      <c r="BD287">
        <f t="shared" si="95"/>
        <v>12</v>
      </c>
      <c r="BE287" s="1">
        <f t="shared" si="96"/>
        <v>1991</v>
      </c>
      <c r="BF287" s="1">
        <f t="shared" si="97"/>
        <v>12</v>
      </c>
      <c r="BG287" s="1" t="str">
        <f t="shared" si="98"/>
        <v>-</v>
      </c>
      <c r="BH287" s="1" t="str">
        <f t="shared" si="99"/>
        <v>-</v>
      </c>
      <c r="BI287" s="1" t="str">
        <f t="shared" si="100"/>
        <v>-</v>
      </c>
      <c r="BJ287" s="1" t="str">
        <f t="shared" si="101"/>
        <v>-</v>
      </c>
      <c r="BK287" s="1" t="str">
        <f t="shared" si="102"/>
        <v>-</v>
      </c>
      <c r="BL287" s="1" t="str">
        <f t="shared" si="103"/>
        <v>-</v>
      </c>
      <c r="BM287" s="1">
        <f t="shared" si="104"/>
        <v>2009</v>
      </c>
      <c r="BN287" s="1">
        <f t="shared" si="105"/>
        <v>5</v>
      </c>
      <c r="BO287" s="1" t="str">
        <f t="shared" si="112"/>
        <v>-</v>
      </c>
      <c r="BP287" s="1" t="str">
        <f t="shared" si="106"/>
        <v>-</v>
      </c>
      <c r="BQ287" s="1" t="str">
        <f t="shared" si="107"/>
        <v>-</v>
      </c>
      <c r="BR287" s="1" t="str">
        <f t="shared" si="108"/>
        <v>-</v>
      </c>
      <c r="BS287" s="1">
        <f t="shared" si="109"/>
        <v>1972</v>
      </c>
      <c r="BT287" s="1">
        <f t="shared" si="110"/>
        <v>5</v>
      </c>
      <c r="BU287" s="127" t="str">
        <f t="shared" si="111"/>
        <v>DKH-3</v>
      </c>
      <c r="BV287" s="127">
        <f t="shared" si="111"/>
        <v>0</v>
      </c>
      <c r="BW287" s="9"/>
      <c r="BX287" s="9"/>
      <c r="BY287" s="9"/>
      <c r="BZ287" s="9"/>
      <c r="CA287" s="9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</row>
    <row r="288" spans="1:134" ht="15.75" x14ac:dyDescent="0.3">
      <c r="A288" s="101">
        <f>IF(C288&lt;&gt;"",COUNTA($C$7:C288),"")</f>
        <v>282</v>
      </c>
      <c r="B288" s="309" t="s">
        <v>686</v>
      </c>
      <c r="C288" s="360" t="s">
        <v>687</v>
      </c>
      <c r="D288" s="293" t="s">
        <v>688</v>
      </c>
      <c r="E288" s="102"/>
      <c r="F288" s="106" t="s">
        <v>257</v>
      </c>
      <c r="G288" s="110" t="s">
        <v>66</v>
      </c>
      <c r="H288" s="110" t="s">
        <v>103</v>
      </c>
      <c r="I288" s="109">
        <f t="shared" ca="1" si="113"/>
        <v>30</v>
      </c>
      <c r="J288" s="110" t="s">
        <v>110</v>
      </c>
      <c r="K288" s="110" t="s">
        <v>111</v>
      </c>
      <c r="L288" s="111" t="s">
        <v>128</v>
      </c>
      <c r="M288" s="304">
        <v>31092</v>
      </c>
      <c r="N288" s="167">
        <v>40153</v>
      </c>
      <c r="O288" s="358">
        <v>40153</v>
      </c>
      <c r="P288" s="341"/>
      <c r="Q288" s="359"/>
      <c r="R288" s="369"/>
      <c r="S288" s="136"/>
      <c r="T288" s="137"/>
      <c r="U288" s="138"/>
      <c r="V288" s="139" t="s">
        <v>169</v>
      </c>
      <c r="W288" s="135"/>
      <c r="X288" s="371"/>
      <c r="Y288" s="141">
        <f t="shared" si="93"/>
        <v>2</v>
      </c>
      <c r="AF288" s="371"/>
      <c r="AG288" s="371"/>
      <c r="AH288" s="143" t="str">
        <f t="shared" si="115"/>
        <v>P</v>
      </c>
      <c r="AI288" s="143" t="str">
        <f t="shared" si="115"/>
        <v>S</v>
      </c>
      <c r="AJ288" s="143">
        <f t="shared" ca="1" si="115"/>
        <v>30</v>
      </c>
      <c r="AK288" s="143" t="str">
        <f t="shared" si="114"/>
        <v>SMU</v>
      </c>
      <c r="AL288" s="143" t="str">
        <f t="shared" si="114"/>
        <v>Wirausaha</v>
      </c>
      <c r="AM288" s="143" t="str">
        <f t="shared" si="114"/>
        <v>T.Hoa</v>
      </c>
      <c r="AN288" s="25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33"/>
      <c r="BC288">
        <f t="shared" si="94"/>
        <v>2009</v>
      </c>
      <c r="BD288">
        <f t="shared" si="95"/>
        <v>12</v>
      </c>
      <c r="BE288" s="1">
        <f t="shared" si="96"/>
        <v>2009</v>
      </c>
      <c r="BF288" s="1">
        <f t="shared" si="97"/>
        <v>12</v>
      </c>
      <c r="BG288" s="1" t="str">
        <f t="shared" si="98"/>
        <v>-</v>
      </c>
      <c r="BH288" s="1" t="str">
        <f t="shared" si="99"/>
        <v>-</v>
      </c>
      <c r="BI288" s="1" t="str">
        <f t="shared" si="100"/>
        <v>-</v>
      </c>
      <c r="BJ288" s="1" t="str">
        <f t="shared" si="101"/>
        <v>-</v>
      </c>
      <c r="BK288" s="1" t="str">
        <f t="shared" si="102"/>
        <v>-</v>
      </c>
      <c r="BL288" s="1" t="str">
        <f t="shared" si="103"/>
        <v>-</v>
      </c>
      <c r="BM288" s="1" t="str">
        <f t="shared" si="104"/>
        <v>-</v>
      </c>
      <c r="BN288" s="1" t="str">
        <f t="shared" si="105"/>
        <v>-</v>
      </c>
      <c r="BO288" s="1" t="str">
        <f t="shared" si="112"/>
        <v>-</v>
      </c>
      <c r="BP288" s="1" t="str">
        <f t="shared" si="106"/>
        <v>-</v>
      </c>
      <c r="BQ288" s="1" t="str">
        <f t="shared" si="107"/>
        <v>-</v>
      </c>
      <c r="BR288" s="1" t="str">
        <f t="shared" si="108"/>
        <v>-</v>
      </c>
      <c r="BS288" s="1">
        <f t="shared" si="109"/>
        <v>1985</v>
      </c>
      <c r="BT288" s="1">
        <f t="shared" si="110"/>
        <v>2</v>
      </c>
      <c r="BU288" s="127" t="str">
        <f t="shared" si="111"/>
        <v>ATD-1</v>
      </c>
      <c r="BV288" s="127">
        <f t="shared" si="111"/>
        <v>0</v>
      </c>
      <c r="BW288" s="9"/>
      <c r="BX288" s="9"/>
      <c r="BY288" s="9"/>
      <c r="BZ288" s="9"/>
      <c r="CA288" s="9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</row>
    <row r="289" spans="1:134" ht="15.75" x14ac:dyDescent="0.3">
      <c r="A289" s="101">
        <f>IF(C289&lt;&gt;"",COUNTA($C$7:C289),"")</f>
        <v>283</v>
      </c>
      <c r="B289" s="357">
        <v>7425001</v>
      </c>
      <c r="C289" s="360" t="s">
        <v>689</v>
      </c>
      <c r="D289" s="293" t="s">
        <v>690</v>
      </c>
      <c r="E289" s="102">
        <v>261478</v>
      </c>
      <c r="F289" s="106" t="s">
        <v>257</v>
      </c>
      <c r="G289" s="110" t="s">
        <v>102</v>
      </c>
      <c r="H289" s="110" t="s">
        <v>103</v>
      </c>
      <c r="I289" s="109">
        <f t="shared" ca="1" si="113"/>
        <v>58</v>
      </c>
      <c r="J289" s="110" t="s">
        <v>171</v>
      </c>
      <c r="K289" s="110" t="s">
        <v>111</v>
      </c>
      <c r="L289" s="111" t="s">
        <v>128</v>
      </c>
      <c r="M289" s="304">
        <v>20952</v>
      </c>
      <c r="N289" s="167">
        <v>21106</v>
      </c>
      <c r="O289" s="358">
        <v>27273</v>
      </c>
      <c r="P289" s="341"/>
      <c r="Q289" s="359"/>
      <c r="R289" s="369"/>
      <c r="S289" s="136"/>
      <c r="T289" s="137"/>
      <c r="U289" s="138"/>
      <c r="V289" s="139"/>
      <c r="W289" s="135"/>
      <c r="X289" s="371"/>
      <c r="Y289" s="141">
        <f t="shared" si="93"/>
        <v>5</v>
      </c>
      <c r="AF289" s="371"/>
      <c r="AG289" s="371"/>
      <c r="AH289" s="143" t="str">
        <f t="shared" si="115"/>
        <v>W</v>
      </c>
      <c r="AI289" s="143" t="str">
        <f t="shared" si="115"/>
        <v>S</v>
      </c>
      <c r="AJ289" s="143">
        <f t="shared" ca="1" si="115"/>
        <v>58</v>
      </c>
      <c r="AK289" s="143" t="str">
        <f t="shared" si="114"/>
        <v>Lain-Lain</v>
      </c>
      <c r="AL289" s="143" t="str">
        <f t="shared" si="114"/>
        <v>Wirausaha</v>
      </c>
      <c r="AM289" s="143" t="str">
        <f t="shared" si="114"/>
        <v>T.Hoa</v>
      </c>
      <c r="AN289" s="25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33"/>
      <c r="BC289">
        <f t="shared" si="94"/>
        <v>1957</v>
      </c>
      <c r="BD289">
        <f t="shared" si="95"/>
        <v>10</v>
      </c>
      <c r="BE289" s="1">
        <f t="shared" si="96"/>
        <v>1974</v>
      </c>
      <c r="BF289" s="1">
        <f t="shared" si="97"/>
        <v>9</v>
      </c>
      <c r="BG289" s="1" t="str">
        <f t="shared" si="98"/>
        <v>-</v>
      </c>
      <c r="BH289" s="1" t="str">
        <f t="shared" si="99"/>
        <v>-</v>
      </c>
      <c r="BI289" s="1" t="str">
        <f t="shared" si="100"/>
        <v>-</v>
      </c>
      <c r="BJ289" s="1" t="str">
        <f t="shared" si="101"/>
        <v>-</v>
      </c>
      <c r="BK289" s="1" t="str">
        <f t="shared" si="102"/>
        <v>-</v>
      </c>
      <c r="BL289" s="1" t="str">
        <f t="shared" si="103"/>
        <v>-</v>
      </c>
      <c r="BM289" s="1" t="str">
        <f t="shared" si="104"/>
        <v>-</v>
      </c>
      <c r="BN289" s="1" t="str">
        <f t="shared" si="105"/>
        <v>-</v>
      </c>
      <c r="BO289" s="1" t="str">
        <f t="shared" si="112"/>
        <v>-</v>
      </c>
      <c r="BP289" s="1" t="str">
        <f t="shared" si="106"/>
        <v>-</v>
      </c>
      <c r="BQ289" s="1" t="str">
        <f t="shared" si="107"/>
        <v>-</v>
      </c>
      <c r="BR289" s="1" t="str">
        <f t="shared" si="108"/>
        <v>-</v>
      </c>
      <c r="BS289" s="1">
        <f t="shared" si="109"/>
        <v>1957</v>
      </c>
      <c r="BT289" s="1">
        <f t="shared" si="110"/>
        <v>5</v>
      </c>
      <c r="BU289" s="127">
        <f t="shared" si="111"/>
        <v>0</v>
      </c>
      <c r="BV289" s="127">
        <f t="shared" si="111"/>
        <v>0</v>
      </c>
      <c r="BW289" s="9"/>
      <c r="BX289" s="9"/>
      <c r="BY289" s="9"/>
      <c r="BZ289" s="9"/>
      <c r="CA289" s="9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</row>
    <row r="290" spans="1:134" ht="15.75" x14ac:dyDescent="0.3">
      <c r="A290" s="101">
        <f>IF(C290&lt;&gt;"",COUNTA($C$7:C290),"")</f>
        <v>284</v>
      </c>
      <c r="B290" s="229">
        <v>8325003</v>
      </c>
      <c r="C290" s="249" t="s">
        <v>691</v>
      </c>
      <c r="D290" s="346" t="s">
        <v>692</v>
      </c>
      <c r="E290" s="229">
        <v>263176</v>
      </c>
      <c r="F290" s="232" t="s">
        <v>257</v>
      </c>
      <c r="G290" s="233" t="s">
        <v>102</v>
      </c>
      <c r="H290" s="233" t="s">
        <v>103</v>
      </c>
      <c r="I290" s="234" t="str">
        <f t="shared" si="113"/>
        <v/>
      </c>
      <c r="J290" s="233" t="s">
        <v>110</v>
      </c>
      <c r="K290" s="233" t="s">
        <v>111</v>
      </c>
      <c r="L290" s="235" t="s">
        <v>128</v>
      </c>
      <c r="M290" s="236">
        <v>11336</v>
      </c>
      <c r="N290" s="237">
        <v>30675</v>
      </c>
      <c r="O290" s="348">
        <v>30675</v>
      </c>
      <c r="P290" s="373"/>
      <c r="Q290" s="350"/>
      <c r="R290" s="374">
        <v>40562</v>
      </c>
      <c r="S290" s="242"/>
      <c r="T290" s="243"/>
      <c r="U290" s="244"/>
      <c r="V290" s="245" t="s">
        <v>188</v>
      </c>
      <c r="W290" s="241"/>
      <c r="X290" s="371"/>
      <c r="Y290" s="141" t="str">
        <f t="shared" si="93"/>
        <v>-</v>
      </c>
      <c r="AF290" s="371"/>
      <c r="AG290" s="371"/>
      <c r="AH290" s="143" t="str">
        <f t="shared" si="115"/>
        <v>*W</v>
      </c>
      <c r="AI290" s="143" t="str">
        <f t="shared" si="115"/>
        <v>*S</v>
      </c>
      <c r="AJ290" s="143" t="str">
        <f t="shared" si="115"/>
        <v>*</v>
      </c>
      <c r="AK290" s="143" t="str">
        <f t="shared" si="114"/>
        <v>*SMU</v>
      </c>
      <c r="AL290" s="143" t="str">
        <f t="shared" si="114"/>
        <v>*Wirausaha</v>
      </c>
      <c r="AM290" s="143" t="str">
        <f t="shared" si="114"/>
        <v>*T.Hoa</v>
      </c>
      <c r="AN290" s="25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33"/>
      <c r="BC290">
        <f t="shared" si="94"/>
        <v>1983</v>
      </c>
      <c r="BD290">
        <f t="shared" si="95"/>
        <v>12</v>
      </c>
      <c r="BE290" s="1">
        <f t="shared" si="96"/>
        <v>1983</v>
      </c>
      <c r="BF290" s="1">
        <f t="shared" si="97"/>
        <v>12</v>
      </c>
      <c r="BG290" s="1" t="str">
        <f t="shared" si="98"/>
        <v>-</v>
      </c>
      <c r="BH290" s="1" t="str">
        <f t="shared" si="99"/>
        <v>-</v>
      </c>
      <c r="BI290" s="1" t="str">
        <f t="shared" si="100"/>
        <v>-</v>
      </c>
      <c r="BJ290" s="1" t="str">
        <f t="shared" si="101"/>
        <v>-</v>
      </c>
      <c r="BK290" s="1">
        <f t="shared" si="102"/>
        <v>2011</v>
      </c>
      <c r="BL290" s="1">
        <f t="shared" si="103"/>
        <v>1</v>
      </c>
      <c r="BM290" s="1" t="str">
        <f t="shared" si="104"/>
        <v>-</v>
      </c>
      <c r="BN290" s="1" t="str">
        <f t="shared" si="105"/>
        <v>-</v>
      </c>
      <c r="BO290" s="1" t="str">
        <f t="shared" si="112"/>
        <v>-</v>
      </c>
      <c r="BP290" s="1" t="str">
        <f t="shared" si="106"/>
        <v>-</v>
      </c>
      <c r="BQ290" s="1" t="str">
        <f t="shared" si="107"/>
        <v>-</v>
      </c>
      <c r="BR290" s="1" t="str">
        <f t="shared" si="108"/>
        <v>-</v>
      </c>
      <c r="BS290" s="1">
        <f t="shared" si="109"/>
        <v>1931</v>
      </c>
      <c r="BT290" s="1">
        <f t="shared" si="110"/>
        <v>1</v>
      </c>
      <c r="BU290" s="127" t="str">
        <f t="shared" si="111"/>
        <v>AKM-1</v>
      </c>
      <c r="BV290" s="127">
        <f t="shared" si="111"/>
        <v>0</v>
      </c>
      <c r="BW290" s="9"/>
      <c r="BX290" s="9"/>
      <c r="BY290" s="9"/>
      <c r="BZ290" s="9"/>
      <c r="CA290" s="9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</row>
    <row r="291" spans="1:134" ht="15.75" x14ac:dyDescent="0.3">
      <c r="A291" s="101">
        <f>IF(C291&lt;&gt;"",COUNTA($C$7:C291),"")</f>
        <v>285</v>
      </c>
      <c r="B291" s="229">
        <v>5415001</v>
      </c>
      <c r="C291" s="249" t="s">
        <v>693</v>
      </c>
      <c r="D291" s="346" t="s">
        <v>694</v>
      </c>
      <c r="E291" s="229">
        <v>262572</v>
      </c>
      <c r="F291" s="232" t="s">
        <v>257</v>
      </c>
      <c r="G291" s="233" t="s">
        <v>66</v>
      </c>
      <c r="H291" s="233" t="s">
        <v>103</v>
      </c>
      <c r="I291" s="234" t="str">
        <f t="shared" si="113"/>
        <v/>
      </c>
      <c r="J291" s="233" t="s">
        <v>118</v>
      </c>
      <c r="K291" s="233" t="s">
        <v>111</v>
      </c>
      <c r="L291" s="235" t="s">
        <v>128</v>
      </c>
      <c r="M291" s="236">
        <v>9149</v>
      </c>
      <c r="N291" s="237">
        <v>19867</v>
      </c>
      <c r="O291" s="348">
        <v>19867</v>
      </c>
      <c r="P291" s="373"/>
      <c r="Q291" s="350"/>
      <c r="R291" s="374">
        <v>40238</v>
      </c>
      <c r="S291" s="242"/>
      <c r="T291" s="243"/>
      <c r="U291" s="244"/>
      <c r="V291" s="245" t="s">
        <v>188</v>
      </c>
      <c r="W291" s="241"/>
      <c r="X291" s="371"/>
      <c r="Y291" s="141" t="str">
        <f t="shared" si="93"/>
        <v>-</v>
      </c>
      <c r="AF291" s="371"/>
      <c r="AG291" s="371"/>
      <c r="AH291" s="143" t="str">
        <f t="shared" si="115"/>
        <v>*P</v>
      </c>
      <c r="AI291" s="143" t="str">
        <f t="shared" si="115"/>
        <v>*S</v>
      </c>
      <c r="AJ291" s="143" t="str">
        <f t="shared" si="115"/>
        <v>*</v>
      </c>
      <c r="AK291" s="143" t="str">
        <f t="shared" si="114"/>
        <v>*SD</v>
      </c>
      <c r="AL291" s="143" t="str">
        <f t="shared" si="114"/>
        <v>*Wirausaha</v>
      </c>
      <c r="AM291" s="143" t="str">
        <f t="shared" si="114"/>
        <v>*T.Hoa</v>
      </c>
      <c r="AN291" s="25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33"/>
      <c r="BC291">
        <f t="shared" si="94"/>
        <v>1954</v>
      </c>
      <c r="BD291">
        <f t="shared" si="95"/>
        <v>5</v>
      </c>
      <c r="BE291" s="1">
        <f t="shared" si="96"/>
        <v>1954</v>
      </c>
      <c r="BF291" s="1">
        <f t="shared" si="97"/>
        <v>5</v>
      </c>
      <c r="BG291" s="1" t="str">
        <f t="shared" si="98"/>
        <v>-</v>
      </c>
      <c r="BH291" s="1" t="str">
        <f t="shared" si="99"/>
        <v>-</v>
      </c>
      <c r="BI291" s="1" t="str">
        <f t="shared" si="100"/>
        <v>-</v>
      </c>
      <c r="BJ291" s="1" t="str">
        <f t="shared" si="101"/>
        <v>-</v>
      </c>
      <c r="BK291" s="1">
        <f t="shared" si="102"/>
        <v>2010</v>
      </c>
      <c r="BL291" s="1">
        <f t="shared" si="103"/>
        <v>3</v>
      </c>
      <c r="BM291" s="1" t="str">
        <f t="shared" si="104"/>
        <v>-</v>
      </c>
      <c r="BN291" s="1" t="str">
        <f t="shared" si="105"/>
        <v>-</v>
      </c>
      <c r="BO291" s="1" t="str">
        <f t="shared" si="112"/>
        <v>-</v>
      </c>
      <c r="BP291" s="1" t="str">
        <f t="shared" si="106"/>
        <v>-</v>
      </c>
      <c r="BQ291" s="1" t="str">
        <f t="shared" si="107"/>
        <v>-</v>
      </c>
      <c r="BR291" s="1" t="str">
        <f t="shared" si="108"/>
        <v>-</v>
      </c>
      <c r="BS291" s="1">
        <f t="shared" si="109"/>
        <v>1925</v>
      </c>
      <c r="BT291" s="1">
        <f t="shared" si="110"/>
        <v>1</v>
      </c>
      <c r="BU291" s="127" t="str">
        <f t="shared" si="111"/>
        <v>AKM-1</v>
      </c>
      <c r="BV291" s="127">
        <f t="shared" si="111"/>
        <v>0</v>
      </c>
      <c r="BW291" s="9"/>
      <c r="BX291" s="9"/>
      <c r="BY291" s="9"/>
      <c r="BZ291" s="9"/>
      <c r="CA291" s="9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</row>
    <row r="292" spans="1:134" ht="15.75" x14ac:dyDescent="0.3">
      <c r="A292" s="101">
        <f>IF(C292&lt;&gt;"",COUNTA($C$7:C292),"")</f>
        <v>286</v>
      </c>
      <c r="B292" s="309" t="s">
        <v>695</v>
      </c>
      <c r="C292" s="360" t="s">
        <v>696</v>
      </c>
      <c r="D292" s="293" t="s">
        <v>694</v>
      </c>
      <c r="E292" s="102">
        <v>262572</v>
      </c>
      <c r="F292" s="106" t="s">
        <v>257</v>
      </c>
      <c r="G292" s="110" t="s">
        <v>66</v>
      </c>
      <c r="H292" s="110" t="s">
        <v>103</v>
      </c>
      <c r="I292" s="109">
        <f t="shared" ca="1" si="113"/>
        <v>60</v>
      </c>
      <c r="J292" s="110" t="s">
        <v>110</v>
      </c>
      <c r="K292" s="110" t="s">
        <v>111</v>
      </c>
      <c r="L292" s="111" t="s">
        <v>128</v>
      </c>
      <c r="M292" s="304">
        <v>20090</v>
      </c>
      <c r="N292" s="167">
        <v>20224</v>
      </c>
      <c r="O292" s="358">
        <v>32313</v>
      </c>
      <c r="P292" s="308">
        <v>38739</v>
      </c>
      <c r="Q292" s="359"/>
      <c r="R292" s="369"/>
      <c r="S292" s="136"/>
      <c r="T292" s="137"/>
      <c r="U292" s="138"/>
      <c r="V292" s="139"/>
      <c r="W292" s="135"/>
      <c r="X292" s="371"/>
      <c r="Y292" s="141">
        <f t="shared" si="93"/>
        <v>1</v>
      </c>
      <c r="AF292" s="371"/>
      <c r="AG292" s="371"/>
      <c r="AH292" s="143" t="str">
        <f t="shared" si="115"/>
        <v>P</v>
      </c>
      <c r="AI292" s="143" t="str">
        <f t="shared" si="115"/>
        <v>S</v>
      </c>
      <c r="AJ292" s="143">
        <f t="shared" ca="1" si="115"/>
        <v>60</v>
      </c>
      <c r="AK292" s="143" t="str">
        <f t="shared" si="114"/>
        <v>SMU</v>
      </c>
      <c r="AL292" s="143" t="str">
        <f t="shared" si="114"/>
        <v>Wirausaha</v>
      </c>
      <c r="AM292" s="143" t="str">
        <f t="shared" si="114"/>
        <v>T.Hoa</v>
      </c>
      <c r="AN292" s="25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33"/>
      <c r="BC292">
        <f t="shared" si="94"/>
        <v>1955</v>
      </c>
      <c r="BD292">
        <f t="shared" si="95"/>
        <v>5</v>
      </c>
      <c r="BE292" s="1">
        <f t="shared" si="96"/>
        <v>1988</v>
      </c>
      <c r="BF292" s="1">
        <f t="shared" si="97"/>
        <v>6</v>
      </c>
      <c r="BG292" s="1">
        <f t="shared" si="98"/>
        <v>2006</v>
      </c>
      <c r="BH292" s="1">
        <f t="shared" si="99"/>
        <v>1</v>
      </c>
      <c r="BI292" s="1" t="str">
        <f t="shared" si="100"/>
        <v>-</v>
      </c>
      <c r="BJ292" s="1" t="str">
        <f t="shared" si="101"/>
        <v>-</v>
      </c>
      <c r="BK292" s="1" t="str">
        <f t="shared" si="102"/>
        <v>-</v>
      </c>
      <c r="BL292" s="1" t="str">
        <f t="shared" si="103"/>
        <v>-</v>
      </c>
      <c r="BM292" s="1" t="str">
        <f t="shared" si="104"/>
        <v>-</v>
      </c>
      <c r="BN292" s="1" t="str">
        <f t="shared" si="105"/>
        <v>-</v>
      </c>
      <c r="BO292" s="1" t="str">
        <f t="shared" si="112"/>
        <v>-</v>
      </c>
      <c r="BP292" s="1" t="str">
        <f t="shared" si="106"/>
        <v>-</v>
      </c>
      <c r="BQ292" s="1" t="str">
        <f t="shared" si="107"/>
        <v>-</v>
      </c>
      <c r="BR292" s="1" t="str">
        <f t="shared" si="108"/>
        <v>-</v>
      </c>
      <c r="BS292" s="1">
        <f t="shared" si="109"/>
        <v>1955</v>
      </c>
      <c r="BT292" s="1">
        <f t="shared" si="110"/>
        <v>1</v>
      </c>
      <c r="BU292" s="127">
        <f t="shared" si="111"/>
        <v>0</v>
      </c>
      <c r="BV292" s="127">
        <f t="shared" si="111"/>
        <v>0</v>
      </c>
      <c r="BW292" s="9"/>
      <c r="BX292" s="9"/>
      <c r="BY292" s="9"/>
      <c r="BZ292" s="9"/>
      <c r="CA292" s="9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</row>
    <row r="293" spans="1:134" ht="15.75" x14ac:dyDescent="0.3">
      <c r="A293" s="101">
        <f>IF(C293&lt;&gt;"",COUNTA($C$7:C293),"")</f>
        <v>287</v>
      </c>
      <c r="B293" s="309" t="s">
        <v>697</v>
      </c>
      <c r="C293" s="360" t="s">
        <v>698</v>
      </c>
      <c r="D293" s="293" t="s">
        <v>694</v>
      </c>
      <c r="E293" s="102">
        <v>262572</v>
      </c>
      <c r="F293" s="106" t="s">
        <v>257</v>
      </c>
      <c r="G293" s="110" t="s">
        <v>102</v>
      </c>
      <c r="H293" s="110" t="s">
        <v>103</v>
      </c>
      <c r="I293" s="109">
        <f t="shared" ca="1" si="113"/>
        <v>50</v>
      </c>
      <c r="J293" s="110" t="s">
        <v>110</v>
      </c>
      <c r="K293" s="110" t="s">
        <v>111</v>
      </c>
      <c r="L293" s="111" t="s">
        <v>128</v>
      </c>
      <c r="M293" s="304">
        <v>23847</v>
      </c>
      <c r="N293" s="167">
        <v>32313</v>
      </c>
      <c r="O293" s="358">
        <v>32313</v>
      </c>
      <c r="P293" s="308">
        <v>38739</v>
      </c>
      <c r="Q293" s="359"/>
      <c r="R293" s="369"/>
      <c r="S293" s="136"/>
      <c r="T293" s="137"/>
      <c r="U293" s="138"/>
      <c r="V293" s="139"/>
      <c r="W293" s="135"/>
      <c r="X293" s="371"/>
      <c r="Y293" s="141">
        <f t="shared" si="93"/>
        <v>4</v>
      </c>
      <c r="AF293" s="371"/>
      <c r="AG293" s="371"/>
      <c r="AH293" s="143" t="str">
        <f t="shared" si="115"/>
        <v>W</v>
      </c>
      <c r="AI293" s="143" t="str">
        <f t="shared" si="115"/>
        <v>S</v>
      </c>
      <c r="AJ293" s="143">
        <f t="shared" ca="1" si="115"/>
        <v>50</v>
      </c>
      <c r="AK293" s="143" t="str">
        <f t="shared" si="114"/>
        <v>SMU</v>
      </c>
      <c r="AL293" s="143" t="str">
        <f t="shared" si="114"/>
        <v>Wirausaha</v>
      </c>
      <c r="AM293" s="143" t="str">
        <f t="shared" si="114"/>
        <v>T.Hoa</v>
      </c>
      <c r="AN293" s="25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33"/>
      <c r="BC293">
        <f t="shared" si="94"/>
        <v>1988</v>
      </c>
      <c r="BD293">
        <f t="shared" si="95"/>
        <v>6</v>
      </c>
      <c r="BE293" s="1">
        <f t="shared" si="96"/>
        <v>1988</v>
      </c>
      <c r="BF293" s="1">
        <f t="shared" si="97"/>
        <v>6</v>
      </c>
      <c r="BG293" s="1">
        <f t="shared" si="98"/>
        <v>2006</v>
      </c>
      <c r="BH293" s="1">
        <f t="shared" si="99"/>
        <v>1</v>
      </c>
      <c r="BI293" s="1" t="str">
        <f t="shared" si="100"/>
        <v>-</v>
      </c>
      <c r="BJ293" s="1" t="str">
        <f t="shared" si="101"/>
        <v>-</v>
      </c>
      <c r="BK293" s="1" t="str">
        <f t="shared" si="102"/>
        <v>-</v>
      </c>
      <c r="BL293" s="1" t="str">
        <f t="shared" si="103"/>
        <v>-</v>
      </c>
      <c r="BM293" s="1" t="str">
        <f t="shared" si="104"/>
        <v>-</v>
      </c>
      <c r="BN293" s="1" t="str">
        <f t="shared" si="105"/>
        <v>-</v>
      </c>
      <c r="BO293" s="1" t="str">
        <f t="shared" si="112"/>
        <v>-</v>
      </c>
      <c r="BP293" s="1" t="str">
        <f t="shared" si="106"/>
        <v>-</v>
      </c>
      <c r="BQ293" s="1" t="str">
        <f t="shared" si="107"/>
        <v>-</v>
      </c>
      <c r="BR293" s="1" t="str">
        <f t="shared" si="108"/>
        <v>-</v>
      </c>
      <c r="BS293" s="1">
        <f t="shared" si="109"/>
        <v>1965</v>
      </c>
      <c r="BT293" s="1">
        <f t="shared" si="110"/>
        <v>4</v>
      </c>
      <c r="BU293" s="127">
        <f t="shared" si="111"/>
        <v>0</v>
      </c>
      <c r="BV293" s="127">
        <f t="shared" si="111"/>
        <v>0</v>
      </c>
      <c r="BW293" s="9"/>
      <c r="BX293" s="9"/>
      <c r="BY293" s="9"/>
      <c r="BZ293" s="9"/>
      <c r="CA293" s="9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</row>
    <row r="294" spans="1:134" ht="15.75" x14ac:dyDescent="0.3">
      <c r="A294" s="101">
        <f>IF(C294&lt;&gt;"",COUNTA($C$7:C294),"")</f>
        <v>288</v>
      </c>
      <c r="B294" s="309">
        <v>9226055</v>
      </c>
      <c r="C294" s="360" t="s">
        <v>699</v>
      </c>
      <c r="D294" s="293" t="s">
        <v>694</v>
      </c>
      <c r="E294" s="102">
        <v>262572</v>
      </c>
      <c r="F294" s="106" t="s">
        <v>257</v>
      </c>
      <c r="G294" s="110" t="s">
        <v>102</v>
      </c>
      <c r="H294" s="110" t="s">
        <v>103</v>
      </c>
      <c r="I294" s="109">
        <f t="shared" ca="1" si="113"/>
        <v>23</v>
      </c>
      <c r="J294" s="110" t="s">
        <v>110</v>
      </c>
      <c r="K294" s="110" t="s">
        <v>122</v>
      </c>
      <c r="L294" s="111" t="s">
        <v>128</v>
      </c>
      <c r="M294" s="304">
        <v>33880</v>
      </c>
      <c r="N294" s="167">
        <v>33963</v>
      </c>
      <c r="O294" s="358">
        <v>39852</v>
      </c>
      <c r="P294" s="308"/>
      <c r="Q294" s="359"/>
      <c r="R294" s="369"/>
      <c r="S294" s="136"/>
      <c r="T294" s="137"/>
      <c r="U294" s="138"/>
      <c r="V294" s="139" t="s">
        <v>132</v>
      </c>
      <c r="W294" s="135"/>
      <c r="X294" s="371"/>
      <c r="Y294" s="141">
        <f t="shared" si="93"/>
        <v>10</v>
      </c>
      <c r="AF294" s="371"/>
      <c r="AG294" s="371"/>
      <c r="AH294" s="143" t="str">
        <f t="shared" si="115"/>
        <v>W</v>
      </c>
      <c r="AI294" s="143" t="str">
        <f t="shared" si="115"/>
        <v>S</v>
      </c>
      <c r="AJ294" s="143">
        <f t="shared" ca="1" si="115"/>
        <v>23</v>
      </c>
      <c r="AK294" s="143" t="str">
        <f t="shared" si="114"/>
        <v>SMU</v>
      </c>
      <c r="AL294" s="143" t="str">
        <f t="shared" si="114"/>
        <v>Pel/Mhs</v>
      </c>
      <c r="AM294" s="143" t="str">
        <f t="shared" si="114"/>
        <v>T.Hoa</v>
      </c>
      <c r="AN294" s="25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33"/>
      <c r="BC294">
        <f t="shared" si="94"/>
        <v>1992</v>
      </c>
      <c r="BD294">
        <f t="shared" si="95"/>
        <v>12</v>
      </c>
      <c r="BE294" s="1">
        <f t="shared" si="96"/>
        <v>2009</v>
      </c>
      <c r="BF294" s="1">
        <f t="shared" si="97"/>
        <v>2</v>
      </c>
      <c r="BG294" s="1" t="str">
        <f t="shared" si="98"/>
        <v>-</v>
      </c>
      <c r="BH294" s="1" t="str">
        <f t="shared" si="99"/>
        <v>-</v>
      </c>
      <c r="BI294" s="1" t="str">
        <f t="shared" si="100"/>
        <v>-</v>
      </c>
      <c r="BJ294" s="1" t="str">
        <f t="shared" si="101"/>
        <v>-</v>
      </c>
      <c r="BK294" s="1" t="str">
        <f t="shared" si="102"/>
        <v>-</v>
      </c>
      <c r="BL294" s="1" t="str">
        <f t="shared" si="103"/>
        <v>-</v>
      </c>
      <c r="BM294" s="1" t="str">
        <f t="shared" si="104"/>
        <v>-</v>
      </c>
      <c r="BN294" s="1" t="str">
        <f t="shared" si="105"/>
        <v>-</v>
      </c>
      <c r="BO294" s="1" t="str">
        <f t="shared" si="112"/>
        <v>-</v>
      </c>
      <c r="BP294" s="1" t="str">
        <f t="shared" si="106"/>
        <v>-</v>
      </c>
      <c r="BQ294" s="1" t="str">
        <f t="shared" si="107"/>
        <v>-</v>
      </c>
      <c r="BR294" s="1" t="str">
        <f t="shared" si="108"/>
        <v>-</v>
      </c>
      <c r="BS294" s="1">
        <f t="shared" si="109"/>
        <v>1992</v>
      </c>
      <c r="BT294" s="1">
        <f t="shared" si="110"/>
        <v>10</v>
      </c>
      <c r="BU294" s="127" t="str">
        <f t="shared" si="111"/>
        <v>ATIS</v>
      </c>
      <c r="BV294" s="127">
        <f t="shared" si="111"/>
        <v>0</v>
      </c>
      <c r="BW294" s="9"/>
      <c r="BX294" s="9"/>
      <c r="BY294" s="9"/>
      <c r="BZ294" s="9"/>
      <c r="CA294" s="9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</row>
    <row r="295" spans="1:134" ht="15.75" x14ac:dyDescent="0.3">
      <c r="A295" s="101">
        <f>IF(C295&lt;&gt;"",COUNTA($C$7:C295),"")</f>
        <v>289</v>
      </c>
      <c r="B295" s="357">
        <v>9511025</v>
      </c>
      <c r="C295" s="360" t="s">
        <v>700</v>
      </c>
      <c r="D295" s="293" t="s">
        <v>694</v>
      </c>
      <c r="E295" s="102">
        <v>262572</v>
      </c>
      <c r="F295" s="106" t="s">
        <v>257</v>
      </c>
      <c r="G295" s="110" t="s">
        <v>66</v>
      </c>
      <c r="H295" s="146" t="s">
        <v>115</v>
      </c>
      <c r="I295" s="109">
        <f t="shared" ca="1" si="113"/>
        <v>20</v>
      </c>
      <c r="J295" s="110"/>
      <c r="K295" s="110"/>
      <c r="L295" s="111" t="s">
        <v>128</v>
      </c>
      <c r="M295" s="304">
        <v>34783</v>
      </c>
      <c r="N295" s="167">
        <v>35058</v>
      </c>
      <c r="O295" s="358"/>
      <c r="P295" s="308"/>
      <c r="Q295" s="359"/>
      <c r="R295" s="369"/>
      <c r="S295" s="136"/>
      <c r="T295" s="137"/>
      <c r="U295" s="138"/>
      <c r="V295" s="139"/>
      <c r="W295" s="135"/>
      <c r="X295" s="371"/>
      <c r="Y295" s="141">
        <f t="shared" si="93"/>
        <v>3</v>
      </c>
      <c r="AF295" s="371"/>
      <c r="AG295" s="371"/>
      <c r="AH295" s="143" t="str">
        <f t="shared" si="115"/>
        <v>P</v>
      </c>
      <c r="AI295" s="143" t="str">
        <f t="shared" si="115"/>
        <v>B</v>
      </c>
      <c r="AJ295" s="143">
        <f t="shared" ca="1" si="115"/>
        <v>20</v>
      </c>
      <c r="AK295" s="143">
        <f t="shared" si="114"/>
        <v>0</v>
      </c>
      <c r="AL295" s="143">
        <f t="shared" si="114"/>
        <v>0</v>
      </c>
      <c r="AM295" s="143" t="str">
        <f t="shared" si="114"/>
        <v>T.Hoa</v>
      </c>
      <c r="AN295" s="25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33"/>
      <c r="BC295">
        <f t="shared" si="94"/>
        <v>1995</v>
      </c>
      <c r="BD295">
        <f t="shared" si="95"/>
        <v>12</v>
      </c>
      <c r="BE295" s="1" t="str">
        <f t="shared" si="96"/>
        <v>-</v>
      </c>
      <c r="BF295" s="1" t="str">
        <f t="shared" si="97"/>
        <v>-</v>
      </c>
      <c r="BG295" s="1" t="str">
        <f t="shared" si="98"/>
        <v>-</v>
      </c>
      <c r="BH295" s="1" t="str">
        <f t="shared" si="99"/>
        <v>-</v>
      </c>
      <c r="BI295" s="1" t="str">
        <f t="shared" si="100"/>
        <v>-</v>
      </c>
      <c r="BJ295" s="1" t="str">
        <f t="shared" si="101"/>
        <v>-</v>
      </c>
      <c r="BK295" s="1" t="str">
        <f t="shared" si="102"/>
        <v>-</v>
      </c>
      <c r="BL295" s="1" t="str">
        <f t="shared" si="103"/>
        <v>-</v>
      </c>
      <c r="BM295" s="1" t="str">
        <f t="shared" si="104"/>
        <v>-</v>
      </c>
      <c r="BN295" s="1" t="str">
        <f t="shared" si="105"/>
        <v>-</v>
      </c>
      <c r="BO295" s="1" t="str">
        <f t="shared" si="112"/>
        <v>-</v>
      </c>
      <c r="BP295" s="1" t="str">
        <f t="shared" si="106"/>
        <v>-</v>
      </c>
      <c r="BQ295" s="1" t="str">
        <f t="shared" si="107"/>
        <v>-</v>
      </c>
      <c r="BR295" s="1" t="str">
        <f t="shared" si="108"/>
        <v>-</v>
      </c>
      <c r="BS295" s="1">
        <f t="shared" si="109"/>
        <v>1995</v>
      </c>
      <c r="BT295" s="1">
        <f t="shared" si="110"/>
        <v>3</v>
      </c>
      <c r="BU295" s="127">
        <f t="shared" si="111"/>
        <v>0</v>
      </c>
      <c r="BV295" s="127">
        <f t="shared" si="111"/>
        <v>0</v>
      </c>
      <c r="BW295" s="9"/>
      <c r="BX295" s="9"/>
      <c r="BY295" s="9"/>
      <c r="BZ295" s="9"/>
      <c r="CA295" s="9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</row>
    <row r="296" spans="1:134" ht="15.75" x14ac:dyDescent="0.3">
      <c r="A296" s="101">
        <f>IF(C296&lt;&gt;"",COUNTA($C$7:C296),"")</f>
        <v>290</v>
      </c>
      <c r="B296" s="309" t="s">
        <v>701</v>
      </c>
      <c r="C296" s="360" t="s">
        <v>702</v>
      </c>
      <c r="D296" s="293" t="s">
        <v>703</v>
      </c>
      <c r="E296" s="102"/>
      <c r="F296" s="106" t="s">
        <v>257</v>
      </c>
      <c r="G296" s="110" t="s">
        <v>66</v>
      </c>
      <c r="H296" s="110" t="s">
        <v>103</v>
      </c>
      <c r="I296" s="109">
        <f t="shared" ca="1" si="113"/>
        <v>43</v>
      </c>
      <c r="J296" s="110" t="s">
        <v>110</v>
      </c>
      <c r="K296" s="110" t="s">
        <v>119</v>
      </c>
      <c r="L296" s="111" t="s">
        <v>128</v>
      </c>
      <c r="M296" s="304">
        <v>26375</v>
      </c>
      <c r="N296" s="167"/>
      <c r="O296" s="358">
        <v>38346</v>
      </c>
      <c r="P296" s="308"/>
      <c r="Q296" s="359"/>
      <c r="R296" s="369"/>
      <c r="S296" s="136"/>
      <c r="T296" s="137"/>
      <c r="U296" s="138"/>
      <c r="V296" s="139"/>
      <c r="W296" s="135"/>
      <c r="X296" s="371"/>
      <c r="Y296" s="141">
        <f t="shared" si="93"/>
        <v>3</v>
      </c>
      <c r="AF296" s="371"/>
      <c r="AG296" s="371"/>
      <c r="AH296" s="143" t="str">
        <f t="shared" si="115"/>
        <v>P</v>
      </c>
      <c r="AI296" s="143" t="str">
        <f t="shared" si="115"/>
        <v>S</v>
      </c>
      <c r="AJ296" s="143">
        <f t="shared" ca="1" si="115"/>
        <v>43</v>
      </c>
      <c r="AK296" s="143" t="str">
        <f t="shared" si="114"/>
        <v>SMU</v>
      </c>
      <c r="AL296" s="143" t="str">
        <f t="shared" si="114"/>
        <v>P.Swasta</v>
      </c>
      <c r="AM296" s="143" t="str">
        <f t="shared" si="114"/>
        <v>T.Hoa</v>
      </c>
      <c r="AN296" s="25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33"/>
      <c r="BC296" t="str">
        <f t="shared" si="94"/>
        <v>-</v>
      </c>
      <c r="BD296" t="str">
        <f t="shared" si="95"/>
        <v>-</v>
      </c>
      <c r="BE296" s="1">
        <f t="shared" si="96"/>
        <v>2004</v>
      </c>
      <c r="BF296" s="1">
        <f t="shared" si="97"/>
        <v>12</v>
      </c>
      <c r="BG296" s="1" t="str">
        <f t="shared" si="98"/>
        <v>-</v>
      </c>
      <c r="BH296" s="1" t="str">
        <f t="shared" si="99"/>
        <v>-</v>
      </c>
      <c r="BI296" s="1" t="str">
        <f t="shared" si="100"/>
        <v>-</v>
      </c>
      <c r="BJ296" s="1" t="str">
        <f t="shared" si="101"/>
        <v>-</v>
      </c>
      <c r="BK296" s="1" t="str">
        <f t="shared" si="102"/>
        <v>-</v>
      </c>
      <c r="BL296" s="1" t="str">
        <f t="shared" si="103"/>
        <v>-</v>
      </c>
      <c r="BM296" s="1" t="str">
        <f t="shared" si="104"/>
        <v>-</v>
      </c>
      <c r="BN296" s="1" t="str">
        <f t="shared" si="105"/>
        <v>-</v>
      </c>
      <c r="BO296" s="1" t="str">
        <f t="shared" si="112"/>
        <v>-</v>
      </c>
      <c r="BP296" s="1" t="str">
        <f t="shared" si="106"/>
        <v>-</v>
      </c>
      <c r="BQ296" s="1" t="str">
        <f t="shared" si="107"/>
        <v>-</v>
      </c>
      <c r="BR296" s="1" t="str">
        <f t="shared" si="108"/>
        <v>-</v>
      </c>
      <c r="BS296" s="1">
        <f t="shared" si="109"/>
        <v>1972</v>
      </c>
      <c r="BT296" s="1">
        <f t="shared" si="110"/>
        <v>3</v>
      </c>
      <c r="BU296" s="127">
        <f t="shared" si="111"/>
        <v>0</v>
      </c>
      <c r="BV296" s="127">
        <f t="shared" si="111"/>
        <v>0</v>
      </c>
      <c r="BW296" s="9"/>
      <c r="BX296" s="9"/>
      <c r="BY296" s="9"/>
      <c r="BZ296" s="9"/>
      <c r="CA296" s="9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</row>
    <row r="297" spans="1:134" ht="15.75" x14ac:dyDescent="0.3">
      <c r="A297" s="101">
        <f>IF(C297&lt;&gt;"",COUNTA($C$7:C297),"")</f>
        <v>291</v>
      </c>
      <c r="B297" s="174" t="s">
        <v>704</v>
      </c>
      <c r="C297" s="278" t="s">
        <v>705</v>
      </c>
      <c r="D297" s="292" t="s">
        <v>706</v>
      </c>
      <c r="E297" s="247"/>
      <c r="F297" s="178" t="s">
        <v>257</v>
      </c>
      <c r="G297" s="180" t="s">
        <v>102</v>
      </c>
      <c r="H297" s="180" t="s">
        <v>103</v>
      </c>
      <c r="I297" s="181">
        <f t="shared" ca="1" si="113"/>
        <v>74</v>
      </c>
      <c r="J297" s="180" t="s">
        <v>158</v>
      </c>
      <c r="K297" s="180" t="s">
        <v>233</v>
      </c>
      <c r="L297" s="182" t="s">
        <v>128</v>
      </c>
      <c r="M297" s="184">
        <v>15076</v>
      </c>
      <c r="N297" s="197">
        <v>26755</v>
      </c>
      <c r="O297" s="262">
        <v>26755</v>
      </c>
      <c r="P297" s="265">
        <v>39313</v>
      </c>
      <c r="Q297" s="296">
        <v>40000</v>
      </c>
      <c r="R297" s="375"/>
      <c r="S297" s="189"/>
      <c r="T297" s="190"/>
      <c r="U297" s="191"/>
      <c r="V297" s="192" t="s">
        <v>205</v>
      </c>
      <c r="W297" s="188"/>
      <c r="X297" s="371"/>
      <c r="Y297" s="141" t="str">
        <f t="shared" si="93"/>
        <v>-</v>
      </c>
      <c r="AF297" s="371"/>
      <c r="AG297" s="371"/>
      <c r="AH297" s="143" t="str">
        <f t="shared" si="115"/>
        <v>*W</v>
      </c>
      <c r="AI297" s="143" t="str">
        <f t="shared" si="115"/>
        <v>*S</v>
      </c>
      <c r="AJ297" s="143" t="str">
        <f t="shared" ca="1" si="115"/>
        <v>*74</v>
      </c>
      <c r="AK297" s="143" t="str">
        <f t="shared" si="114"/>
        <v>*D-3</v>
      </c>
      <c r="AL297" s="143" t="str">
        <f t="shared" si="114"/>
        <v>*Pensiunan</v>
      </c>
      <c r="AM297" s="143" t="str">
        <f t="shared" si="114"/>
        <v>*T.Hoa</v>
      </c>
      <c r="AN297" s="25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33"/>
      <c r="BC297">
        <f t="shared" si="94"/>
        <v>1973</v>
      </c>
      <c r="BD297">
        <f t="shared" si="95"/>
        <v>4</v>
      </c>
      <c r="BE297" s="1">
        <f t="shared" si="96"/>
        <v>1973</v>
      </c>
      <c r="BF297" s="1">
        <f t="shared" si="97"/>
        <v>4</v>
      </c>
      <c r="BG297" s="1">
        <f t="shared" si="98"/>
        <v>2007</v>
      </c>
      <c r="BH297" s="1">
        <f t="shared" si="99"/>
        <v>8</v>
      </c>
      <c r="BI297" s="1">
        <f t="shared" si="100"/>
        <v>2009</v>
      </c>
      <c r="BJ297" s="1">
        <f t="shared" si="101"/>
        <v>7</v>
      </c>
      <c r="BK297" s="1" t="str">
        <f t="shared" si="102"/>
        <v>-</v>
      </c>
      <c r="BL297" s="1" t="str">
        <f t="shared" si="103"/>
        <v>-</v>
      </c>
      <c r="BM297" s="1" t="str">
        <f t="shared" si="104"/>
        <v>-</v>
      </c>
      <c r="BN297" s="1" t="str">
        <f t="shared" si="105"/>
        <v>-</v>
      </c>
      <c r="BO297" s="1" t="str">
        <f t="shared" si="112"/>
        <v>-</v>
      </c>
      <c r="BP297" s="1" t="str">
        <f t="shared" si="106"/>
        <v>-</v>
      </c>
      <c r="BQ297" s="1" t="str">
        <f t="shared" si="107"/>
        <v>-</v>
      </c>
      <c r="BR297" s="1" t="str">
        <f t="shared" si="108"/>
        <v>-</v>
      </c>
      <c r="BS297" s="1">
        <f t="shared" si="109"/>
        <v>1941</v>
      </c>
      <c r="BT297" s="1">
        <f t="shared" si="110"/>
        <v>4</v>
      </c>
      <c r="BU297" s="127" t="str">
        <f t="shared" si="111"/>
        <v>AKK-1</v>
      </c>
      <c r="BV297" s="127">
        <f t="shared" si="111"/>
        <v>0</v>
      </c>
      <c r="BW297" s="9"/>
      <c r="BX297" s="9"/>
      <c r="BY297" s="9"/>
      <c r="BZ297" s="9"/>
      <c r="CA297" s="9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</row>
    <row r="298" spans="1:134" ht="15.75" x14ac:dyDescent="0.3">
      <c r="A298" s="101">
        <f>IF(C298&lt;&gt;"",COUNTA($C$7:C298),"")</f>
        <v>292</v>
      </c>
      <c r="B298" s="357">
        <v>258</v>
      </c>
      <c r="C298" s="360" t="s">
        <v>707</v>
      </c>
      <c r="D298" s="293" t="s">
        <v>708</v>
      </c>
      <c r="E298" s="102"/>
      <c r="F298" s="106" t="s">
        <v>257</v>
      </c>
      <c r="G298" s="110" t="s">
        <v>102</v>
      </c>
      <c r="H298" s="110" t="s">
        <v>103</v>
      </c>
      <c r="I298" s="109">
        <f t="shared" ca="1" si="113"/>
        <v>90</v>
      </c>
      <c r="J298" s="110" t="s">
        <v>68</v>
      </c>
      <c r="K298" s="110" t="s">
        <v>127</v>
      </c>
      <c r="L298" s="111" t="s">
        <v>128</v>
      </c>
      <c r="M298" s="304">
        <v>9252</v>
      </c>
      <c r="N298" s="167">
        <v>16906</v>
      </c>
      <c r="O298" s="358">
        <v>16906</v>
      </c>
      <c r="P298" s="341"/>
      <c r="Q298" s="359"/>
      <c r="R298" s="369"/>
      <c r="S298" s="136"/>
      <c r="T298" s="137"/>
      <c r="U298" s="138"/>
      <c r="V298" s="139"/>
      <c r="W298" s="135"/>
      <c r="X298" s="371"/>
      <c r="Y298" s="141">
        <f t="shared" si="93"/>
        <v>4</v>
      </c>
      <c r="AF298" s="371"/>
      <c r="AG298" s="371"/>
      <c r="AH298" s="143" t="str">
        <f t="shared" si="115"/>
        <v>W</v>
      </c>
      <c r="AI298" s="143" t="str">
        <f t="shared" si="115"/>
        <v>S</v>
      </c>
      <c r="AJ298" s="143">
        <f t="shared" ca="1" si="115"/>
        <v>90</v>
      </c>
      <c r="AK298" s="143" t="str">
        <f t="shared" si="114"/>
        <v>TDKSD</v>
      </c>
      <c r="AL298" s="143" t="str">
        <f t="shared" si="114"/>
        <v>Ibu RT</v>
      </c>
      <c r="AM298" s="143" t="str">
        <f t="shared" si="114"/>
        <v>T.Hoa</v>
      </c>
      <c r="AN298" s="25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33"/>
      <c r="BC298">
        <f t="shared" si="94"/>
        <v>1946</v>
      </c>
      <c r="BD298">
        <f t="shared" si="95"/>
        <v>4</v>
      </c>
      <c r="BE298" s="1">
        <f t="shared" si="96"/>
        <v>1946</v>
      </c>
      <c r="BF298" s="1">
        <f t="shared" si="97"/>
        <v>4</v>
      </c>
      <c r="BG298" s="1" t="str">
        <f t="shared" si="98"/>
        <v>-</v>
      </c>
      <c r="BH298" s="1" t="str">
        <f t="shared" si="99"/>
        <v>-</v>
      </c>
      <c r="BI298" s="1" t="str">
        <f t="shared" si="100"/>
        <v>-</v>
      </c>
      <c r="BJ298" s="1" t="str">
        <f t="shared" si="101"/>
        <v>-</v>
      </c>
      <c r="BK298" s="1" t="str">
        <f t="shared" si="102"/>
        <v>-</v>
      </c>
      <c r="BL298" s="1" t="str">
        <f t="shared" si="103"/>
        <v>-</v>
      </c>
      <c r="BM298" s="1" t="str">
        <f t="shared" si="104"/>
        <v>-</v>
      </c>
      <c r="BN298" s="1" t="str">
        <f t="shared" si="105"/>
        <v>-</v>
      </c>
      <c r="BO298" s="1" t="str">
        <f t="shared" si="112"/>
        <v>-</v>
      </c>
      <c r="BP298" s="1" t="str">
        <f t="shared" si="106"/>
        <v>-</v>
      </c>
      <c r="BQ298" s="1" t="str">
        <f t="shared" si="107"/>
        <v>-</v>
      </c>
      <c r="BR298" s="1" t="str">
        <f t="shared" si="108"/>
        <v>-</v>
      </c>
      <c r="BS298" s="1">
        <f t="shared" si="109"/>
        <v>1925</v>
      </c>
      <c r="BT298" s="1">
        <f t="shared" si="110"/>
        <v>4</v>
      </c>
      <c r="BU298" s="127">
        <f t="shared" si="111"/>
        <v>0</v>
      </c>
      <c r="BV298" s="127">
        <f t="shared" si="111"/>
        <v>0</v>
      </c>
      <c r="BW298" s="9"/>
      <c r="BX298" s="9"/>
      <c r="BY298" s="9"/>
      <c r="BZ298" s="9"/>
      <c r="CA298" s="9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</row>
    <row r="299" spans="1:134" ht="15.75" x14ac:dyDescent="0.3">
      <c r="A299" s="101">
        <f>IF(C299&lt;&gt;"",COUNTA($C$7:C299),"")</f>
        <v>293</v>
      </c>
      <c r="B299" s="309" t="s">
        <v>709</v>
      </c>
      <c r="C299" s="360" t="s">
        <v>710</v>
      </c>
      <c r="D299" s="293" t="s">
        <v>711</v>
      </c>
      <c r="E299" s="102"/>
      <c r="F299" s="106" t="s">
        <v>257</v>
      </c>
      <c r="G299" s="110" t="s">
        <v>102</v>
      </c>
      <c r="H299" s="110" t="s">
        <v>103</v>
      </c>
      <c r="I299" s="109">
        <f t="shared" ca="1" si="113"/>
        <v>74</v>
      </c>
      <c r="J299" s="110" t="s">
        <v>68</v>
      </c>
      <c r="K299" s="110" t="s">
        <v>127</v>
      </c>
      <c r="L299" s="111" t="s">
        <v>128</v>
      </c>
      <c r="M299" s="304">
        <v>14977</v>
      </c>
      <c r="N299" s="167">
        <v>37250</v>
      </c>
      <c r="O299" s="358">
        <v>37250</v>
      </c>
      <c r="P299" s="341"/>
      <c r="Q299" s="359"/>
      <c r="R299" s="369"/>
      <c r="S299" s="136"/>
      <c r="T299" s="137"/>
      <c r="U299" s="138"/>
      <c r="V299" s="139"/>
      <c r="W299" s="135"/>
      <c r="X299" s="371"/>
      <c r="Y299" s="141">
        <f t="shared" si="93"/>
        <v>1</v>
      </c>
      <c r="AF299" s="371"/>
      <c r="AG299" s="371"/>
      <c r="AH299" s="143" t="str">
        <f t="shared" si="115"/>
        <v>W</v>
      </c>
      <c r="AI299" s="143" t="str">
        <f t="shared" si="115"/>
        <v>S</v>
      </c>
      <c r="AJ299" s="143">
        <f t="shared" ca="1" si="115"/>
        <v>74</v>
      </c>
      <c r="AK299" s="143" t="str">
        <f t="shared" si="114"/>
        <v>TDKSD</v>
      </c>
      <c r="AL299" s="143" t="str">
        <f t="shared" si="114"/>
        <v>Ibu RT</v>
      </c>
      <c r="AM299" s="143" t="str">
        <f t="shared" si="114"/>
        <v>T.Hoa</v>
      </c>
      <c r="AN299" s="25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33"/>
      <c r="BC299">
        <f t="shared" si="94"/>
        <v>2001</v>
      </c>
      <c r="BD299">
        <f t="shared" si="95"/>
        <v>12</v>
      </c>
      <c r="BE299" s="1">
        <f t="shared" si="96"/>
        <v>2001</v>
      </c>
      <c r="BF299" s="1">
        <f t="shared" si="97"/>
        <v>12</v>
      </c>
      <c r="BG299" s="1" t="str">
        <f t="shared" si="98"/>
        <v>-</v>
      </c>
      <c r="BH299" s="1" t="str">
        <f t="shared" si="99"/>
        <v>-</v>
      </c>
      <c r="BI299" s="1" t="str">
        <f t="shared" si="100"/>
        <v>-</v>
      </c>
      <c r="BJ299" s="1" t="str">
        <f t="shared" si="101"/>
        <v>-</v>
      </c>
      <c r="BK299" s="1" t="str">
        <f t="shared" si="102"/>
        <v>-</v>
      </c>
      <c r="BL299" s="1" t="str">
        <f t="shared" si="103"/>
        <v>-</v>
      </c>
      <c r="BM299" s="1" t="str">
        <f t="shared" si="104"/>
        <v>-</v>
      </c>
      <c r="BN299" s="1" t="str">
        <f t="shared" si="105"/>
        <v>-</v>
      </c>
      <c r="BO299" s="1" t="str">
        <f t="shared" si="112"/>
        <v>-</v>
      </c>
      <c r="BP299" s="1" t="str">
        <f t="shared" si="106"/>
        <v>-</v>
      </c>
      <c r="BQ299" s="1" t="str">
        <f t="shared" si="107"/>
        <v>-</v>
      </c>
      <c r="BR299" s="1" t="str">
        <f t="shared" si="108"/>
        <v>-</v>
      </c>
      <c r="BS299" s="1">
        <f t="shared" si="109"/>
        <v>1941</v>
      </c>
      <c r="BT299" s="1">
        <f t="shared" si="110"/>
        <v>1</v>
      </c>
      <c r="BU299" s="127">
        <f t="shared" si="111"/>
        <v>0</v>
      </c>
      <c r="BV299" s="127">
        <f t="shared" si="111"/>
        <v>0</v>
      </c>
      <c r="BW299" s="9"/>
      <c r="BX299" s="9"/>
      <c r="BY299" s="9"/>
      <c r="BZ299" s="9"/>
      <c r="CA299" s="9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</row>
    <row r="300" spans="1:134" ht="15.75" x14ac:dyDescent="0.3">
      <c r="A300" s="101">
        <f>IF(C300&lt;&gt;"",COUNTA($C$7:C300),"")</f>
        <v>294</v>
      </c>
      <c r="B300" s="357">
        <v>5718002</v>
      </c>
      <c r="C300" s="360" t="s">
        <v>712</v>
      </c>
      <c r="D300" s="293" t="s">
        <v>713</v>
      </c>
      <c r="E300" s="102">
        <v>261273</v>
      </c>
      <c r="F300" s="106" t="s">
        <v>257</v>
      </c>
      <c r="G300" s="110" t="s">
        <v>66</v>
      </c>
      <c r="H300" s="110" t="s">
        <v>103</v>
      </c>
      <c r="I300" s="109">
        <f t="shared" ca="1" si="113"/>
        <v>75</v>
      </c>
      <c r="J300" s="110" t="s">
        <v>110</v>
      </c>
      <c r="K300" s="110" t="s">
        <v>111</v>
      </c>
      <c r="L300" s="111" t="s">
        <v>128</v>
      </c>
      <c r="M300" s="304">
        <v>14680</v>
      </c>
      <c r="N300" s="167">
        <v>17158</v>
      </c>
      <c r="O300" s="358">
        <v>21106</v>
      </c>
      <c r="P300" s="341"/>
      <c r="Q300" s="359"/>
      <c r="R300" s="369"/>
      <c r="S300" s="136"/>
      <c r="T300" s="137"/>
      <c r="U300" s="138"/>
      <c r="V300" s="139"/>
      <c r="W300" s="135"/>
      <c r="X300" s="371"/>
      <c r="Y300" s="141">
        <f t="shared" si="93"/>
        <v>3</v>
      </c>
      <c r="AF300" s="371"/>
      <c r="AG300" s="371"/>
      <c r="AH300" s="143" t="str">
        <f t="shared" si="115"/>
        <v>P</v>
      </c>
      <c r="AI300" s="143" t="str">
        <f t="shared" si="115"/>
        <v>S</v>
      </c>
      <c r="AJ300" s="143">
        <f t="shared" ca="1" si="115"/>
        <v>75</v>
      </c>
      <c r="AK300" s="143" t="str">
        <f t="shared" si="114"/>
        <v>SMU</v>
      </c>
      <c r="AL300" s="143" t="str">
        <f t="shared" si="114"/>
        <v>Wirausaha</v>
      </c>
      <c r="AM300" s="143" t="str">
        <f t="shared" si="114"/>
        <v>T.Hoa</v>
      </c>
      <c r="AN300" s="25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33"/>
      <c r="BC300">
        <f t="shared" si="94"/>
        <v>1946</v>
      </c>
      <c r="BD300">
        <f t="shared" si="95"/>
        <v>12</v>
      </c>
      <c r="BE300" s="1">
        <f t="shared" si="96"/>
        <v>1957</v>
      </c>
      <c r="BF300" s="1">
        <f t="shared" si="97"/>
        <v>10</v>
      </c>
      <c r="BG300" s="1" t="str">
        <f t="shared" si="98"/>
        <v>-</v>
      </c>
      <c r="BH300" s="1" t="str">
        <f t="shared" si="99"/>
        <v>-</v>
      </c>
      <c r="BI300" s="1" t="str">
        <f t="shared" si="100"/>
        <v>-</v>
      </c>
      <c r="BJ300" s="1" t="str">
        <f t="shared" si="101"/>
        <v>-</v>
      </c>
      <c r="BK300" s="1" t="str">
        <f t="shared" si="102"/>
        <v>-</v>
      </c>
      <c r="BL300" s="1" t="str">
        <f t="shared" si="103"/>
        <v>-</v>
      </c>
      <c r="BM300" s="1" t="str">
        <f t="shared" si="104"/>
        <v>-</v>
      </c>
      <c r="BN300" s="1" t="str">
        <f t="shared" si="105"/>
        <v>-</v>
      </c>
      <c r="BO300" s="1" t="str">
        <f t="shared" si="112"/>
        <v>-</v>
      </c>
      <c r="BP300" s="1" t="str">
        <f t="shared" si="106"/>
        <v>-</v>
      </c>
      <c r="BQ300" s="1" t="str">
        <f t="shared" si="107"/>
        <v>-</v>
      </c>
      <c r="BR300" s="1" t="str">
        <f t="shared" si="108"/>
        <v>-</v>
      </c>
      <c r="BS300" s="1">
        <f t="shared" si="109"/>
        <v>1940</v>
      </c>
      <c r="BT300" s="1">
        <f t="shared" si="110"/>
        <v>3</v>
      </c>
      <c r="BU300" s="127">
        <f t="shared" si="111"/>
        <v>0</v>
      </c>
      <c r="BV300" s="127">
        <f t="shared" si="111"/>
        <v>0</v>
      </c>
      <c r="BW300" s="9"/>
      <c r="BX300" s="9"/>
      <c r="BY300" s="9"/>
      <c r="BZ300" s="9"/>
      <c r="CA300" s="9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</row>
    <row r="301" spans="1:134" ht="15.75" x14ac:dyDescent="0.3">
      <c r="A301" s="101">
        <f>IF(C301&lt;&gt;"",COUNTA($C$7:C301),"")</f>
        <v>295</v>
      </c>
      <c r="B301" s="357">
        <v>6225002</v>
      </c>
      <c r="C301" s="360" t="s">
        <v>714</v>
      </c>
      <c r="D301" s="293" t="s">
        <v>713</v>
      </c>
      <c r="E301" s="102">
        <v>261273</v>
      </c>
      <c r="F301" s="106" t="s">
        <v>257</v>
      </c>
      <c r="G301" s="110" t="s">
        <v>102</v>
      </c>
      <c r="H301" s="110" t="s">
        <v>103</v>
      </c>
      <c r="I301" s="109">
        <f t="shared" ca="1" si="113"/>
        <v>72</v>
      </c>
      <c r="J301" s="110" t="s">
        <v>110</v>
      </c>
      <c r="K301" s="110" t="s">
        <v>111</v>
      </c>
      <c r="L301" s="111" t="s">
        <v>128</v>
      </c>
      <c r="M301" s="304">
        <v>15774</v>
      </c>
      <c r="N301" s="167">
        <v>22744</v>
      </c>
      <c r="O301" s="358">
        <v>22744</v>
      </c>
      <c r="P301" s="341"/>
      <c r="Q301" s="359"/>
      <c r="R301" s="369"/>
      <c r="S301" s="136"/>
      <c r="T301" s="137"/>
      <c r="U301" s="138"/>
      <c r="V301" s="139"/>
      <c r="W301" s="135"/>
      <c r="X301" s="371"/>
      <c r="Y301" s="141">
        <f t="shared" si="93"/>
        <v>3</v>
      </c>
      <c r="AF301" s="371"/>
      <c r="AG301" s="371"/>
      <c r="AH301" s="143" t="str">
        <f t="shared" si="115"/>
        <v>W</v>
      </c>
      <c r="AI301" s="143" t="str">
        <f t="shared" si="115"/>
        <v>S</v>
      </c>
      <c r="AJ301" s="143">
        <f t="shared" ca="1" si="115"/>
        <v>72</v>
      </c>
      <c r="AK301" s="143" t="str">
        <f t="shared" si="114"/>
        <v>SMU</v>
      </c>
      <c r="AL301" s="143" t="str">
        <f t="shared" si="114"/>
        <v>Wirausaha</v>
      </c>
      <c r="AM301" s="143" t="str">
        <f t="shared" si="114"/>
        <v>T.Hoa</v>
      </c>
      <c r="AN301" s="25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33"/>
      <c r="BC301">
        <f t="shared" si="94"/>
        <v>1962</v>
      </c>
      <c r="BD301">
        <f t="shared" si="95"/>
        <v>4</v>
      </c>
      <c r="BE301" s="1">
        <f t="shared" si="96"/>
        <v>1962</v>
      </c>
      <c r="BF301" s="1">
        <f t="shared" si="97"/>
        <v>4</v>
      </c>
      <c r="BG301" s="1" t="str">
        <f t="shared" si="98"/>
        <v>-</v>
      </c>
      <c r="BH301" s="1" t="str">
        <f t="shared" si="99"/>
        <v>-</v>
      </c>
      <c r="BI301" s="1" t="str">
        <f t="shared" si="100"/>
        <v>-</v>
      </c>
      <c r="BJ301" s="1" t="str">
        <f t="shared" si="101"/>
        <v>-</v>
      </c>
      <c r="BK301" s="1" t="str">
        <f t="shared" si="102"/>
        <v>-</v>
      </c>
      <c r="BL301" s="1" t="str">
        <f t="shared" si="103"/>
        <v>-</v>
      </c>
      <c r="BM301" s="1" t="str">
        <f t="shared" si="104"/>
        <v>-</v>
      </c>
      <c r="BN301" s="1" t="str">
        <f t="shared" si="105"/>
        <v>-</v>
      </c>
      <c r="BO301" s="1" t="str">
        <f t="shared" si="112"/>
        <v>-</v>
      </c>
      <c r="BP301" s="1" t="str">
        <f t="shared" si="106"/>
        <v>-</v>
      </c>
      <c r="BQ301" s="1" t="str">
        <f t="shared" si="107"/>
        <v>-</v>
      </c>
      <c r="BR301" s="1" t="str">
        <f t="shared" si="108"/>
        <v>-</v>
      </c>
      <c r="BS301" s="1">
        <f t="shared" si="109"/>
        <v>1943</v>
      </c>
      <c r="BT301" s="1">
        <f t="shared" si="110"/>
        <v>3</v>
      </c>
      <c r="BU301" s="127">
        <f t="shared" si="111"/>
        <v>0</v>
      </c>
      <c r="BV301" s="127">
        <f t="shared" si="111"/>
        <v>0</v>
      </c>
      <c r="BW301" s="9"/>
      <c r="BX301" s="9"/>
      <c r="BY301" s="9"/>
      <c r="BZ301" s="9"/>
      <c r="CA301" s="9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</row>
    <row r="302" spans="1:134" ht="15.75" x14ac:dyDescent="0.3">
      <c r="A302" s="101">
        <f>IF(C302&lt;&gt;"",COUNTA($C$7:C302),"")</f>
        <v>296</v>
      </c>
      <c r="B302" s="204">
        <v>5415004</v>
      </c>
      <c r="C302" s="288" t="s">
        <v>715</v>
      </c>
      <c r="D302" s="289" t="s">
        <v>716</v>
      </c>
      <c r="E302" s="204">
        <v>261768</v>
      </c>
      <c r="F302" s="205" t="s">
        <v>257</v>
      </c>
      <c r="G302" s="207" t="s">
        <v>66</v>
      </c>
      <c r="H302" s="207" t="s">
        <v>103</v>
      </c>
      <c r="I302" s="208">
        <f t="shared" ca="1" si="113"/>
        <v>69</v>
      </c>
      <c r="J302" s="207" t="s">
        <v>171</v>
      </c>
      <c r="K302" s="207" t="s">
        <v>111</v>
      </c>
      <c r="L302" s="209" t="s">
        <v>128</v>
      </c>
      <c r="M302" s="271">
        <v>17155</v>
      </c>
      <c r="N302" s="210">
        <v>19867</v>
      </c>
      <c r="O302" s="211">
        <v>23143</v>
      </c>
      <c r="P302" s="354"/>
      <c r="Q302" s="335"/>
      <c r="R302" s="370"/>
      <c r="S302" s="215">
        <v>39949</v>
      </c>
      <c r="T302" s="216"/>
      <c r="U302" s="217"/>
      <c r="V302" s="218" t="s">
        <v>243</v>
      </c>
      <c r="W302" s="214"/>
      <c r="X302" s="371"/>
      <c r="Y302" s="141" t="str">
        <f t="shared" si="93"/>
        <v>-</v>
      </c>
      <c r="AF302" s="371"/>
      <c r="AG302" s="371"/>
      <c r="AH302" s="143" t="str">
        <f t="shared" si="115"/>
        <v>*P</v>
      </c>
      <c r="AI302" s="143" t="str">
        <f t="shared" si="115"/>
        <v>*S</v>
      </c>
      <c r="AJ302" s="143" t="str">
        <f t="shared" ca="1" si="115"/>
        <v>*69</v>
      </c>
      <c r="AK302" s="143" t="str">
        <f t="shared" si="114"/>
        <v>*Lain-Lain</v>
      </c>
      <c r="AL302" s="143" t="str">
        <f t="shared" si="114"/>
        <v>*Wirausaha</v>
      </c>
      <c r="AM302" s="143" t="str">
        <f t="shared" si="114"/>
        <v>*T.Hoa</v>
      </c>
      <c r="AN302" s="25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33"/>
      <c r="BC302">
        <f t="shared" si="94"/>
        <v>1954</v>
      </c>
      <c r="BD302">
        <f t="shared" si="95"/>
        <v>5</v>
      </c>
      <c r="BE302" s="1">
        <f t="shared" si="96"/>
        <v>1963</v>
      </c>
      <c r="BF302" s="1">
        <f t="shared" si="97"/>
        <v>5</v>
      </c>
      <c r="BG302" s="1" t="str">
        <f t="shared" si="98"/>
        <v>-</v>
      </c>
      <c r="BH302" s="1" t="str">
        <f t="shared" si="99"/>
        <v>-</v>
      </c>
      <c r="BI302" s="1" t="str">
        <f t="shared" si="100"/>
        <v>-</v>
      </c>
      <c r="BJ302" s="1" t="str">
        <f t="shared" si="101"/>
        <v>-</v>
      </c>
      <c r="BK302" s="1" t="str">
        <f t="shared" si="102"/>
        <v>-</v>
      </c>
      <c r="BL302" s="1" t="str">
        <f t="shared" si="103"/>
        <v>-</v>
      </c>
      <c r="BM302" s="1">
        <f t="shared" si="104"/>
        <v>2009</v>
      </c>
      <c r="BN302" s="1">
        <f t="shared" si="105"/>
        <v>5</v>
      </c>
      <c r="BO302" s="1" t="str">
        <f t="shared" si="112"/>
        <v>-</v>
      </c>
      <c r="BP302" s="1" t="str">
        <f t="shared" si="106"/>
        <v>-</v>
      </c>
      <c r="BQ302" s="1" t="str">
        <f t="shared" si="107"/>
        <v>-</v>
      </c>
      <c r="BR302" s="1" t="str">
        <f t="shared" si="108"/>
        <v>-</v>
      </c>
      <c r="BS302" s="1">
        <f t="shared" si="109"/>
        <v>1946</v>
      </c>
      <c r="BT302" s="1">
        <f t="shared" si="110"/>
        <v>12</v>
      </c>
      <c r="BU302" s="127" t="str">
        <f t="shared" si="111"/>
        <v>DKH-3</v>
      </c>
      <c r="BV302" s="127">
        <f t="shared" si="111"/>
        <v>0</v>
      </c>
      <c r="BW302" s="9"/>
      <c r="BX302" s="9"/>
      <c r="BY302" s="9"/>
      <c r="BZ302" s="9"/>
      <c r="CA302" s="9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</row>
    <row r="303" spans="1:134" ht="15.75" x14ac:dyDescent="0.3">
      <c r="A303" s="101">
        <f>IF(C303&lt;&gt;"",COUNTA($C$7:C303),"")</f>
        <v>297</v>
      </c>
      <c r="B303" s="204">
        <v>6925001</v>
      </c>
      <c r="C303" s="288" t="s">
        <v>717</v>
      </c>
      <c r="D303" s="289" t="s">
        <v>716</v>
      </c>
      <c r="E303" s="204">
        <v>261768</v>
      </c>
      <c r="F303" s="205" t="s">
        <v>257</v>
      </c>
      <c r="G303" s="207" t="s">
        <v>102</v>
      </c>
      <c r="H303" s="207" t="s">
        <v>103</v>
      </c>
      <c r="I303" s="208">
        <f t="shared" ca="1" si="113"/>
        <v>74</v>
      </c>
      <c r="J303" s="207" t="s">
        <v>171</v>
      </c>
      <c r="K303" s="207" t="s">
        <v>111</v>
      </c>
      <c r="L303" s="209" t="s">
        <v>128</v>
      </c>
      <c r="M303" s="271">
        <v>15041</v>
      </c>
      <c r="N303" s="210">
        <v>25551</v>
      </c>
      <c r="O303" s="211">
        <v>25551</v>
      </c>
      <c r="P303" s="354"/>
      <c r="Q303" s="335"/>
      <c r="R303" s="370"/>
      <c r="S303" s="215">
        <v>39949</v>
      </c>
      <c r="T303" s="216"/>
      <c r="U303" s="217"/>
      <c r="V303" s="218" t="s">
        <v>243</v>
      </c>
      <c r="W303" s="214"/>
      <c r="X303" s="371"/>
      <c r="Y303" s="141" t="str">
        <f t="shared" si="93"/>
        <v>-</v>
      </c>
      <c r="AF303" s="371"/>
      <c r="AG303" s="371"/>
      <c r="AH303" s="143" t="str">
        <f t="shared" si="115"/>
        <v>*W</v>
      </c>
      <c r="AI303" s="143" t="str">
        <f t="shared" si="115"/>
        <v>*S</v>
      </c>
      <c r="AJ303" s="143" t="str">
        <f t="shared" ca="1" si="115"/>
        <v>*74</v>
      </c>
      <c r="AK303" s="143" t="str">
        <f t="shared" si="114"/>
        <v>*Lain-Lain</v>
      </c>
      <c r="AL303" s="143" t="str">
        <f t="shared" si="114"/>
        <v>*Wirausaha</v>
      </c>
      <c r="AM303" s="143" t="str">
        <f t="shared" si="114"/>
        <v>*T.Hoa</v>
      </c>
      <c r="AN303" s="25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33"/>
      <c r="BC303">
        <f t="shared" si="94"/>
        <v>1969</v>
      </c>
      <c r="BD303">
        <f t="shared" si="95"/>
        <v>12</v>
      </c>
      <c r="BE303" s="1">
        <f t="shared" si="96"/>
        <v>1969</v>
      </c>
      <c r="BF303" s="1">
        <f t="shared" si="97"/>
        <v>12</v>
      </c>
      <c r="BG303" s="1" t="str">
        <f t="shared" si="98"/>
        <v>-</v>
      </c>
      <c r="BH303" s="1" t="str">
        <f t="shared" si="99"/>
        <v>-</v>
      </c>
      <c r="BI303" s="1" t="str">
        <f t="shared" si="100"/>
        <v>-</v>
      </c>
      <c r="BJ303" s="1" t="str">
        <f t="shared" si="101"/>
        <v>-</v>
      </c>
      <c r="BK303" s="1" t="str">
        <f t="shared" si="102"/>
        <v>-</v>
      </c>
      <c r="BL303" s="1" t="str">
        <f t="shared" si="103"/>
        <v>-</v>
      </c>
      <c r="BM303" s="1">
        <f t="shared" si="104"/>
        <v>2009</v>
      </c>
      <c r="BN303" s="1">
        <f t="shared" si="105"/>
        <v>5</v>
      </c>
      <c r="BO303" s="1" t="str">
        <f t="shared" si="112"/>
        <v>-</v>
      </c>
      <c r="BP303" s="1" t="str">
        <f t="shared" si="106"/>
        <v>-</v>
      </c>
      <c r="BQ303" s="1" t="str">
        <f t="shared" si="107"/>
        <v>-</v>
      </c>
      <c r="BR303" s="1" t="str">
        <f t="shared" si="108"/>
        <v>-</v>
      </c>
      <c r="BS303" s="1">
        <f t="shared" si="109"/>
        <v>1941</v>
      </c>
      <c r="BT303" s="1">
        <f t="shared" si="110"/>
        <v>3</v>
      </c>
      <c r="BU303" s="127" t="str">
        <f t="shared" si="111"/>
        <v>DKH-3</v>
      </c>
      <c r="BV303" s="127">
        <f t="shared" si="111"/>
        <v>0</v>
      </c>
      <c r="BW303" s="9"/>
      <c r="BX303" s="9"/>
      <c r="BY303" s="9"/>
      <c r="BZ303" s="9"/>
      <c r="CA303" s="9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</row>
    <row r="304" spans="1:134" ht="15.75" x14ac:dyDescent="0.3">
      <c r="A304" s="101">
        <f>IF(C304&lt;&gt;"",COUNTA($C$7:C304),"")</f>
        <v>298</v>
      </c>
      <c r="B304" s="204"/>
      <c r="C304" s="288" t="s">
        <v>718</v>
      </c>
      <c r="D304" s="289" t="s">
        <v>716</v>
      </c>
      <c r="E304" s="204">
        <v>261768</v>
      </c>
      <c r="F304" s="205" t="s">
        <v>257</v>
      </c>
      <c r="G304" s="206" t="s">
        <v>102</v>
      </c>
      <c r="H304" s="274" t="s">
        <v>115</v>
      </c>
      <c r="I304" s="208">
        <f t="shared" ca="1" si="113"/>
        <v>40</v>
      </c>
      <c r="J304" s="207"/>
      <c r="K304" s="207"/>
      <c r="L304" s="209" t="s">
        <v>128</v>
      </c>
      <c r="M304" s="271">
        <v>27735</v>
      </c>
      <c r="N304" s="210"/>
      <c r="O304" s="211"/>
      <c r="P304" s="354"/>
      <c r="Q304" s="335"/>
      <c r="R304" s="370"/>
      <c r="S304" s="215">
        <v>39949</v>
      </c>
      <c r="T304" s="216"/>
      <c r="U304" s="217"/>
      <c r="V304" s="218" t="s">
        <v>253</v>
      </c>
      <c r="W304" s="214"/>
      <c r="X304" s="371"/>
      <c r="Y304" s="141" t="str">
        <f t="shared" si="93"/>
        <v>-</v>
      </c>
      <c r="AF304" s="371"/>
      <c r="AG304" s="371"/>
      <c r="AH304" s="143" t="str">
        <f t="shared" si="115"/>
        <v>*W</v>
      </c>
      <c r="AI304" s="143" t="str">
        <f t="shared" si="115"/>
        <v>*B</v>
      </c>
      <c r="AJ304" s="143" t="str">
        <f t="shared" ca="1" si="115"/>
        <v>*40</v>
      </c>
      <c r="AK304" s="143" t="str">
        <f t="shared" si="114"/>
        <v>*</v>
      </c>
      <c r="AL304" s="143" t="str">
        <f t="shared" si="114"/>
        <v>*</v>
      </c>
      <c r="AM304" s="143" t="str">
        <f t="shared" si="114"/>
        <v>*T.Hoa</v>
      </c>
      <c r="AN304" s="25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33"/>
      <c r="BC304" t="str">
        <f t="shared" si="94"/>
        <v>-</v>
      </c>
      <c r="BD304" t="str">
        <f t="shared" si="95"/>
        <v>-</v>
      </c>
      <c r="BE304" s="1" t="str">
        <f t="shared" si="96"/>
        <v>-</v>
      </c>
      <c r="BF304" s="1" t="str">
        <f t="shared" si="97"/>
        <v>-</v>
      </c>
      <c r="BG304" s="1" t="str">
        <f t="shared" si="98"/>
        <v>-</v>
      </c>
      <c r="BH304" s="1" t="str">
        <f t="shared" si="99"/>
        <v>-</v>
      </c>
      <c r="BI304" s="1" t="str">
        <f t="shared" si="100"/>
        <v>-</v>
      </c>
      <c r="BJ304" s="1" t="str">
        <f t="shared" si="101"/>
        <v>-</v>
      </c>
      <c r="BK304" s="1" t="str">
        <f t="shared" si="102"/>
        <v>-</v>
      </c>
      <c r="BL304" s="1" t="str">
        <f t="shared" si="103"/>
        <v>-</v>
      </c>
      <c r="BM304" s="1">
        <f t="shared" si="104"/>
        <v>2009</v>
      </c>
      <c r="BN304" s="1">
        <f t="shared" si="105"/>
        <v>5</v>
      </c>
      <c r="BO304" s="1" t="str">
        <f t="shared" si="112"/>
        <v>-</v>
      </c>
      <c r="BP304" s="1" t="str">
        <f t="shared" si="106"/>
        <v>-</v>
      </c>
      <c r="BQ304" s="1" t="str">
        <f t="shared" si="107"/>
        <v>-</v>
      </c>
      <c r="BR304" s="1" t="str">
        <f t="shared" si="108"/>
        <v>-</v>
      </c>
      <c r="BS304" s="1">
        <f t="shared" si="109"/>
        <v>1975</v>
      </c>
      <c r="BT304" s="1">
        <f t="shared" si="110"/>
        <v>12</v>
      </c>
      <c r="BU304" s="127" t="str">
        <f t="shared" si="111"/>
        <v>DKH-4</v>
      </c>
      <c r="BV304" s="127">
        <f t="shared" si="111"/>
        <v>0</v>
      </c>
      <c r="BW304" s="9"/>
      <c r="BX304" s="9"/>
      <c r="BY304" s="9"/>
      <c r="BZ304" s="9"/>
      <c r="CA304" s="9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</row>
    <row r="305" spans="1:134" ht="15.75" x14ac:dyDescent="0.3">
      <c r="A305" s="101">
        <f>IF(C305&lt;&gt;"",COUNTA($C$7:C305),"")</f>
        <v>299</v>
      </c>
      <c r="B305" s="357">
        <v>8827003</v>
      </c>
      <c r="C305" s="360" t="s">
        <v>719</v>
      </c>
      <c r="D305" s="293" t="s">
        <v>720</v>
      </c>
      <c r="E305" s="102"/>
      <c r="F305" s="106" t="s">
        <v>257</v>
      </c>
      <c r="G305" s="110" t="s">
        <v>102</v>
      </c>
      <c r="H305" s="110" t="s">
        <v>103</v>
      </c>
      <c r="I305" s="109">
        <f t="shared" ca="1" si="113"/>
        <v>63</v>
      </c>
      <c r="J305" s="110" t="s">
        <v>110</v>
      </c>
      <c r="K305" s="110" t="s">
        <v>111</v>
      </c>
      <c r="L305" s="111" t="s">
        <v>112</v>
      </c>
      <c r="M305" s="304">
        <v>19207</v>
      </c>
      <c r="N305" s="167">
        <v>24592</v>
      </c>
      <c r="O305" s="358">
        <v>28757</v>
      </c>
      <c r="P305" s="341"/>
      <c r="Q305" s="359"/>
      <c r="R305" s="369"/>
      <c r="S305" s="136"/>
      <c r="T305" s="137"/>
      <c r="U305" s="138"/>
      <c r="V305" s="139"/>
      <c r="W305" s="135"/>
      <c r="X305" s="371"/>
      <c r="Y305" s="141">
        <f t="shared" si="93"/>
        <v>8</v>
      </c>
      <c r="AF305" s="371"/>
      <c r="AG305" s="371"/>
      <c r="AH305" s="143" t="str">
        <f t="shared" si="115"/>
        <v>W</v>
      </c>
      <c r="AI305" s="143" t="str">
        <f t="shared" si="115"/>
        <v>S</v>
      </c>
      <c r="AJ305" s="143">
        <f t="shared" ca="1" si="115"/>
        <v>63</v>
      </c>
      <c r="AK305" s="143" t="str">
        <f t="shared" si="114"/>
        <v>SMU</v>
      </c>
      <c r="AL305" s="143" t="str">
        <f t="shared" si="114"/>
        <v>Wirausaha</v>
      </c>
      <c r="AM305" s="143" t="str">
        <f t="shared" si="114"/>
        <v>Ambon</v>
      </c>
      <c r="AN305" s="25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33"/>
      <c r="BC305">
        <f t="shared" si="94"/>
        <v>1967</v>
      </c>
      <c r="BD305">
        <f t="shared" si="95"/>
        <v>4</v>
      </c>
      <c r="BE305" s="1">
        <f t="shared" si="96"/>
        <v>1978</v>
      </c>
      <c r="BF305" s="1">
        <f t="shared" si="97"/>
        <v>9</v>
      </c>
      <c r="BG305" s="1" t="str">
        <f t="shared" si="98"/>
        <v>-</v>
      </c>
      <c r="BH305" s="1" t="str">
        <f t="shared" si="99"/>
        <v>-</v>
      </c>
      <c r="BI305" s="1" t="str">
        <f t="shared" si="100"/>
        <v>-</v>
      </c>
      <c r="BJ305" s="1" t="str">
        <f t="shared" si="101"/>
        <v>-</v>
      </c>
      <c r="BK305" s="1" t="str">
        <f t="shared" si="102"/>
        <v>-</v>
      </c>
      <c r="BL305" s="1" t="str">
        <f t="shared" si="103"/>
        <v>-</v>
      </c>
      <c r="BM305" s="1" t="str">
        <f t="shared" si="104"/>
        <v>-</v>
      </c>
      <c r="BN305" s="1" t="str">
        <f t="shared" si="105"/>
        <v>-</v>
      </c>
      <c r="BO305" s="1" t="str">
        <f t="shared" si="112"/>
        <v>-</v>
      </c>
      <c r="BP305" s="1" t="str">
        <f t="shared" si="106"/>
        <v>-</v>
      </c>
      <c r="BQ305" s="1" t="str">
        <f t="shared" si="107"/>
        <v>-</v>
      </c>
      <c r="BR305" s="1" t="str">
        <f t="shared" si="108"/>
        <v>-</v>
      </c>
      <c r="BS305" s="1">
        <f t="shared" si="109"/>
        <v>1952</v>
      </c>
      <c r="BT305" s="1">
        <f t="shared" si="110"/>
        <v>8</v>
      </c>
      <c r="BU305" s="127">
        <f t="shared" si="111"/>
        <v>0</v>
      </c>
      <c r="BV305" s="127">
        <f t="shared" si="111"/>
        <v>0</v>
      </c>
      <c r="BW305" s="9"/>
      <c r="BX305" s="9"/>
      <c r="BY305" s="9"/>
      <c r="BZ305" s="9"/>
      <c r="CA305" s="9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</row>
    <row r="306" spans="1:134" ht="15.75" x14ac:dyDescent="0.3">
      <c r="A306" s="101">
        <f>IF(C306&lt;&gt;"",COUNTA($C$7:C306),"")</f>
        <v>300</v>
      </c>
      <c r="B306" s="357">
        <v>9325009</v>
      </c>
      <c r="C306" s="360" t="s">
        <v>721</v>
      </c>
      <c r="D306" s="293" t="s">
        <v>722</v>
      </c>
      <c r="E306" s="102"/>
      <c r="F306" s="106" t="s">
        <v>257</v>
      </c>
      <c r="G306" s="220" t="s">
        <v>102</v>
      </c>
      <c r="H306" s="110" t="s">
        <v>103</v>
      </c>
      <c r="I306" s="109">
        <f t="shared" ca="1" si="113"/>
        <v>31</v>
      </c>
      <c r="J306" s="110" t="s">
        <v>110</v>
      </c>
      <c r="K306" s="110" t="s">
        <v>127</v>
      </c>
      <c r="L306" s="111" t="s">
        <v>128</v>
      </c>
      <c r="M306" s="304">
        <v>30791</v>
      </c>
      <c r="N306" s="167">
        <v>34070</v>
      </c>
      <c r="O306" s="358">
        <v>38346</v>
      </c>
      <c r="P306" s="341"/>
      <c r="Q306" s="359"/>
      <c r="R306" s="369"/>
      <c r="S306" s="136"/>
      <c r="T306" s="137"/>
      <c r="U306" s="138"/>
      <c r="V306" s="139"/>
      <c r="W306" s="135"/>
      <c r="X306" s="371"/>
      <c r="Y306" s="141">
        <f t="shared" si="93"/>
        <v>4</v>
      </c>
      <c r="AF306" s="371"/>
      <c r="AG306" s="371"/>
      <c r="AH306" s="143" t="str">
        <f t="shared" si="115"/>
        <v>W</v>
      </c>
      <c r="AI306" s="143" t="str">
        <f t="shared" si="115"/>
        <v>S</v>
      </c>
      <c r="AJ306" s="143">
        <f t="shared" ca="1" si="115"/>
        <v>31</v>
      </c>
      <c r="AK306" s="143" t="str">
        <f t="shared" si="114"/>
        <v>SMU</v>
      </c>
      <c r="AL306" s="143" t="str">
        <f t="shared" si="114"/>
        <v>Ibu RT</v>
      </c>
      <c r="AM306" s="143" t="str">
        <f t="shared" si="114"/>
        <v>T.Hoa</v>
      </c>
      <c r="AN306" s="25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33"/>
      <c r="BC306">
        <f t="shared" si="94"/>
        <v>1993</v>
      </c>
      <c r="BD306">
        <f t="shared" si="95"/>
        <v>4</v>
      </c>
      <c r="BE306" s="1">
        <f t="shared" si="96"/>
        <v>2004</v>
      </c>
      <c r="BF306" s="1">
        <f t="shared" si="97"/>
        <v>12</v>
      </c>
      <c r="BG306" s="1" t="str">
        <f t="shared" si="98"/>
        <v>-</v>
      </c>
      <c r="BH306" s="1" t="str">
        <f t="shared" si="99"/>
        <v>-</v>
      </c>
      <c r="BI306" s="1" t="str">
        <f t="shared" si="100"/>
        <v>-</v>
      </c>
      <c r="BJ306" s="1" t="str">
        <f t="shared" si="101"/>
        <v>-</v>
      </c>
      <c r="BK306" s="1" t="str">
        <f t="shared" si="102"/>
        <v>-</v>
      </c>
      <c r="BL306" s="1" t="str">
        <f t="shared" si="103"/>
        <v>-</v>
      </c>
      <c r="BM306" s="1" t="str">
        <f t="shared" si="104"/>
        <v>-</v>
      </c>
      <c r="BN306" s="1" t="str">
        <f t="shared" si="105"/>
        <v>-</v>
      </c>
      <c r="BO306" s="1" t="str">
        <f t="shared" si="112"/>
        <v>-</v>
      </c>
      <c r="BP306" s="1" t="str">
        <f t="shared" si="106"/>
        <v>-</v>
      </c>
      <c r="BQ306" s="1" t="str">
        <f t="shared" si="107"/>
        <v>-</v>
      </c>
      <c r="BR306" s="1" t="str">
        <f t="shared" si="108"/>
        <v>-</v>
      </c>
      <c r="BS306" s="1">
        <f t="shared" si="109"/>
        <v>1984</v>
      </c>
      <c r="BT306" s="1">
        <f t="shared" si="110"/>
        <v>4</v>
      </c>
      <c r="BU306" s="127">
        <f t="shared" si="111"/>
        <v>0</v>
      </c>
      <c r="BV306" s="127">
        <f t="shared" si="111"/>
        <v>0</v>
      </c>
      <c r="BW306" s="9"/>
      <c r="BX306" s="9"/>
      <c r="BY306" s="9"/>
      <c r="BZ306" s="9"/>
      <c r="CA306" s="9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</row>
    <row r="307" spans="1:134" ht="15.75" x14ac:dyDescent="0.3">
      <c r="A307" s="101">
        <f>IF(C307&lt;&gt;"",COUNTA($C$7:C307),"")</f>
        <v>301</v>
      </c>
      <c r="B307" s="357">
        <v>9311010</v>
      </c>
      <c r="C307" s="360" t="s">
        <v>723</v>
      </c>
      <c r="D307" s="293" t="s">
        <v>720</v>
      </c>
      <c r="E307" s="102"/>
      <c r="F307" s="106" t="s">
        <v>257</v>
      </c>
      <c r="G307" s="110" t="s">
        <v>66</v>
      </c>
      <c r="H307" s="146" t="s">
        <v>115</v>
      </c>
      <c r="I307" s="109">
        <f t="shared" ca="1" si="113"/>
        <v>26</v>
      </c>
      <c r="J307" s="110"/>
      <c r="K307" s="110"/>
      <c r="L307" s="111" t="s">
        <v>128</v>
      </c>
      <c r="M307" s="304">
        <v>32835</v>
      </c>
      <c r="N307" s="167">
        <v>34070</v>
      </c>
      <c r="O307" s="358"/>
      <c r="P307" s="341"/>
      <c r="Q307" s="359"/>
      <c r="R307" s="369"/>
      <c r="S307" s="136"/>
      <c r="T307" s="137"/>
      <c r="U307" s="138"/>
      <c r="V307" s="139"/>
      <c r="W307" s="135"/>
      <c r="X307" s="371"/>
      <c r="Y307" s="141">
        <f t="shared" si="93"/>
        <v>11</v>
      </c>
      <c r="AF307" s="371"/>
      <c r="AG307" s="371"/>
      <c r="AH307" s="143" t="str">
        <f t="shared" si="115"/>
        <v>P</v>
      </c>
      <c r="AI307" s="143" t="str">
        <f t="shared" si="115"/>
        <v>B</v>
      </c>
      <c r="AJ307" s="143">
        <f t="shared" ca="1" si="115"/>
        <v>26</v>
      </c>
      <c r="AK307" s="143">
        <f t="shared" si="114"/>
        <v>0</v>
      </c>
      <c r="AL307" s="143">
        <f t="shared" si="114"/>
        <v>0</v>
      </c>
      <c r="AM307" s="143" t="str">
        <f t="shared" si="114"/>
        <v>T.Hoa</v>
      </c>
      <c r="AN307" s="25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33"/>
      <c r="BC307">
        <f t="shared" si="94"/>
        <v>1993</v>
      </c>
      <c r="BD307">
        <f t="shared" si="95"/>
        <v>4</v>
      </c>
      <c r="BE307" s="1" t="str">
        <f t="shared" si="96"/>
        <v>-</v>
      </c>
      <c r="BF307" s="1" t="str">
        <f t="shared" si="97"/>
        <v>-</v>
      </c>
      <c r="BG307" s="1" t="str">
        <f t="shared" si="98"/>
        <v>-</v>
      </c>
      <c r="BH307" s="1" t="str">
        <f t="shared" si="99"/>
        <v>-</v>
      </c>
      <c r="BI307" s="1" t="str">
        <f t="shared" si="100"/>
        <v>-</v>
      </c>
      <c r="BJ307" s="1" t="str">
        <f t="shared" si="101"/>
        <v>-</v>
      </c>
      <c r="BK307" s="1" t="str">
        <f t="shared" si="102"/>
        <v>-</v>
      </c>
      <c r="BL307" s="1" t="str">
        <f t="shared" si="103"/>
        <v>-</v>
      </c>
      <c r="BM307" s="1" t="str">
        <f t="shared" si="104"/>
        <v>-</v>
      </c>
      <c r="BN307" s="1" t="str">
        <f t="shared" si="105"/>
        <v>-</v>
      </c>
      <c r="BO307" s="1" t="str">
        <f t="shared" si="112"/>
        <v>-</v>
      </c>
      <c r="BP307" s="1" t="str">
        <f t="shared" si="106"/>
        <v>-</v>
      </c>
      <c r="BQ307" s="1" t="str">
        <f t="shared" si="107"/>
        <v>-</v>
      </c>
      <c r="BR307" s="1" t="str">
        <f t="shared" si="108"/>
        <v>-</v>
      </c>
      <c r="BS307" s="1">
        <f t="shared" si="109"/>
        <v>1989</v>
      </c>
      <c r="BT307" s="1">
        <f t="shared" si="110"/>
        <v>11</v>
      </c>
      <c r="BU307" s="127">
        <f t="shared" si="111"/>
        <v>0</v>
      </c>
      <c r="BV307" s="127">
        <f t="shared" si="111"/>
        <v>0</v>
      </c>
      <c r="BW307" s="9"/>
      <c r="BX307" s="9"/>
      <c r="BY307" s="9"/>
      <c r="BZ307" s="9"/>
      <c r="CA307" s="9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</row>
    <row r="308" spans="1:134" ht="15.75" x14ac:dyDescent="0.3">
      <c r="A308" s="101">
        <f>IF(C308&lt;&gt;"",COUNTA($C$7:C308),"")</f>
        <v>302</v>
      </c>
      <c r="B308" s="357">
        <v>1017015</v>
      </c>
      <c r="C308" s="360" t="s">
        <v>724</v>
      </c>
      <c r="D308" s="293" t="s">
        <v>725</v>
      </c>
      <c r="E308" s="102"/>
      <c r="F308" s="106" t="s">
        <v>257</v>
      </c>
      <c r="G308" s="376" t="s">
        <v>66</v>
      </c>
      <c r="H308" s="110" t="s">
        <v>103</v>
      </c>
      <c r="I308" s="109">
        <f t="shared" ca="1" si="113"/>
        <v>39</v>
      </c>
      <c r="J308" s="110" t="s">
        <v>145</v>
      </c>
      <c r="K308" s="110" t="s">
        <v>119</v>
      </c>
      <c r="L308" s="111" t="s">
        <v>146</v>
      </c>
      <c r="M308" s="304">
        <v>27905</v>
      </c>
      <c r="N308" s="167">
        <v>28113</v>
      </c>
      <c r="O308" s="358">
        <v>33412</v>
      </c>
      <c r="P308" s="308">
        <v>40412</v>
      </c>
      <c r="Q308" s="359"/>
      <c r="R308" s="369"/>
      <c r="S308" s="136"/>
      <c r="T308" s="137"/>
      <c r="U308" s="138"/>
      <c r="V308" s="139" t="s">
        <v>154</v>
      </c>
      <c r="W308" s="135"/>
      <c r="X308" s="371"/>
      <c r="Y308" s="141">
        <f t="shared" si="93"/>
        <v>5</v>
      </c>
      <c r="AF308" s="371"/>
      <c r="AG308" s="371"/>
      <c r="AH308" s="143" t="str">
        <f t="shared" si="115"/>
        <v>P</v>
      </c>
      <c r="AI308" s="143" t="str">
        <f t="shared" si="115"/>
        <v>S</v>
      </c>
      <c r="AJ308" s="143">
        <f t="shared" ca="1" si="115"/>
        <v>39</v>
      </c>
      <c r="AK308" s="143" t="str">
        <f t="shared" si="114"/>
        <v>S-1</v>
      </c>
      <c r="AL308" s="143" t="str">
        <f t="shared" si="114"/>
        <v>P.Swasta</v>
      </c>
      <c r="AM308" s="143" t="str">
        <f t="shared" si="114"/>
        <v>Batak</v>
      </c>
      <c r="AN308" s="25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33"/>
      <c r="BC308">
        <f t="shared" si="94"/>
        <v>1976</v>
      </c>
      <c r="BD308">
        <f t="shared" si="95"/>
        <v>12</v>
      </c>
      <c r="BE308" s="1">
        <f t="shared" si="96"/>
        <v>1991</v>
      </c>
      <c r="BF308" s="1">
        <f t="shared" si="97"/>
        <v>6</v>
      </c>
      <c r="BG308" s="1">
        <f t="shared" si="98"/>
        <v>2010</v>
      </c>
      <c r="BH308" s="1">
        <f t="shared" si="99"/>
        <v>8</v>
      </c>
      <c r="BI308" s="1" t="str">
        <f t="shared" si="100"/>
        <v>-</v>
      </c>
      <c r="BJ308" s="1" t="str">
        <f t="shared" si="101"/>
        <v>-</v>
      </c>
      <c r="BK308" s="1" t="str">
        <f t="shared" si="102"/>
        <v>-</v>
      </c>
      <c r="BL308" s="1" t="str">
        <f t="shared" si="103"/>
        <v>-</v>
      </c>
      <c r="BM308" s="1" t="str">
        <f t="shared" si="104"/>
        <v>-</v>
      </c>
      <c r="BN308" s="1" t="str">
        <f t="shared" si="105"/>
        <v>-</v>
      </c>
      <c r="BO308" s="1" t="str">
        <f t="shared" si="112"/>
        <v>-</v>
      </c>
      <c r="BP308" s="1" t="str">
        <f t="shared" si="106"/>
        <v>-</v>
      </c>
      <c r="BQ308" s="1" t="str">
        <f t="shared" si="107"/>
        <v>-</v>
      </c>
      <c r="BR308" s="1" t="str">
        <f t="shared" si="108"/>
        <v>-</v>
      </c>
      <c r="BS308" s="1">
        <f t="shared" si="109"/>
        <v>1976</v>
      </c>
      <c r="BT308" s="1">
        <f t="shared" si="110"/>
        <v>5</v>
      </c>
      <c r="BU308" s="127" t="str">
        <f t="shared" si="111"/>
        <v>ATP-1</v>
      </c>
      <c r="BV308" s="127">
        <f t="shared" si="111"/>
        <v>0</v>
      </c>
      <c r="BW308" s="9"/>
      <c r="BX308" s="9"/>
      <c r="BY308" s="9"/>
      <c r="BZ308" s="9"/>
      <c r="CA308" s="9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</row>
    <row r="309" spans="1:134" ht="15.75" x14ac:dyDescent="0.3">
      <c r="A309" s="101">
        <f>IF(C309&lt;&gt;"",COUNTA($C$7:C309),"")</f>
        <v>303</v>
      </c>
      <c r="B309" s="357">
        <v>1027016</v>
      </c>
      <c r="C309" s="360" t="s">
        <v>726</v>
      </c>
      <c r="D309" s="293" t="s">
        <v>725</v>
      </c>
      <c r="E309" s="102"/>
      <c r="F309" s="106" t="s">
        <v>257</v>
      </c>
      <c r="G309" s="110" t="s">
        <v>102</v>
      </c>
      <c r="H309" s="110" t="s">
        <v>103</v>
      </c>
      <c r="I309" s="109">
        <f t="shared" ca="1" si="113"/>
        <v>40</v>
      </c>
      <c r="J309" s="110" t="s">
        <v>171</v>
      </c>
      <c r="K309" s="110" t="s">
        <v>119</v>
      </c>
      <c r="L309" s="111" t="s">
        <v>106</v>
      </c>
      <c r="M309" s="304">
        <v>27655</v>
      </c>
      <c r="N309" s="167">
        <v>27819</v>
      </c>
      <c r="O309" s="358">
        <v>33776</v>
      </c>
      <c r="P309" s="308">
        <v>40412</v>
      </c>
      <c r="Q309" s="359"/>
      <c r="R309" s="369"/>
      <c r="S309" s="136"/>
      <c r="T309" s="137"/>
      <c r="U309" s="138"/>
      <c r="V309" s="139" t="s">
        <v>154</v>
      </c>
      <c r="W309" s="135"/>
      <c r="X309" s="371"/>
      <c r="Y309" s="141">
        <f t="shared" si="93"/>
        <v>9</v>
      </c>
      <c r="AF309" s="57"/>
      <c r="AG309" s="371"/>
      <c r="AH309" s="143" t="str">
        <f t="shared" si="115"/>
        <v>W</v>
      </c>
      <c r="AI309" s="143" t="str">
        <f t="shared" si="115"/>
        <v>S</v>
      </c>
      <c r="AJ309" s="143">
        <f t="shared" ca="1" si="115"/>
        <v>40</v>
      </c>
      <c r="AK309" s="143" t="str">
        <f t="shared" si="114"/>
        <v>Lain-Lain</v>
      </c>
      <c r="AL309" s="143" t="str">
        <f t="shared" si="114"/>
        <v>P.Swasta</v>
      </c>
      <c r="AM309" s="143" t="str">
        <f t="shared" si="114"/>
        <v>Jawa</v>
      </c>
      <c r="AN309" s="25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33"/>
      <c r="BC309">
        <f t="shared" si="94"/>
        <v>1976</v>
      </c>
      <c r="BD309">
        <f t="shared" si="95"/>
        <v>2</v>
      </c>
      <c r="BE309" s="1">
        <f t="shared" si="96"/>
        <v>1992</v>
      </c>
      <c r="BF309" s="1">
        <f t="shared" si="97"/>
        <v>6</v>
      </c>
      <c r="BG309" s="1">
        <f t="shared" si="98"/>
        <v>2010</v>
      </c>
      <c r="BH309" s="1">
        <f t="shared" si="99"/>
        <v>8</v>
      </c>
      <c r="BI309" s="1" t="str">
        <f t="shared" si="100"/>
        <v>-</v>
      </c>
      <c r="BJ309" s="1" t="str">
        <f t="shared" si="101"/>
        <v>-</v>
      </c>
      <c r="BK309" s="1" t="str">
        <f t="shared" si="102"/>
        <v>-</v>
      </c>
      <c r="BL309" s="1" t="str">
        <f t="shared" si="103"/>
        <v>-</v>
      </c>
      <c r="BM309" s="1" t="str">
        <f t="shared" si="104"/>
        <v>-</v>
      </c>
      <c r="BN309" s="1" t="str">
        <f t="shared" si="105"/>
        <v>-</v>
      </c>
      <c r="BO309" s="1" t="str">
        <f t="shared" si="112"/>
        <v>-</v>
      </c>
      <c r="BP309" s="1" t="str">
        <f t="shared" si="106"/>
        <v>-</v>
      </c>
      <c r="BQ309" s="1" t="str">
        <f t="shared" si="107"/>
        <v>-</v>
      </c>
      <c r="BR309" s="1" t="str">
        <f t="shared" si="108"/>
        <v>-</v>
      </c>
      <c r="BS309" s="1">
        <f t="shared" si="109"/>
        <v>1975</v>
      </c>
      <c r="BT309" s="1">
        <f t="shared" si="110"/>
        <v>9</v>
      </c>
      <c r="BU309" s="127" t="str">
        <f t="shared" si="111"/>
        <v>ATP-1</v>
      </c>
      <c r="BV309" s="127">
        <f t="shared" si="111"/>
        <v>0</v>
      </c>
      <c r="BW309" s="9"/>
      <c r="BX309" s="9"/>
      <c r="BY309" s="9"/>
      <c r="BZ309" s="9"/>
      <c r="CA309" s="9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</row>
    <row r="310" spans="1:134" ht="15.75" x14ac:dyDescent="0.3">
      <c r="A310" s="101">
        <f>IF(C310&lt;&gt;"",COUNTA($C$7:C310),"")</f>
        <v>304</v>
      </c>
      <c r="B310" s="357">
        <v>1021025</v>
      </c>
      <c r="C310" s="360" t="s">
        <v>727</v>
      </c>
      <c r="D310" s="293" t="s">
        <v>725</v>
      </c>
      <c r="E310" s="102"/>
      <c r="F310" s="106" t="s">
        <v>257</v>
      </c>
      <c r="G310" s="110" t="s">
        <v>102</v>
      </c>
      <c r="H310" s="146" t="s">
        <v>115</v>
      </c>
      <c r="I310" s="109">
        <f t="shared" ca="1" si="113"/>
        <v>5</v>
      </c>
      <c r="J310" s="110"/>
      <c r="K310" s="110"/>
      <c r="L310" s="111" t="s">
        <v>146</v>
      </c>
      <c r="M310" s="304">
        <v>40418</v>
      </c>
      <c r="N310" s="167">
        <v>40517</v>
      </c>
      <c r="O310" s="358"/>
      <c r="P310" s="308"/>
      <c r="Q310" s="359"/>
      <c r="R310" s="369"/>
      <c r="S310" s="136"/>
      <c r="T310" s="137"/>
      <c r="U310" s="138"/>
      <c r="V310" s="139" t="s">
        <v>87</v>
      </c>
      <c r="W310" s="135"/>
      <c r="X310" s="371"/>
      <c r="Y310" s="141">
        <f t="shared" si="93"/>
        <v>8</v>
      </c>
      <c r="AF310" s="371"/>
      <c r="AG310" s="371"/>
      <c r="AH310" s="143" t="str">
        <f t="shared" si="115"/>
        <v>W</v>
      </c>
      <c r="AI310" s="143" t="str">
        <f t="shared" si="115"/>
        <v>B</v>
      </c>
      <c r="AJ310" s="143">
        <f t="shared" ca="1" si="115"/>
        <v>5</v>
      </c>
      <c r="AK310" s="143">
        <f t="shared" si="114"/>
        <v>0</v>
      </c>
      <c r="AL310" s="143">
        <f t="shared" si="114"/>
        <v>0</v>
      </c>
      <c r="AM310" s="143" t="str">
        <f t="shared" si="114"/>
        <v>Batak</v>
      </c>
      <c r="AN310" s="25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33"/>
      <c r="BC310">
        <f t="shared" si="94"/>
        <v>2010</v>
      </c>
      <c r="BD310">
        <f t="shared" si="95"/>
        <v>12</v>
      </c>
      <c r="BE310" s="1" t="str">
        <f t="shared" si="96"/>
        <v>-</v>
      </c>
      <c r="BF310" s="1" t="str">
        <f t="shared" si="97"/>
        <v>-</v>
      </c>
      <c r="BG310" s="1" t="str">
        <f t="shared" si="98"/>
        <v>-</v>
      </c>
      <c r="BH310" s="1" t="str">
        <f t="shared" si="99"/>
        <v>-</v>
      </c>
      <c r="BI310" s="1" t="str">
        <f t="shared" si="100"/>
        <v>-</v>
      </c>
      <c r="BJ310" s="1" t="str">
        <f t="shared" si="101"/>
        <v>-</v>
      </c>
      <c r="BK310" s="1" t="str">
        <f t="shared" si="102"/>
        <v>-</v>
      </c>
      <c r="BL310" s="1" t="str">
        <f t="shared" si="103"/>
        <v>-</v>
      </c>
      <c r="BM310" s="1" t="str">
        <f t="shared" si="104"/>
        <v>-</v>
      </c>
      <c r="BN310" s="1" t="str">
        <f t="shared" si="105"/>
        <v>-</v>
      </c>
      <c r="BO310" s="1" t="str">
        <f t="shared" si="112"/>
        <v>-</v>
      </c>
      <c r="BP310" s="1" t="str">
        <f t="shared" si="106"/>
        <v>-</v>
      </c>
      <c r="BQ310" s="1" t="str">
        <f t="shared" si="107"/>
        <v>-</v>
      </c>
      <c r="BR310" s="1" t="str">
        <f t="shared" si="108"/>
        <v>-</v>
      </c>
      <c r="BS310" s="1">
        <f t="shared" si="109"/>
        <v>2010</v>
      </c>
      <c r="BT310" s="1">
        <f t="shared" si="110"/>
        <v>8</v>
      </c>
      <c r="BU310" s="127" t="str">
        <f t="shared" si="111"/>
        <v>ATL</v>
      </c>
      <c r="BV310" s="127">
        <f t="shared" si="111"/>
        <v>0</v>
      </c>
      <c r="BW310" s="9"/>
      <c r="BX310" s="9"/>
      <c r="BY310" s="9"/>
      <c r="BZ310" s="9"/>
      <c r="CA310" s="9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</row>
    <row r="311" spans="1:134" ht="15.75" x14ac:dyDescent="0.3">
      <c r="A311" s="101">
        <f>IF(C311&lt;&gt;"",COUNTA($C$7:C311),"")</f>
        <v>305</v>
      </c>
      <c r="B311" s="357">
        <v>8025003</v>
      </c>
      <c r="C311" s="360" t="s">
        <v>728</v>
      </c>
      <c r="D311" s="293" t="s">
        <v>729</v>
      </c>
      <c r="E311" s="102"/>
      <c r="F311" s="106" t="s">
        <v>257</v>
      </c>
      <c r="G311" s="376" t="s">
        <v>102</v>
      </c>
      <c r="H311" s="110" t="s">
        <v>103</v>
      </c>
      <c r="I311" s="109">
        <f t="shared" ca="1" si="113"/>
        <v>57</v>
      </c>
      <c r="J311" s="110" t="s">
        <v>118</v>
      </c>
      <c r="K311" s="110" t="s">
        <v>127</v>
      </c>
      <c r="L311" s="111" t="s">
        <v>128</v>
      </c>
      <c r="M311" s="304">
        <v>21400</v>
      </c>
      <c r="N311" s="167">
        <v>21470</v>
      </c>
      <c r="O311" s="358">
        <v>29443</v>
      </c>
      <c r="P311" s="341"/>
      <c r="Q311" s="359"/>
      <c r="R311" s="369"/>
      <c r="S311" s="136"/>
      <c r="T311" s="137"/>
      <c r="U311" s="138"/>
      <c r="V311" s="139"/>
      <c r="W311" s="135"/>
      <c r="X311" s="371"/>
      <c r="Y311" s="141">
        <f t="shared" si="93"/>
        <v>8</v>
      </c>
      <c r="AF311" s="371"/>
      <c r="AG311" s="371"/>
      <c r="AH311" s="143" t="str">
        <f t="shared" si="115"/>
        <v>W</v>
      </c>
      <c r="AI311" s="143" t="str">
        <f t="shared" si="115"/>
        <v>S</v>
      </c>
      <c r="AJ311" s="143">
        <f t="shared" ca="1" si="115"/>
        <v>57</v>
      </c>
      <c r="AK311" s="143" t="str">
        <f t="shared" si="114"/>
        <v>SD</v>
      </c>
      <c r="AL311" s="143" t="str">
        <f t="shared" si="114"/>
        <v>Ibu RT</v>
      </c>
      <c r="AM311" s="143" t="str">
        <f t="shared" si="114"/>
        <v>T.Hoa</v>
      </c>
      <c r="AN311" s="25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33"/>
      <c r="BC311">
        <f t="shared" si="94"/>
        <v>1958</v>
      </c>
      <c r="BD311">
        <f t="shared" si="95"/>
        <v>10</v>
      </c>
      <c r="BE311" s="1">
        <f t="shared" si="96"/>
        <v>1980</v>
      </c>
      <c r="BF311" s="1">
        <f t="shared" si="97"/>
        <v>8</v>
      </c>
      <c r="BG311" s="1" t="str">
        <f t="shared" si="98"/>
        <v>-</v>
      </c>
      <c r="BH311" s="1" t="str">
        <f t="shared" si="99"/>
        <v>-</v>
      </c>
      <c r="BI311" s="1" t="str">
        <f t="shared" si="100"/>
        <v>-</v>
      </c>
      <c r="BJ311" s="1" t="str">
        <f t="shared" si="101"/>
        <v>-</v>
      </c>
      <c r="BK311" s="1" t="str">
        <f t="shared" si="102"/>
        <v>-</v>
      </c>
      <c r="BL311" s="1" t="str">
        <f t="shared" si="103"/>
        <v>-</v>
      </c>
      <c r="BM311" s="1" t="str">
        <f t="shared" si="104"/>
        <v>-</v>
      </c>
      <c r="BN311" s="1" t="str">
        <f t="shared" si="105"/>
        <v>-</v>
      </c>
      <c r="BO311" s="1" t="str">
        <f t="shared" si="112"/>
        <v>-</v>
      </c>
      <c r="BP311" s="1" t="str">
        <f t="shared" si="106"/>
        <v>-</v>
      </c>
      <c r="BQ311" s="1" t="str">
        <f t="shared" si="107"/>
        <v>-</v>
      </c>
      <c r="BR311" s="1" t="str">
        <f t="shared" si="108"/>
        <v>-</v>
      </c>
      <c r="BS311" s="1">
        <f t="shared" si="109"/>
        <v>1958</v>
      </c>
      <c r="BT311" s="1">
        <f t="shared" si="110"/>
        <v>8</v>
      </c>
      <c r="BU311" s="127">
        <f t="shared" si="111"/>
        <v>0</v>
      </c>
      <c r="BV311" s="127">
        <f t="shared" si="111"/>
        <v>0</v>
      </c>
      <c r="BW311" s="9"/>
      <c r="BX311" s="9"/>
      <c r="BY311" s="9"/>
      <c r="BZ311" s="9"/>
      <c r="CA311" s="9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</row>
    <row r="312" spans="1:134" ht="15.75" x14ac:dyDescent="0.3">
      <c r="A312" s="101">
        <f>IF(C312&lt;&gt;"",COUNTA($C$7:C312),"")</f>
        <v>306</v>
      </c>
      <c r="B312" s="174" t="s">
        <v>730</v>
      </c>
      <c r="C312" s="278" t="s">
        <v>731</v>
      </c>
      <c r="D312" s="292" t="s">
        <v>729</v>
      </c>
      <c r="E312" s="247"/>
      <c r="F312" s="178" t="s">
        <v>257</v>
      </c>
      <c r="G312" s="180" t="s">
        <v>66</v>
      </c>
      <c r="H312" s="180" t="s">
        <v>103</v>
      </c>
      <c r="I312" s="181">
        <f t="shared" ca="1" si="113"/>
        <v>36</v>
      </c>
      <c r="J312" s="180" t="s">
        <v>145</v>
      </c>
      <c r="K312" s="180" t="s">
        <v>119</v>
      </c>
      <c r="L312" s="182" t="s">
        <v>128</v>
      </c>
      <c r="M312" s="184">
        <v>29186</v>
      </c>
      <c r="N312" s="197">
        <v>29443</v>
      </c>
      <c r="O312" s="262">
        <v>37250</v>
      </c>
      <c r="P312" s="377"/>
      <c r="Q312" s="296">
        <v>40168</v>
      </c>
      <c r="R312" s="375"/>
      <c r="S312" s="189"/>
      <c r="T312" s="190"/>
      <c r="U312" s="191"/>
      <c r="V312" s="192" t="s">
        <v>205</v>
      </c>
      <c r="W312" s="188"/>
      <c r="X312" s="371"/>
      <c r="Y312" s="141" t="str">
        <f t="shared" si="93"/>
        <v>-</v>
      </c>
      <c r="AF312" s="371"/>
      <c r="AG312" s="371"/>
      <c r="AH312" s="143" t="str">
        <f t="shared" si="115"/>
        <v>*P</v>
      </c>
      <c r="AI312" s="143" t="str">
        <f t="shared" si="115"/>
        <v>*S</v>
      </c>
      <c r="AJ312" s="143" t="str">
        <f t="shared" ca="1" si="115"/>
        <v>*36</v>
      </c>
      <c r="AK312" s="143" t="str">
        <f t="shared" si="114"/>
        <v>*S-1</v>
      </c>
      <c r="AL312" s="143" t="str">
        <f t="shared" si="114"/>
        <v>*P.Swasta</v>
      </c>
      <c r="AM312" s="143" t="str">
        <f t="shared" si="114"/>
        <v>*T.Hoa</v>
      </c>
      <c r="AN312" s="25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33"/>
      <c r="BC312">
        <f t="shared" si="94"/>
        <v>1980</v>
      </c>
      <c r="BD312">
        <f t="shared" si="95"/>
        <v>8</v>
      </c>
      <c r="BE312" s="1">
        <f t="shared" si="96"/>
        <v>2001</v>
      </c>
      <c r="BF312" s="1">
        <f t="shared" si="97"/>
        <v>12</v>
      </c>
      <c r="BG312" s="1" t="str">
        <f t="shared" si="98"/>
        <v>-</v>
      </c>
      <c r="BH312" s="1" t="str">
        <f t="shared" si="99"/>
        <v>-</v>
      </c>
      <c r="BI312" s="1">
        <f t="shared" si="100"/>
        <v>2009</v>
      </c>
      <c r="BJ312" s="1">
        <f t="shared" si="101"/>
        <v>12</v>
      </c>
      <c r="BK312" s="1" t="str">
        <f t="shared" si="102"/>
        <v>-</v>
      </c>
      <c r="BL312" s="1" t="str">
        <f t="shared" si="103"/>
        <v>-</v>
      </c>
      <c r="BM312" s="1" t="str">
        <f t="shared" si="104"/>
        <v>-</v>
      </c>
      <c r="BN312" s="1" t="str">
        <f t="shared" si="105"/>
        <v>-</v>
      </c>
      <c r="BO312" s="1" t="str">
        <f t="shared" si="112"/>
        <v>-</v>
      </c>
      <c r="BP312" s="1" t="str">
        <f t="shared" si="106"/>
        <v>-</v>
      </c>
      <c r="BQ312" s="1" t="str">
        <f t="shared" si="107"/>
        <v>-</v>
      </c>
      <c r="BR312" s="1" t="str">
        <f t="shared" si="108"/>
        <v>-</v>
      </c>
      <c r="BS312" s="1">
        <f t="shared" si="109"/>
        <v>1979</v>
      </c>
      <c r="BT312" s="1">
        <f t="shared" si="110"/>
        <v>11</v>
      </c>
      <c r="BU312" s="127" t="str">
        <f t="shared" si="111"/>
        <v>AKK-1</v>
      </c>
      <c r="BV312" s="127">
        <f t="shared" si="111"/>
        <v>0</v>
      </c>
      <c r="BW312" s="9"/>
      <c r="BX312" s="9"/>
      <c r="BY312" s="9"/>
      <c r="BZ312" s="9"/>
      <c r="CA312" s="9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</row>
    <row r="313" spans="1:134" ht="15.75" x14ac:dyDescent="0.3">
      <c r="A313" s="101">
        <f>IF(C313&lt;&gt;"",COUNTA($C$7:C313),"")</f>
        <v>307</v>
      </c>
      <c r="B313" s="357">
        <v>9025004</v>
      </c>
      <c r="C313" s="360" t="s">
        <v>732</v>
      </c>
      <c r="D313" s="293" t="s">
        <v>729</v>
      </c>
      <c r="E313" s="102"/>
      <c r="F313" s="106" t="s">
        <v>257</v>
      </c>
      <c r="G313" s="110" t="s">
        <v>102</v>
      </c>
      <c r="H313" s="110" t="s">
        <v>103</v>
      </c>
      <c r="I313" s="109">
        <f t="shared" ca="1" si="113"/>
        <v>28</v>
      </c>
      <c r="J313" s="110" t="s">
        <v>110</v>
      </c>
      <c r="K313" s="110" t="s">
        <v>122</v>
      </c>
      <c r="L313" s="111" t="s">
        <v>128</v>
      </c>
      <c r="M313" s="304">
        <v>32002</v>
      </c>
      <c r="N313" s="167">
        <v>33034</v>
      </c>
      <c r="O313" s="358">
        <v>38346</v>
      </c>
      <c r="P313" s="341"/>
      <c r="Q313" s="359"/>
      <c r="R313" s="369"/>
      <c r="S313" s="136"/>
      <c r="T313" s="137"/>
      <c r="U313" s="138"/>
      <c r="V313" s="139"/>
      <c r="W313" s="135"/>
      <c r="X313" s="371"/>
      <c r="Y313" s="141">
        <f t="shared" si="93"/>
        <v>8</v>
      </c>
      <c r="AF313" s="371"/>
      <c r="AG313" s="371"/>
      <c r="AH313" s="143" t="str">
        <f t="shared" si="115"/>
        <v>W</v>
      </c>
      <c r="AI313" s="143" t="str">
        <f t="shared" si="115"/>
        <v>S</v>
      </c>
      <c r="AJ313" s="143">
        <f t="shared" ca="1" si="115"/>
        <v>28</v>
      </c>
      <c r="AK313" s="143" t="str">
        <f t="shared" si="114"/>
        <v>SMU</v>
      </c>
      <c r="AL313" s="143" t="str">
        <f t="shared" si="114"/>
        <v>Pel/Mhs</v>
      </c>
      <c r="AM313" s="143" t="str">
        <f t="shared" si="114"/>
        <v>T.Hoa</v>
      </c>
      <c r="AN313" s="25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33"/>
      <c r="BC313">
        <f t="shared" si="94"/>
        <v>1990</v>
      </c>
      <c r="BD313">
        <f t="shared" si="95"/>
        <v>6</v>
      </c>
      <c r="BE313" s="1">
        <f t="shared" si="96"/>
        <v>2004</v>
      </c>
      <c r="BF313" s="1">
        <f t="shared" si="97"/>
        <v>12</v>
      </c>
      <c r="BG313" s="1" t="str">
        <f t="shared" si="98"/>
        <v>-</v>
      </c>
      <c r="BH313" s="1" t="str">
        <f t="shared" si="99"/>
        <v>-</v>
      </c>
      <c r="BI313" s="1" t="str">
        <f t="shared" si="100"/>
        <v>-</v>
      </c>
      <c r="BJ313" s="1" t="str">
        <f t="shared" si="101"/>
        <v>-</v>
      </c>
      <c r="BK313" s="1" t="str">
        <f t="shared" si="102"/>
        <v>-</v>
      </c>
      <c r="BL313" s="1" t="str">
        <f t="shared" si="103"/>
        <v>-</v>
      </c>
      <c r="BM313" s="1" t="str">
        <f t="shared" si="104"/>
        <v>-</v>
      </c>
      <c r="BN313" s="1" t="str">
        <f t="shared" si="105"/>
        <v>-</v>
      </c>
      <c r="BO313" s="1" t="str">
        <f t="shared" si="112"/>
        <v>-</v>
      </c>
      <c r="BP313" s="1" t="str">
        <f t="shared" si="106"/>
        <v>-</v>
      </c>
      <c r="BQ313" s="1" t="str">
        <f t="shared" si="107"/>
        <v>-</v>
      </c>
      <c r="BR313" s="1" t="str">
        <f t="shared" si="108"/>
        <v>-</v>
      </c>
      <c r="BS313" s="1">
        <f t="shared" si="109"/>
        <v>1987</v>
      </c>
      <c r="BT313" s="1">
        <f t="shared" si="110"/>
        <v>8</v>
      </c>
      <c r="BU313" s="127">
        <f t="shared" si="111"/>
        <v>0</v>
      </c>
      <c r="BV313" s="127">
        <f t="shared" si="111"/>
        <v>0</v>
      </c>
      <c r="BW313" s="9"/>
      <c r="BX313" s="9"/>
      <c r="BY313" s="9"/>
      <c r="BZ313" s="9"/>
      <c r="CA313" s="9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</row>
    <row r="314" spans="1:134" ht="15.75" x14ac:dyDescent="0.3">
      <c r="A314" s="101">
        <f>IF(C314&lt;&gt;"",COUNTA($C$7:C314),"")</f>
        <v>308</v>
      </c>
      <c r="B314" s="204">
        <v>9915006</v>
      </c>
      <c r="C314" s="288" t="s">
        <v>733</v>
      </c>
      <c r="D314" s="289" t="s">
        <v>734</v>
      </c>
      <c r="E314" s="204">
        <v>265430</v>
      </c>
      <c r="F314" s="205" t="s">
        <v>257</v>
      </c>
      <c r="G314" s="207" t="s">
        <v>66</v>
      </c>
      <c r="H314" s="207" t="s">
        <v>103</v>
      </c>
      <c r="I314" s="208">
        <f t="shared" ca="1" si="113"/>
        <v>47</v>
      </c>
      <c r="J314" s="207" t="s">
        <v>110</v>
      </c>
      <c r="K314" s="207" t="s">
        <v>111</v>
      </c>
      <c r="L314" s="209" t="s">
        <v>174</v>
      </c>
      <c r="M314" s="271">
        <v>24953</v>
      </c>
      <c r="N314" s="210">
        <v>36254</v>
      </c>
      <c r="O314" s="211">
        <v>36254</v>
      </c>
      <c r="P314" s="354"/>
      <c r="Q314" s="335"/>
      <c r="R314" s="370"/>
      <c r="S314" s="215">
        <v>39949</v>
      </c>
      <c r="T314" s="216"/>
      <c r="U314" s="217"/>
      <c r="V314" s="218" t="s">
        <v>243</v>
      </c>
      <c r="W314" s="214"/>
      <c r="X314" s="371"/>
      <c r="Y314" s="141" t="str">
        <f t="shared" si="93"/>
        <v>-</v>
      </c>
      <c r="AF314" s="371"/>
      <c r="AG314" s="371"/>
      <c r="AH314" s="143" t="str">
        <f t="shared" si="115"/>
        <v>*P</v>
      </c>
      <c r="AI314" s="143" t="str">
        <f t="shared" si="115"/>
        <v>*S</v>
      </c>
      <c r="AJ314" s="143" t="str">
        <f t="shared" ca="1" si="115"/>
        <v>*47</v>
      </c>
      <c r="AK314" s="143" t="str">
        <f t="shared" si="114"/>
        <v>*SMU</v>
      </c>
      <c r="AL314" s="143" t="str">
        <f t="shared" si="114"/>
        <v>*Wirausaha</v>
      </c>
      <c r="AM314" s="143" t="str">
        <f t="shared" si="114"/>
        <v>*Sunda</v>
      </c>
      <c r="AN314" s="25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33"/>
      <c r="BC314">
        <f t="shared" si="94"/>
        <v>1999</v>
      </c>
      <c r="BD314">
        <f t="shared" si="95"/>
        <v>4</v>
      </c>
      <c r="BE314" s="1">
        <f t="shared" si="96"/>
        <v>1999</v>
      </c>
      <c r="BF314" s="1">
        <f t="shared" si="97"/>
        <v>4</v>
      </c>
      <c r="BG314" s="1" t="str">
        <f t="shared" si="98"/>
        <v>-</v>
      </c>
      <c r="BH314" s="1" t="str">
        <f t="shared" si="99"/>
        <v>-</v>
      </c>
      <c r="BI314" s="1" t="str">
        <f t="shared" si="100"/>
        <v>-</v>
      </c>
      <c r="BJ314" s="1" t="str">
        <f t="shared" si="101"/>
        <v>-</v>
      </c>
      <c r="BK314" s="1" t="str">
        <f t="shared" si="102"/>
        <v>-</v>
      </c>
      <c r="BL314" s="1" t="str">
        <f t="shared" si="103"/>
        <v>-</v>
      </c>
      <c r="BM314" s="1">
        <f t="shared" si="104"/>
        <v>2009</v>
      </c>
      <c r="BN314" s="1">
        <f t="shared" si="105"/>
        <v>5</v>
      </c>
      <c r="BO314" s="1" t="str">
        <f t="shared" si="112"/>
        <v>-</v>
      </c>
      <c r="BP314" s="1" t="str">
        <f t="shared" si="106"/>
        <v>-</v>
      </c>
      <c r="BQ314" s="1" t="str">
        <f t="shared" si="107"/>
        <v>-</v>
      </c>
      <c r="BR314" s="1" t="str">
        <f t="shared" si="108"/>
        <v>-</v>
      </c>
      <c r="BS314" s="1">
        <f t="shared" si="109"/>
        <v>1968</v>
      </c>
      <c r="BT314" s="1">
        <f t="shared" si="110"/>
        <v>4</v>
      </c>
      <c r="BU314" s="127" t="str">
        <f t="shared" si="111"/>
        <v>DKH-3</v>
      </c>
      <c r="BV314" s="127">
        <f t="shared" si="111"/>
        <v>0</v>
      </c>
      <c r="BW314" s="9"/>
      <c r="BX314" s="9"/>
      <c r="BY314" s="9"/>
      <c r="BZ314" s="9"/>
      <c r="CA314" s="9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</row>
    <row r="315" spans="1:134" ht="15.75" x14ac:dyDescent="0.3">
      <c r="A315" s="101">
        <f>IF(C315&lt;&gt;"",COUNTA($C$7:C315),"")</f>
        <v>309</v>
      </c>
      <c r="B315" s="204">
        <v>9911031</v>
      </c>
      <c r="C315" s="288" t="s">
        <v>735</v>
      </c>
      <c r="D315" s="289" t="s">
        <v>734</v>
      </c>
      <c r="E315" s="204">
        <v>265430</v>
      </c>
      <c r="F315" s="205" t="s">
        <v>257</v>
      </c>
      <c r="G315" s="207" t="s">
        <v>66</v>
      </c>
      <c r="H315" s="274" t="s">
        <v>115</v>
      </c>
      <c r="I315" s="208">
        <f t="shared" ca="1" si="113"/>
        <v>16</v>
      </c>
      <c r="J315" s="207"/>
      <c r="K315" s="207"/>
      <c r="L315" s="209" t="s">
        <v>174</v>
      </c>
      <c r="M315" s="271">
        <v>36377</v>
      </c>
      <c r="N315" s="210">
        <v>36520</v>
      </c>
      <c r="O315" s="211"/>
      <c r="P315" s="354"/>
      <c r="Q315" s="335"/>
      <c r="R315" s="370"/>
      <c r="S315" s="215">
        <v>39949</v>
      </c>
      <c r="T315" s="216"/>
      <c r="U315" s="217"/>
      <c r="V315" s="218" t="s">
        <v>253</v>
      </c>
      <c r="W315" s="214"/>
      <c r="X315" s="371"/>
      <c r="Y315" s="141" t="str">
        <f t="shared" si="93"/>
        <v>-</v>
      </c>
      <c r="AF315" s="371"/>
      <c r="AG315" s="371"/>
      <c r="AH315" s="143" t="str">
        <f t="shared" si="115"/>
        <v>*P</v>
      </c>
      <c r="AI315" s="143" t="str">
        <f t="shared" si="115"/>
        <v>*B</v>
      </c>
      <c r="AJ315" s="143" t="str">
        <f t="shared" ca="1" si="115"/>
        <v>*16</v>
      </c>
      <c r="AK315" s="143" t="str">
        <f t="shared" si="114"/>
        <v>*</v>
      </c>
      <c r="AL315" s="143" t="str">
        <f t="shared" si="114"/>
        <v>*</v>
      </c>
      <c r="AM315" s="143" t="str">
        <f t="shared" si="114"/>
        <v>*Sunda</v>
      </c>
      <c r="AN315" s="25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33"/>
      <c r="BC315">
        <f t="shared" si="94"/>
        <v>1999</v>
      </c>
      <c r="BD315">
        <f t="shared" si="95"/>
        <v>12</v>
      </c>
      <c r="BE315" s="1" t="str">
        <f t="shared" si="96"/>
        <v>-</v>
      </c>
      <c r="BF315" s="1" t="str">
        <f t="shared" si="97"/>
        <v>-</v>
      </c>
      <c r="BG315" s="1" t="str">
        <f t="shared" si="98"/>
        <v>-</v>
      </c>
      <c r="BH315" s="1" t="str">
        <f t="shared" si="99"/>
        <v>-</v>
      </c>
      <c r="BI315" s="1" t="str">
        <f t="shared" si="100"/>
        <v>-</v>
      </c>
      <c r="BJ315" s="1" t="str">
        <f t="shared" si="101"/>
        <v>-</v>
      </c>
      <c r="BK315" s="1" t="str">
        <f t="shared" si="102"/>
        <v>-</v>
      </c>
      <c r="BL315" s="1" t="str">
        <f t="shared" si="103"/>
        <v>-</v>
      </c>
      <c r="BM315" s="1">
        <f t="shared" si="104"/>
        <v>2009</v>
      </c>
      <c r="BN315" s="1">
        <f t="shared" si="105"/>
        <v>5</v>
      </c>
      <c r="BO315" s="1" t="str">
        <f t="shared" si="112"/>
        <v>-</v>
      </c>
      <c r="BP315" s="1" t="str">
        <f t="shared" si="106"/>
        <v>-</v>
      </c>
      <c r="BQ315" s="1" t="str">
        <f t="shared" si="107"/>
        <v>-</v>
      </c>
      <c r="BR315" s="1" t="str">
        <f t="shared" si="108"/>
        <v>-</v>
      </c>
      <c r="BS315" s="1">
        <f t="shared" si="109"/>
        <v>1999</v>
      </c>
      <c r="BT315" s="1">
        <f t="shared" si="110"/>
        <v>8</v>
      </c>
      <c r="BU315" s="127" t="str">
        <f t="shared" si="111"/>
        <v>DKH-4</v>
      </c>
      <c r="BV315" s="127">
        <f t="shared" si="111"/>
        <v>0</v>
      </c>
      <c r="BW315" s="9"/>
      <c r="BX315" s="9"/>
      <c r="BY315" s="9"/>
      <c r="BZ315" s="9"/>
      <c r="CA315" s="9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</row>
    <row r="316" spans="1:134" ht="15.75" x14ac:dyDescent="0.3">
      <c r="A316" s="101">
        <f>IF(C316&lt;&gt;"",COUNTA($C$7:C316),"")</f>
        <v>310</v>
      </c>
      <c r="B316" s="309" t="s">
        <v>736</v>
      </c>
      <c r="C316" s="360" t="s">
        <v>737</v>
      </c>
      <c r="D316" s="293" t="s">
        <v>738</v>
      </c>
      <c r="E316" s="131"/>
      <c r="F316" s="106" t="s">
        <v>257</v>
      </c>
      <c r="G316" s="110" t="s">
        <v>102</v>
      </c>
      <c r="H316" s="110" t="s">
        <v>103</v>
      </c>
      <c r="I316" s="109">
        <f t="shared" ca="1" si="113"/>
        <v>32</v>
      </c>
      <c r="J316" s="110" t="s">
        <v>145</v>
      </c>
      <c r="K316" s="110" t="s">
        <v>119</v>
      </c>
      <c r="L316" s="111" t="s">
        <v>128</v>
      </c>
      <c r="M316" s="304">
        <v>30669</v>
      </c>
      <c r="N316" s="167">
        <v>39418</v>
      </c>
      <c r="O316" s="358">
        <v>39418</v>
      </c>
      <c r="P316" s="341"/>
      <c r="Q316" s="359"/>
      <c r="R316" s="369"/>
      <c r="S316" s="136"/>
      <c r="T316" s="137"/>
      <c r="U316" s="138"/>
      <c r="V316" s="139"/>
      <c r="W316" s="135"/>
      <c r="X316" s="371"/>
      <c r="Y316" s="141">
        <f t="shared" si="93"/>
        <v>12</v>
      </c>
      <c r="AF316" s="371"/>
      <c r="AG316" s="371"/>
      <c r="AH316" s="143" t="str">
        <f t="shared" si="115"/>
        <v>W</v>
      </c>
      <c r="AI316" s="143" t="str">
        <f t="shared" si="115"/>
        <v>S</v>
      </c>
      <c r="AJ316" s="143">
        <f t="shared" ca="1" si="115"/>
        <v>32</v>
      </c>
      <c r="AK316" s="143" t="str">
        <f t="shared" si="114"/>
        <v>S-1</v>
      </c>
      <c r="AL316" s="143" t="str">
        <f t="shared" si="114"/>
        <v>P.Swasta</v>
      </c>
      <c r="AM316" s="143" t="str">
        <f t="shared" si="114"/>
        <v>T.Hoa</v>
      </c>
      <c r="AN316" s="25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33"/>
      <c r="BC316">
        <f t="shared" si="94"/>
        <v>2007</v>
      </c>
      <c r="BD316">
        <f t="shared" si="95"/>
        <v>12</v>
      </c>
      <c r="BE316" s="1">
        <f t="shared" si="96"/>
        <v>2007</v>
      </c>
      <c r="BF316" s="1">
        <f t="shared" si="97"/>
        <v>12</v>
      </c>
      <c r="BG316" s="1" t="str">
        <f t="shared" si="98"/>
        <v>-</v>
      </c>
      <c r="BH316" s="1" t="str">
        <f t="shared" si="99"/>
        <v>-</v>
      </c>
      <c r="BI316" s="1" t="str">
        <f t="shared" si="100"/>
        <v>-</v>
      </c>
      <c r="BJ316" s="1" t="str">
        <f t="shared" si="101"/>
        <v>-</v>
      </c>
      <c r="BK316" s="1" t="str">
        <f t="shared" si="102"/>
        <v>-</v>
      </c>
      <c r="BL316" s="1" t="str">
        <f t="shared" si="103"/>
        <v>-</v>
      </c>
      <c r="BM316" s="1" t="str">
        <f t="shared" si="104"/>
        <v>-</v>
      </c>
      <c r="BN316" s="1" t="str">
        <f t="shared" si="105"/>
        <v>-</v>
      </c>
      <c r="BO316" s="1" t="str">
        <f t="shared" si="112"/>
        <v>-</v>
      </c>
      <c r="BP316" s="1" t="str">
        <f t="shared" si="106"/>
        <v>-</v>
      </c>
      <c r="BQ316" s="1" t="str">
        <f t="shared" si="107"/>
        <v>-</v>
      </c>
      <c r="BR316" s="1" t="str">
        <f t="shared" si="108"/>
        <v>-</v>
      </c>
      <c r="BS316" s="1">
        <f t="shared" si="109"/>
        <v>1983</v>
      </c>
      <c r="BT316" s="1">
        <f t="shared" si="110"/>
        <v>12</v>
      </c>
      <c r="BU316" s="127">
        <f t="shared" si="111"/>
        <v>0</v>
      </c>
      <c r="BV316" s="127">
        <f t="shared" si="111"/>
        <v>0</v>
      </c>
      <c r="BW316" s="9"/>
      <c r="BX316" s="9"/>
      <c r="BY316" s="9"/>
      <c r="BZ316" s="9"/>
      <c r="CA316" s="9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</row>
    <row r="317" spans="1:134" ht="15.75" x14ac:dyDescent="0.3">
      <c r="A317" s="101">
        <f>IF(C317&lt;&gt;"",COUNTA($C$7:C317),"")</f>
        <v>311</v>
      </c>
      <c r="B317" s="309" t="s">
        <v>739</v>
      </c>
      <c r="C317" s="360" t="s">
        <v>740</v>
      </c>
      <c r="D317" s="293" t="s">
        <v>741</v>
      </c>
      <c r="E317" s="131">
        <v>284762</v>
      </c>
      <c r="F317" s="106" t="s">
        <v>257</v>
      </c>
      <c r="G317" s="110" t="s">
        <v>66</v>
      </c>
      <c r="H317" s="110" t="s">
        <v>103</v>
      </c>
      <c r="I317" s="109">
        <f t="shared" ca="1" si="113"/>
        <v>30</v>
      </c>
      <c r="J317" s="110" t="s">
        <v>110</v>
      </c>
      <c r="K317" s="110" t="s">
        <v>111</v>
      </c>
      <c r="L317" s="111" t="s">
        <v>128</v>
      </c>
      <c r="M317" s="304">
        <v>31358</v>
      </c>
      <c r="N317" s="167">
        <v>40153</v>
      </c>
      <c r="O317" s="358">
        <v>40153</v>
      </c>
      <c r="P317" s="341"/>
      <c r="Q317" s="359"/>
      <c r="R317" s="369"/>
      <c r="S317" s="136"/>
      <c r="T317" s="137"/>
      <c r="U317" s="138"/>
      <c r="V317" s="139" t="s">
        <v>169</v>
      </c>
      <c r="W317" s="135"/>
      <c r="X317" s="371"/>
      <c r="Y317" s="141">
        <f t="shared" si="93"/>
        <v>11</v>
      </c>
      <c r="AF317" s="371"/>
      <c r="AG317" s="371"/>
      <c r="AH317" s="143" t="str">
        <f t="shared" si="115"/>
        <v>P</v>
      </c>
      <c r="AI317" s="143" t="str">
        <f t="shared" si="115"/>
        <v>S</v>
      </c>
      <c r="AJ317" s="143">
        <f t="shared" ca="1" si="115"/>
        <v>30</v>
      </c>
      <c r="AK317" s="143" t="str">
        <f t="shared" si="114"/>
        <v>SMU</v>
      </c>
      <c r="AL317" s="143" t="str">
        <f t="shared" si="114"/>
        <v>Wirausaha</v>
      </c>
      <c r="AM317" s="143" t="str">
        <f t="shared" si="114"/>
        <v>T.Hoa</v>
      </c>
      <c r="AN317" s="25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33"/>
      <c r="BC317">
        <f t="shared" si="94"/>
        <v>2009</v>
      </c>
      <c r="BD317">
        <f t="shared" si="95"/>
        <v>12</v>
      </c>
      <c r="BE317" s="1">
        <f t="shared" si="96"/>
        <v>2009</v>
      </c>
      <c r="BF317" s="1">
        <f t="shared" si="97"/>
        <v>12</v>
      </c>
      <c r="BG317" s="1" t="str">
        <f t="shared" si="98"/>
        <v>-</v>
      </c>
      <c r="BH317" s="1" t="str">
        <f t="shared" si="99"/>
        <v>-</v>
      </c>
      <c r="BI317" s="1" t="str">
        <f t="shared" si="100"/>
        <v>-</v>
      </c>
      <c r="BJ317" s="1" t="str">
        <f t="shared" si="101"/>
        <v>-</v>
      </c>
      <c r="BK317" s="1" t="str">
        <f t="shared" si="102"/>
        <v>-</v>
      </c>
      <c r="BL317" s="1" t="str">
        <f t="shared" si="103"/>
        <v>-</v>
      </c>
      <c r="BM317" s="1" t="str">
        <f t="shared" si="104"/>
        <v>-</v>
      </c>
      <c r="BN317" s="1" t="str">
        <f t="shared" si="105"/>
        <v>-</v>
      </c>
      <c r="BO317" s="1" t="str">
        <f t="shared" si="112"/>
        <v>-</v>
      </c>
      <c r="BP317" s="1" t="str">
        <f t="shared" si="106"/>
        <v>-</v>
      </c>
      <c r="BQ317" s="1" t="str">
        <f t="shared" si="107"/>
        <v>-</v>
      </c>
      <c r="BR317" s="1" t="str">
        <f t="shared" si="108"/>
        <v>-</v>
      </c>
      <c r="BS317" s="1">
        <f t="shared" si="109"/>
        <v>1985</v>
      </c>
      <c r="BT317" s="1">
        <f t="shared" si="110"/>
        <v>11</v>
      </c>
      <c r="BU317" s="127" t="str">
        <f t="shared" si="111"/>
        <v>ATD-1</v>
      </c>
      <c r="BV317" s="127">
        <f t="shared" si="111"/>
        <v>0</v>
      </c>
      <c r="BW317" s="9"/>
      <c r="BX317" s="9"/>
      <c r="BY317" s="9"/>
      <c r="BZ317" s="9"/>
      <c r="CA317" s="9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</row>
    <row r="318" spans="1:134" ht="15.75" x14ac:dyDescent="0.3">
      <c r="A318" s="101">
        <f>IF(C318&lt;&gt;"",COUNTA($C$7:C318),"")</f>
        <v>312</v>
      </c>
      <c r="B318" s="357">
        <v>9317014</v>
      </c>
      <c r="C318" s="360" t="s">
        <v>742</v>
      </c>
      <c r="D318" s="293" t="s">
        <v>743</v>
      </c>
      <c r="E318" s="131"/>
      <c r="F318" s="106" t="s">
        <v>257</v>
      </c>
      <c r="G318" s="110" t="s">
        <v>66</v>
      </c>
      <c r="H318" s="110" t="s">
        <v>103</v>
      </c>
      <c r="I318" s="109">
        <f t="shared" ca="1" si="113"/>
        <v>48</v>
      </c>
      <c r="J318" s="110" t="s">
        <v>110</v>
      </c>
      <c r="K318" s="110" t="s">
        <v>111</v>
      </c>
      <c r="L318" s="111" t="s">
        <v>146</v>
      </c>
      <c r="M318" s="304">
        <v>24734</v>
      </c>
      <c r="N318" s="167"/>
      <c r="O318" s="358"/>
      <c r="P318" s="341"/>
      <c r="Q318" s="359"/>
      <c r="R318" s="369"/>
      <c r="S318" s="136"/>
      <c r="T318" s="137"/>
      <c r="U318" s="138"/>
      <c r="V318" s="139"/>
      <c r="W318" s="135"/>
      <c r="X318" s="371"/>
      <c r="Y318" s="141">
        <f t="shared" si="93"/>
        <v>9</v>
      </c>
      <c r="AF318" s="371"/>
      <c r="AG318" s="371"/>
      <c r="AH318" s="143" t="str">
        <f t="shared" si="115"/>
        <v>P</v>
      </c>
      <c r="AI318" s="143" t="str">
        <f t="shared" si="115"/>
        <v>S</v>
      </c>
      <c r="AJ318" s="143">
        <f t="shared" ca="1" si="115"/>
        <v>48</v>
      </c>
      <c r="AK318" s="143" t="str">
        <f t="shared" si="114"/>
        <v>SMU</v>
      </c>
      <c r="AL318" s="143" t="str">
        <f t="shared" si="114"/>
        <v>Wirausaha</v>
      </c>
      <c r="AM318" s="143" t="str">
        <f t="shared" si="114"/>
        <v>Batak</v>
      </c>
      <c r="AN318" s="25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33"/>
      <c r="BC318" t="str">
        <f t="shared" si="94"/>
        <v>-</v>
      </c>
      <c r="BD318" t="str">
        <f t="shared" si="95"/>
        <v>-</v>
      </c>
      <c r="BE318" s="1" t="str">
        <f t="shared" si="96"/>
        <v>-</v>
      </c>
      <c r="BF318" s="1" t="str">
        <f t="shared" si="97"/>
        <v>-</v>
      </c>
      <c r="BG318" s="1" t="str">
        <f t="shared" si="98"/>
        <v>-</v>
      </c>
      <c r="BH318" s="1" t="str">
        <f t="shared" si="99"/>
        <v>-</v>
      </c>
      <c r="BI318" s="1" t="str">
        <f t="shared" si="100"/>
        <v>-</v>
      </c>
      <c r="BJ318" s="1" t="str">
        <f t="shared" si="101"/>
        <v>-</v>
      </c>
      <c r="BK318" s="1" t="str">
        <f t="shared" si="102"/>
        <v>-</v>
      </c>
      <c r="BL318" s="1" t="str">
        <f t="shared" si="103"/>
        <v>-</v>
      </c>
      <c r="BM318" s="1" t="str">
        <f t="shared" si="104"/>
        <v>-</v>
      </c>
      <c r="BN318" s="1" t="str">
        <f t="shared" si="105"/>
        <v>-</v>
      </c>
      <c r="BO318" s="1" t="str">
        <f t="shared" si="112"/>
        <v>-</v>
      </c>
      <c r="BP318" s="1" t="str">
        <f t="shared" si="106"/>
        <v>-</v>
      </c>
      <c r="BQ318" s="1" t="str">
        <f t="shared" si="107"/>
        <v>-</v>
      </c>
      <c r="BR318" s="1" t="str">
        <f t="shared" si="108"/>
        <v>-</v>
      </c>
      <c r="BS318" s="1">
        <f t="shared" si="109"/>
        <v>1967</v>
      </c>
      <c r="BT318" s="1">
        <f t="shared" si="110"/>
        <v>9</v>
      </c>
      <c r="BU318" s="127">
        <f t="shared" si="111"/>
        <v>0</v>
      </c>
      <c r="BV318" s="127">
        <f t="shared" si="111"/>
        <v>0</v>
      </c>
      <c r="BW318" s="9"/>
      <c r="BX318" s="9"/>
      <c r="BY318" s="9"/>
      <c r="BZ318" s="9"/>
      <c r="CA318" s="9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</row>
    <row r="319" spans="1:134" ht="15.75" x14ac:dyDescent="0.3">
      <c r="A319" s="101">
        <f>IF(C319&lt;&gt;"",COUNTA($C$7:C319),"")</f>
        <v>313</v>
      </c>
      <c r="B319" s="357">
        <v>9327015</v>
      </c>
      <c r="C319" s="360" t="s">
        <v>744</v>
      </c>
      <c r="D319" s="293" t="s">
        <v>743</v>
      </c>
      <c r="E319" s="131"/>
      <c r="F319" s="106" t="s">
        <v>257</v>
      </c>
      <c r="G319" s="110" t="s">
        <v>102</v>
      </c>
      <c r="H319" s="110" t="s">
        <v>103</v>
      </c>
      <c r="I319" s="109">
        <f t="shared" ca="1" si="113"/>
        <v>47</v>
      </c>
      <c r="J319" s="110" t="s">
        <v>110</v>
      </c>
      <c r="K319" s="110" t="s">
        <v>127</v>
      </c>
      <c r="L319" s="111" t="s">
        <v>146</v>
      </c>
      <c r="M319" s="304">
        <v>25183</v>
      </c>
      <c r="N319" s="167"/>
      <c r="O319" s="358"/>
      <c r="P319" s="341"/>
      <c r="Q319" s="359"/>
      <c r="R319" s="369"/>
      <c r="S319" s="136"/>
      <c r="T319" s="137"/>
      <c r="U319" s="138"/>
      <c r="V319" s="139"/>
      <c r="W319" s="135"/>
      <c r="X319" s="371"/>
      <c r="Y319" s="141">
        <f t="shared" si="93"/>
        <v>12</v>
      </c>
      <c r="AF319" s="371"/>
      <c r="AG319" s="371"/>
      <c r="AH319" s="143" t="str">
        <f t="shared" si="115"/>
        <v>W</v>
      </c>
      <c r="AI319" s="143" t="str">
        <f t="shared" si="115"/>
        <v>S</v>
      </c>
      <c r="AJ319" s="143">
        <f t="shared" ca="1" si="115"/>
        <v>47</v>
      </c>
      <c r="AK319" s="143" t="str">
        <f t="shared" si="114"/>
        <v>SMU</v>
      </c>
      <c r="AL319" s="143" t="str">
        <f t="shared" si="114"/>
        <v>Ibu RT</v>
      </c>
      <c r="AM319" s="143" t="str">
        <f t="shared" si="114"/>
        <v>Batak</v>
      </c>
      <c r="AN319" s="25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33"/>
      <c r="BC319" t="str">
        <f t="shared" si="94"/>
        <v>-</v>
      </c>
      <c r="BD319" t="str">
        <f t="shared" si="95"/>
        <v>-</v>
      </c>
      <c r="BE319" s="1" t="str">
        <f t="shared" si="96"/>
        <v>-</v>
      </c>
      <c r="BF319" s="1" t="str">
        <f t="shared" si="97"/>
        <v>-</v>
      </c>
      <c r="BG319" s="1" t="str">
        <f t="shared" si="98"/>
        <v>-</v>
      </c>
      <c r="BH319" s="1" t="str">
        <f t="shared" si="99"/>
        <v>-</v>
      </c>
      <c r="BI319" s="1" t="str">
        <f t="shared" si="100"/>
        <v>-</v>
      </c>
      <c r="BJ319" s="1" t="str">
        <f t="shared" si="101"/>
        <v>-</v>
      </c>
      <c r="BK319" s="1" t="str">
        <f t="shared" si="102"/>
        <v>-</v>
      </c>
      <c r="BL319" s="1" t="str">
        <f t="shared" si="103"/>
        <v>-</v>
      </c>
      <c r="BM319" s="1" t="str">
        <f t="shared" si="104"/>
        <v>-</v>
      </c>
      <c r="BN319" s="1" t="str">
        <f t="shared" si="105"/>
        <v>-</v>
      </c>
      <c r="BO319" s="1" t="str">
        <f t="shared" si="112"/>
        <v>-</v>
      </c>
      <c r="BP319" s="1" t="str">
        <f t="shared" si="106"/>
        <v>-</v>
      </c>
      <c r="BQ319" s="1" t="str">
        <f t="shared" si="107"/>
        <v>-</v>
      </c>
      <c r="BR319" s="1" t="str">
        <f t="shared" si="108"/>
        <v>-</v>
      </c>
      <c r="BS319" s="1">
        <f t="shared" si="109"/>
        <v>1968</v>
      </c>
      <c r="BT319" s="1">
        <f t="shared" si="110"/>
        <v>12</v>
      </c>
      <c r="BU319" s="127">
        <f t="shared" si="111"/>
        <v>0</v>
      </c>
      <c r="BV319" s="127">
        <f t="shared" si="111"/>
        <v>0</v>
      </c>
      <c r="BW319" s="9"/>
      <c r="BX319" s="9"/>
      <c r="BY319" s="9"/>
      <c r="BZ319" s="9"/>
      <c r="CA319" s="9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</row>
    <row r="320" spans="1:134" ht="15.75" x14ac:dyDescent="0.3">
      <c r="A320" s="101">
        <f>IF(C320&lt;&gt;"",COUNTA($C$7:C320),"")</f>
        <v>314</v>
      </c>
      <c r="B320" s="357">
        <v>9315021</v>
      </c>
      <c r="C320" s="360" t="s">
        <v>745</v>
      </c>
      <c r="D320" s="293" t="s">
        <v>743</v>
      </c>
      <c r="E320" s="131"/>
      <c r="F320" s="106" t="s">
        <v>257</v>
      </c>
      <c r="G320" s="110" t="s">
        <v>66</v>
      </c>
      <c r="H320" s="110" t="s">
        <v>103</v>
      </c>
      <c r="I320" s="109">
        <f t="shared" ca="1" si="113"/>
        <v>23</v>
      </c>
      <c r="J320" s="110" t="s">
        <v>110</v>
      </c>
      <c r="K320" s="110" t="s">
        <v>122</v>
      </c>
      <c r="L320" s="111" t="s">
        <v>146</v>
      </c>
      <c r="M320" s="304">
        <v>33964</v>
      </c>
      <c r="N320" s="167">
        <v>34328</v>
      </c>
      <c r="O320" s="358">
        <v>40153</v>
      </c>
      <c r="P320" s="341"/>
      <c r="Q320" s="359"/>
      <c r="R320" s="369"/>
      <c r="S320" s="136"/>
      <c r="T320" s="137"/>
      <c r="U320" s="138"/>
      <c r="V320" s="139" t="s">
        <v>132</v>
      </c>
      <c r="W320" s="135"/>
      <c r="X320" s="371"/>
      <c r="Y320" s="141">
        <f t="shared" si="93"/>
        <v>12</v>
      </c>
      <c r="AF320" s="371"/>
      <c r="AG320" s="371"/>
      <c r="AH320" s="143" t="str">
        <f t="shared" si="115"/>
        <v>P</v>
      </c>
      <c r="AI320" s="143" t="str">
        <f t="shared" si="115"/>
        <v>S</v>
      </c>
      <c r="AJ320" s="143">
        <f t="shared" ca="1" si="115"/>
        <v>23</v>
      </c>
      <c r="AK320" s="143" t="str">
        <f t="shared" si="114"/>
        <v>SMU</v>
      </c>
      <c r="AL320" s="143" t="str">
        <f t="shared" si="114"/>
        <v>Pel/Mhs</v>
      </c>
      <c r="AM320" s="143" t="str">
        <f t="shared" si="114"/>
        <v>Batak</v>
      </c>
      <c r="AN320" s="25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33"/>
      <c r="BC320">
        <f t="shared" si="94"/>
        <v>1993</v>
      </c>
      <c r="BD320">
        <f t="shared" si="95"/>
        <v>12</v>
      </c>
      <c r="BE320" s="1">
        <f t="shared" si="96"/>
        <v>2009</v>
      </c>
      <c r="BF320" s="1">
        <f t="shared" si="97"/>
        <v>12</v>
      </c>
      <c r="BG320" s="1" t="str">
        <f t="shared" si="98"/>
        <v>-</v>
      </c>
      <c r="BH320" s="1" t="str">
        <f t="shared" si="99"/>
        <v>-</v>
      </c>
      <c r="BI320" s="1" t="str">
        <f t="shared" si="100"/>
        <v>-</v>
      </c>
      <c r="BJ320" s="1" t="str">
        <f t="shared" si="101"/>
        <v>-</v>
      </c>
      <c r="BK320" s="1" t="str">
        <f t="shared" si="102"/>
        <v>-</v>
      </c>
      <c r="BL320" s="1" t="str">
        <f t="shared" si="103"/>
        <v>-</v>
      </c>
      <c r="BM320" s="1" t="str">
        <f t="shared" si="104"/>
        <v>-</v>
      </c>
      <c r="BN320" s="1" t="str">
        <f t="shared" si="105"/>
        <v>-</v>
      </c>
      <c r="BO320" s="1" t="str">
        <f t="shared" si="112"/>
        <v>-</v>
      </c>
      <c r="BP320" s="1" t="str">
        <f t="shared" si="106"/>
        <v>-</v>
      </c>
      <c r="BQ320" s="1" t="str">
        <f t="shared" si="107"/>
        <v>-</v>
      </c>
      <c r="BR320" s="1" t="str">
        <f t="shared" si="108"/>
        <v>-</v>
      </c>
      <c r="BS320" s="1">
        <f t="shared" si="109"/>
        <v>1992</v>
      </c>
      <c r="BT320" s="1">
        <f t="shared" si="110"/>
        <v>12</v>
      </c>
      <c r="BU320" s="127" t="str">
        <f t="shared" si="111"/>
        <v>ATIS</v>
      </c>
      <c r="BV320" s="127">
        <f t="shared" si="111"/>
        <v>0</v>
      </c>
      <c r="BW320" s="9"/>
      <c r="BX320" s="9"/>
      <c r="BY320" s="9"/>
      <c r="BZ320" s="9"/>
      <c r="CA320" s="9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</row>
    <row r="321" spans="1:134" ht="15.75" x14ac:dyDescent="0.3">
      <c r="A321" s="101">
        <f>IF(C321&lt;&gt;"",COUNTA($C$7:C321),"")</f>
        <v>315</v>
      </c>
      <c r="B321" s="309" t="s">
        <v>746</v>
      </c>
      <c r="C321" s="360" t="s">
        <v>747</v>
      </c>
      <c r="D321" s="293" t="s">
        <v>743</v>
      </c>
      <c r="E321" s="131"/>
      <c r="F321" s="106" t="s">
        <v>257</v>
      </c>
      <c r="G321" s="110" t="s">
        <v>66</v>
      </c>
      <c r="H321" s="146" t="s">
        <v>115</v>
      </c>
      <c r="I321" s="109">
        <f t="shared" ca="1" si="113"/>
        <v>18</v>
      </c>
      <c r="J321" s="110"/>
      <c r="K321" s="110"/>
      <c r="L321" s="111" t="s">
        <v>146</v>
      </c>
      <c r="M321" s="304">
        <v>35714</v>
      </c>
      <c r="N321" s="167">
        <v>39215</v>
      </c>
      <c r="O321" s="358"/>
      <c r="P321" s="341"/>
      <c r="Q321" s="359"/>
      <c r="R321" s="369"/>
      <c r="S321" s="136"/>
      <c r="T321" s="137"/>
      <c r="U321" s="138"/>
      <c r="V321" s="139"/>
      <c r="W321" s="135"/>
      <c r="X321" s="371"/>
      <c r="Y321" s="141">
        <f t="shared" si="93"/>
        <v>10</v>
      </c>
      <c r="AF321" s="371"/>
      <c r="AG321" s="371"/>
      <c r="AH321" s="143" t="str">
        <f t="shared" si="115"/>
        <v>P</v>
      </c>
      <c r="AI321" s="143" t="str">
        <f t="shared" si="115"/>
        <v>B</v>
      </c>
      <c r="AJ321" s="143">
        <f t="shared" ca="1" si="115"/>
        <v>18</v>
      </c>
      <c r="AK321" s="143">
        <f t="shared" si="114"/>
        <v>0</v>
      </c>
      <c r="AL321" s="143">
        <f t="shared" si="114"/>
        <v>0</v>
      </c>
      <c r="AM321" s="143" t="str">
        <f t="shared" si="114"/>
        <v>Batak</v>
      </c>
      <c r="AN321" s="25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33"/>
      <c r="BC321">
        <f t="shared" si="94"/>
        <v>2007</v>
      </c>
      <c r="BD321">
        <f t="shared" si="95"/>
        <v>5</v>
      </c>
      <c r="BE321" s="1" t="str">
        <f t="shared" si="96"/>
        <v>-</v>
      </c>
      <c r="BF321" s="1" t="str">
        <f t="shared" si="97"/>
        <v>-</v>
      </c>
      <c r="BG321" s="1" t="str">
        <f t="shared" si="98"/>
        <v>-</v>
      </c>
      <c r="BH321" s="1" t="str">
        <f t="shared" si="99"/>
        <v>-</v>
      </c>
      <c r="BI321" s="1" t="str">
        <f t="shared" si="100"/>
        <v>-</v>
      </c>
      <c r="BJ321" s="1" t="str">
        <f t="shared" si="101"/>
        <v>-</v>
      </c>
      <c r="BK321" s="1" t="str">
        <f t="shared" si="102"/>
        <v>-</v>
      </c>
      <c r="BL321" s="1" t="str">
        <f t="shared" si="103"/>
        <v>-</v>
      </c>
      <c r="BM321" s="1" t="str">
        <f t="shared" si="104"/>
        <v>-</v>
      </c>
      <c r="BN321" s="1" t="str">
        <f t="shared" si="105"/>
        <v>-</v>
      </c>
      <c r="BO321" s="1" t="str">
        <f t="shared" si="112"/>
        <v>-</v>
      </c>
      <c r="BP321" s="1" t="str">
        <f t="shared" si="106"/>
        <v>-</v>
      </c>
      <c r="BQ321" s="1" t="str">
        <f t="shared" si="107"/>
        <v>-</v>
      </c>
      <c r="BR321" s="1" t="str">
        <f t="shared" si="108"/>
        <v>-</v>
      </c>
      <c r="BS321" s="1">
        <f t="shared" si="109"/>
        <v>1997</v>
      </c>
      <c r="BT321" s="1">
        <f t="shared" si="110"/>
        <v>10</v>
      </c>
      <c r="BU321" s="127">
        <f t="shared" si="111"/>
        <v>0</v>
      </c>
      <c r="BV321" s="127">
        <f t="shared" si="111"/>
        <v>0</v>
      </c>
      <c r="BW321" s="9"/>
      <c r="BX321" s="9"/>
      <c r="BY321" s="9"/>
      <c r="BZ321" s="9"/>
      <c r="CA321" s="9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</row>
    <row r="322" spans="1:134" ht="15.75" x14ac:dyDescent="0.3">
      <c r="A322" s="101">
        <f>IF(C322&lt;&gt;"",COUNTA($C$7:C322),"")</f>
        <v>316</v>
      </c>
      <c r="B322" s="309" t="s">
        <v>748</v>
      </c>
      <c r="C322" s="360" t="s">
        <v>749</v>
      </c>
      <c r="D322" s="293" t="s">
        <v>743</v>
      </c>
      <c r="E322" s="222"/>
      <c r="F322" s="106" t="s">
        <v>257</v>
      </c>
      <c r="G322" s="172" t="s">
        <v>66</v>
      </c>
      <c r="H322" s="146" t="s">
        <v>115</v>
      </c>
      <c r="I322" s="109">
        <f t="shared" ca="1" si="113"/>
        <v>9</v>
      </c>
      <c r="J322" s="110"/>
      <c r="K322" s="110"/>
      <c r="L322" s="111" t="s">
        <v>146</v>
      </c>
      <c r="M322" s="304">
        <v>38989</v>
      </c>
      <c r="N322" s="167">
        <v>39215</v>
      </c>
      <c r="O322" s="358"/>
      <c r="P322" s="341"/>
      <c r="Q322" s="359"/>
      <c r="R322" s="369"/>
      <c r="S322" s="136"/>
      <c r="T322" s="137"/>
      <c r="U322" s="138"/>
      <c r="V322" s="139"/>
      <c r="W322" s="135"/>
      <c r="X322" s="371"/>
      <c r="Y322" s="141">
        <f t="shared" si="93"/>
        <v>9</v>
      </c>
      <c r="AF322" s="371"/>
      <c r="AG322" s="371"/>
      <c r="AH322" s="143" t="str">
        <f t="shared" si="115"/>
        <v>P</v>
      </c>
      <c r="AI322" s="143" t="str">
        <f t="shared" si="115"/>
        <v>B</v>
      </c>
      <c r="AJ322" s="143">
        <f t="shared" ca="1" si="115"/>
        <v>9</v>
      </c>
      <c r="AK322" s="143">
        <f t="shared" si="114"/>
        <v>0</v>
      </c>
      <c r="AL322" s="143">
        <f t="shared" si="114"/>
        <v>0</v>
      </c>
      <c r="AM322" s="143" t="str">
        <f t="shared" si="114"/>
        <v>Batak</v>
      </c>
      <c r="AN322" s="25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33"/>
      <c r="BC322">
        <f t="shared" si="94"/>
        <v>2007</v>
      </c>
      <c r="BD322">
        <f t="shared" si="95"/>
        <v>5</v>
      </c>
      <c r="BE322" s="1" t="str">
        <f t="shared" si="96"/>
        <v>-</v>
      </c>
      <c r="BF322" s="1" t="str">
        <f t="shared" si="97"/>
        <v>-</v>
      </c>
      <c r="BG322" s="1" t="str">
        <f t="shared" si="98"/>
        <v>-</v>
      </c>
      <c r="BH322" s="1" t="str">
        <f t="shared" si="99"/>
        <v>-</v>
      </c>
      <c r="BI322" s="1" t="str">
        <f t="shared" si="100"/>
        <v>-</v>
      </c>
      <c r="BJ322" s="1" t="str">
        <f t="shared" si="101"/>
        <v>-</v>
      </c>
      <c r="BK322" s="1" t="str">
        <f t="shared" si="102"/>
        <v>-</v>
      </c>
      <c r="BL322" s="1" t="str">
        <f t="shared" si="103"/>
        <v>-</v>
      </c>
      <c r="BM322" s="1" t="str">
        <f t="shared" si="104"/>
        <v>-</v>
      </c>
      <c r="BN322" s="1" t="str">
        <f t="shared" si="105"/>
        <v>-</v>
      </c>
      <c r="BO322" s="1" t="str">
        <f t="shared" si="112"/>
        <v>-</v>
      </c>
      <c r="BP322" s="1" t="str">
        <f t="shared" si="106"/>
        <v>-</v>
      </c>
      <c r="BQ322" s="1" t="str">
        <f t="shared" si="107"/>
        <v>-</v>
      </c>
      <c r="BR322" s="1" t="str">
        <f t="shared" si="108"/>
        <v>-</v>
      </c>
      <c r="BS322" s="1">
        <f t="shared" si="109"/>
        <v>2006</v>
      </c>
      <c r="BT322" s="1">
        <f t="shared" si="110"/>
        <v>9</v>
      </c>
      <c r="BU322" s="127">
        <f t="shared" si="111"/>
        <v>0</v>
      </c>
      <c r="BV322" s="127">
        <f t="shared" si="111"/>
        <v>0</v>
      </c>
      <c r="BW322" s="9"/>
      <c r="BX322" s="9"/>
      <c r="BY322" s="9"/>
      <c r="BZ322" s="9"/>
      <c r="CA322" s="9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</row>
    <row r="323" spans="1:134" ht="15.75" x14ac:dyDescent="0.3">
      <c r="A323" s="101">
        <f>IF(C323&lt;&gt;"",COUNTA($C$7:C323),"")</f>
        <v>317</v>
      </c>
      <c r="B323" s="357">
        <v>9115008</v>
      </c>
      <c r="C323" s="360" t="s">
        <v>750</v>
      </c>
      <c r="D323" s="293" t="s">
        <v>751</v>
      </c>
      <c r="E323" s="102">
        <v>262059</v>
      </c>
      <c r="F323" s="106" t="s">
        <v>124</v>
      </c>
      <c r="G323" s="110" t="s">
        <v>66</v>
      </c>
      <c r="H323" s="110" t="s">
        <v>103</v>
      </c>
      <c r="I323" s="109">
        <f t="shared" ca="1" si="113"/>
        <v>68</v>
      </c>
      <c r="J323" s="110" t="s">
        <v>131</v>
      </c>
      <c r="K323" s="110" t="s">
        <v>111</v>
      </c>
      <c r="L323" s="111" t="s">
        <v>128</v>
      </c>
      <c r="M323" s="304">
        <v>17169</v>
      </c>
      <c r="N323" s="167">
        <v>33326</v>
      </c>
      <c r="O323" s="358">
        <v>33326</v>
      </c>
      <c r="P323" s="341"/>
      <c r="Q323" s="359"/>
      <c r="R323" s="369"/>
      <c r="S323" s="136"/>
      <c r="T323" s="137"/>
      <c r="U323" s="138"/>
      <c r="V323" s="139"/>
      <c r="W323" s="135"/>
      <c r="X323" s="371"/>
      <c r="Y323" s="141">
        <f t="shared" si="93"/>
        <v>1</v>
      </c>
      <c r="AF323" s="371"/>
      <c r="AG323" s="371"/>
      <c r="AH323" s="143" t="str">
        <f t="shared" si="115"/>
        <v>P</v>
      </c>
      <c r="AI323" s="143" t="str">
        <f t="shared" si="115"/>
        <v>S</v>
      </c>
      <c r="AJ323" s="143">
        <f t="shared" ca="1" si="115"/>
        <v>68</v>
      </c>
      <c r="AK323" s="143" t="str">
        <f t="shared" si="114"/>
        <v>SLTP</v>
      </c>
      <c r="AL323" s="143" t="str">
        <f t="shared" si="114"/>
        <v>Wirausaha</v>
      </c>
      <c r="AM323" s="143" t="str">
        <f t="shared" si="114"/>
        <v>T.Hoa</v>
      </c>
      <c r="AN323" s="25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33"/>
      <c r="BC323">
        <f t="shared" si="94"/>
        <v>1991</v>
      </c>
      <c r="BD323">
        <f t="shared" si="95"/>
        <v>3</v>
      </c>
      <c r="BE323" s="1">
        <f t="shared" si="96"/>
        <v>1991</v>
      </c>
      <c r="BF323" s="1">
        <f t="shared" si="97"/>
        <v>3</v>
      </c>
      <c r="BG323" s="1" t="str">
        <f t="shared" si="98"/>
        <v>-</v>
      </c>
      <c r="BH323" s="1" t="str">
        <f t="shared" si="99"/>
        <v>-</v>
      </c>
      <c r="BI323" s="1" t="str">
        <f t="shared" si="100"/>
        <v>-</v>
      </c>
      <c r="BJ323" s="1" t="str">
        <f t="shared" si="101"/>
        <v>-</v>
      </c>
      <c r="BK323" s="1" t="str">
        <f t="shared" si="102"/>
        <v>-</v>
      </c>
      <c r="BL323" s="1" t="str">
        <f t="shared" si="103"/>
        <v>-</v>
      </c>
      <c r="BM323" s="1" t="str">
        <f t="shared" si="104"/>
        <v>-</v>
      </c>
      <c r="BN323" s="1" t="str">
        <f t="shared" si="105"/>
        <v>-</v>
      </c>
      <c r="BO323" s="1" t="str">
        <f t="shared" si="112"/>
        <v>-</v>
      </c>
      <c r="BP323" s="1" t="str">
        <f t="shared" si="106"/>
        <v>-</v>
      </c>
      <c r="BQ323" s="1" t="str">
        <f t="shared" si="107"/>
        <v>-</v>
      </c>
      <c r="BR323" s="1" t="str">
        <f t="shared" si="108"/>
        <v>-</v>
      </c>
      <c r="BS323" s="1">
        <f t="shared" si="109"/>
        <v>1947</v>
      </c>
      <c r="BT323" s="1">
        <f t="shared" si="110"/>
        <v>1</v>
      </c>
      <c r="BU323" s="127">
        <f t="shared" si="111"/>
        <v>0</v>
      </c>
      <c r="BV323" s="127">
        <f t="shared" si="111"/>
        <v>0</v>
      </c>
      <c r="BW323" s="9"/>
      <c r="BX323" s="9"/>
      <c r="BY323" s="9"/>
      <c r="BZ323" s="9"/>
      <c r="CA323" s="9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</row>
    <row r="324" spans="1:134" ht="15.75" x14ac:dyDescent="0.3">
      <c r="A324" s="101">
        <f>IF(C324&lt;&gt;"",COUNTA($C$7:C324),"")</f>
        <v>318</v>
      </c>
      <c r="B324" s="357">
        <v>7226001</v>
      </c>
      <c r="C324" s="360" t="s">
        <v>752</v>
      </c>
      <c r="D324" s="293" t="s">
        <v>751</v>
      </c>
      <c r="E324" s="102">
        <v>262059</v>
      </c>
      <c r="F324" s="106" t="s">
        <v>124</v>
      </c>
      <c r="G324" s="110" t="s">
        <v>102</v>
      </c>
      <c r="H324" s="110" t="s">
        <v>103</v>
      </c>
      <c r="I324" s="109">
        <f t="shared" ca="1" si="113"/>
        <v>69</v>
      </c>
      <c r="J324" s="110" t="s">
        <v>110</v>
      </c>
      <c r="K324" s="110" t="s">
        <v>111</v>
      </c>
      <c r="L324" s="111" t="s">
        <v>128</v>
      </c>
      <c r="M324" s="304">
        <v>17128</v>
      </c>
      <c r="N324" s="167">
        <v>20399</v>
      </c>
      <c r="O324" s="358">
        <v>25285</v>
      </c>
      <c r="P324" s="341"/>
      <c r="Q324" s="359"/>
      <c r="R324" s="369"/>
      <c r="S324" s="136"/>
      <c r="T324" s="137"/>
      <c r="U324" s="138"/>
      <c r="V324" s="139"/>
      <c r="W324" s="135"/>
      <c r="X324" s="371"/>
      <c r="Y324" s="141">
        <f t="shared" si="93"/>
        <v>11</v>
      </c>
      <c r="AF324" s="371"/>
      <c r="AG324" s="371"/>
      <c r="AH324" s="143" t="str">
        <f t="shared" si="115"/>
        <v>W</v>
      </c>
      <c r="AI324" s="143" t="str">
        <f t="shared" si="115"/>
        <v>S</v>
      </c>
      <c r="AJ324" s="143">
        <f t="shared" ca="1" si="115"/>
        <v>69</v>
      </c>
      <c r="AK324" s="143" t="str">
        <f t="shared" si="114"/>
        <v>SMU</v>
      </c>
      <c r="AL324" s="143" t="str">
        <f t="shared" si="114"/>
        <v>Wirausaha</v>
      </c>
      <c r="AM324" s="143" t="str">
        <f t="shared" si="114"/>
        <v>T.Hoa</v>
      </c>
      <c r="AN324" s="25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33"/>
      <c r="BC324">
        <f t="shared" si="94"/>
        <v>1955</v>
      </c>
      <c r="BD324">
        <f t="shared" si="95"/>
        <v>11</v>
      </c>
      <c r="BE324" s="1">
        <f t="shared" si="96"/>
        <v>1969</v>
      </c>
      <c r="BF324" s="1">
        <f t="shared" si="97"/>
        <v>3</v>
      </c>
      <c r="BG324" s="1" t="str">
        <f t="shared" si="98"/>
        <v>-</v>
      </c>
      <c r="BH324" s="1" t="str">
        <f t="shared" si="99"/>
        <v>-</v>
      </c>
      <c r="BI324" s="1" t="str">
        <f t="shared" si="100"/>
        <v>-</v>
      </c>
      <c r="BJ324" s="1" t="str">
        <f t="shared" si="101"/>
        <v>-</v>
      </c>
      <c r="BK324" s="1" t="str">
        <f t="shared" si="102"/>
        <v>-</v>
      </c>
      <c r="BL324" s="1" t="str">
        <f t="shared" si="103"/>
        <v>-</v>
      </c>
      <c r="BM324" s="1" t="str">
        <f t="shared" si="104"/>
        <v>-</v>
      </c>
      <c r="BN324" s="1" t="str">
        <f t="shared" si="105"/>
        <v>-</v>
      </c>
      <c r="BO324" s="1" t="str">
        <f t="shared" si="112"/>
        <v>-</v>
      </c>
      <c r="BP324" s="1" t="str">
        <f t="shared" si="106"/>
        <v>-</v>
      </c>
      <c r="BQ324" s="1" t="str">
        <f t="shared" si="107"/>
        <v>-</v>
      </c>
      <c r="BR324" s="1" t="str">
        <f t="shared" si="108"/>
        <v>-</v>
      </c>
      <c r="BS324" s="1">
        <f t="shared" si="109"/>
        <v>1946</v>
      </c>
      <c r="BT324" s="1">
        <f t="shared" si="110"/>
        <v>11</v>
      </c>
      <c r="BU324" s="127">
        <f t="shared" si="111"/>
        <v>0</v>
      </c>
      <c r="BV324" s="127">
        <f t="shared" si="111"/>
        <v>0</v>
      </c>
      <c r="BW324" s="9"/>
      <c r="BX324" s="9"/>
      <c r="BY324" s="9"/>
      <c r="BZ324" s="9"/>
      <c r="CA324" s="9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</row>
    <row r="325" spans="1:134" ht="15.75" x14ac:dyDescent="0.3">
      <c r="A325" s="101">
        <f>IF(C325&lt;&gt;"",COUNTA($C$7:C325),"")</f>
        <v>319</v>
      </c>
      <c r="B325" s="204">
        <v>8621005</v>
      </c>
      <c r="C325" s="338" t="s">
        <v>753</v>
      </c>
      <c r="D325" s="289" t="s">
        <v>751</v>
      </c>
      <c r="E325" s="204">
        <v>262059</v>
      </c>
      <c r="F325" s="205" t="s">
        <v>124</v>
      </c>
      <c r="G325" s="207" t="s">
        <v>102</v>
      </c>
      <c r="H325" s="274" t="s">
        <v>115</v>
      </c>
      <c r="I325" s="208">
        <f t="shared" ca="1" si="113"/>
        <v>31</v>
      </c>
      <c r="J325" s="207" t="s">
        <v>145</v>
      </c>
      <c r="K325" s="207" t="s">
        <v>119</v>
      </c>
      <c r="L325" s="209" t="s">
        <v>128</v>
      </c>
      <c r="M325" s="271">
        <v>30784</v>
      </c>
      <c r="N325" s="210">
        <v>31501</v>
      </c>
      <c r="O325" s="211"/>
      <c r="P325" s="354"/>
      <c r="Q325" s="335"/>
      <c r="R325" s="370"/>
      <c r="S325" s="215">
        <v>39949</v>
      </c>
      <c r="T325" s="216"/>
      <c r="U325" s="217"/>
      <c r="V325" s="218" t="s">
        <v>253</v>
      </c>
      <c r="W325" s="214"/>
      <c r="X325" s="371"/>
      <c r="Y325" s="141" t="str">
        <f t="shared" si="93"/>
        <v>-</v>
      </c>
      <c r="AF325" s="371"/>
      <c r="AG325" s="371"/>
      <c r="AH325" s="143" t="str">
        <f t="shared" si="115"/>
        <v>*W</v>
      </c>
      <c r="AI325" s="143" t="str">
        <f t="shared" si="115"/>
        <v>*B</v>
      </c>
      <c r="AJ325" s="143" t="str">
        <f t="shared" ca="1" si="115"/>
        <v>*31</v>
      </c>
      <c r="AK325" s="143" t="str">
        <f t="shared" si="114"/>
        <v>*S-1</v>
      </c>
      <c r="AL325" s="143" t="str">
        <f t="shared" si="114"/>
        <v>*P.Swasta</v>
      </c>
      <c r="AM325" s="143" t="str">
        <f t="shared" si="114"/>
        <v>*T.Hoa</v>
      </c>
      <c r="AN325" s="25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33"/>
      <c r="BC325">
        <f t="shared" si="94"/>
        <v>1986</v>
      </c>
      <c r="BD325">
        <f t="shared" si="95"/>
        <v>3</v>
      </c>
      <c r="BE325" s="1" t="str">
        <f t="shared" si="96"/>
        <v>-</v>
      </c>
      <c r="BF325" s="1" t="str">
        <f t="shared" si="97"/>
        <v>-</v>
      </c>
      <c r="BG325" s="1" t="str">
        <f t="shared" si="98"/>
        <v>-</v>
      </c>
      <c r="BH325" s="1" t="str">
        <f t="shared" si="99"/>
        <v>-</v>
      </c>
      <c r="BI325" s="1" t="str">
        <f t="shared" si="100"/>
        <v>-</v>
      </c>
      <c r="BJ325" s="1" t="str">
        <f t="shared" si="101"/>
        <v>-</v>
      </c>
      <c r="BK325" s="1" t="str">
        <f t="shared" si="102"/>
        <v>-</v>
      </c>
      <c r="BL325" s="1" t="str">
        <f t="shared" si="103"/>
        <v>-</v>
      </c>
      <c r="BM325" s="1">
        <f t="shared" si="104"/>
        <v>2009</v>
      </c>
      <c r="BN325" s="1">
        <f t="shared" si="105"/>
        <v>5</v>
      </c>
      <c r="BO325" s="1" t="str">
        <f t="shared" si="112"/>
        <v>-</v>
      </c>
      <c r="BP325" s="1" t="str">
        <f t="shared" si="106"/>
        <v>-</v>
      </c>
      <c r="BQ325" s="1" t="str">
        <f t="shared" si="107"/>
        <v>-</v>
      </c>
      <c r="BR325" s="1" t="str">
        <f t="shared" si="108"/>
        <v>-</v>
      </c>
      <c r="BS325" s="1">
        <f t="shared" si="109"/>
        <v>1984</v>
      </c>
      <c r="BT325" s="1">
        <f t="shared" si="110"/>
        <v>4</v>
      </c>
      <c r="BU325" s="127" t="str">
        <f t="shared" si="111"/>
        <v>DKH-4</v>
      </c>
      <c r="BV325" s="127">
        <f t="shared" si="111"/>
        <v>0</v>
      </c>
      <c r="BW325" s="9"/>
      <c r="BX325" s="9"/>
      <c r="BY325" s="9"/>
      <c r="BZ325" s="9"/>
      <c r="CA325" s="9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</row>
    <row r="326" spans="1:134" ht="15.75" x14ac:dyDescent="0.3">
      <c r="A326" s="101">
        <f>IF(C326&lt;&gt;"",COUNTA($C$7:C326),"")</f>
        <v>320</v>
      </c>
      <c r="B326" s="309" t="s">
        <v>754</v>
      </c>
      <c r="C326" s="360" t="s">
        <v>755</v>
      </c>
      <c r="D326" s="293" t="s">
        <v>756</v>
      </c>
      <c r="E326" s="102">
        <v>263996</v>
      </c>
      <c r="F326" s="106" t="s">
        <v>124</v>
      </c>
      <c r="G326" s="220" t="s">
        <v>102</v>
      </c>
      <c r="H326" s="110" t="s">
        <v>103</v>
      </c>
      <c r="I326" s="109">
        <f t="shared" ca="1" si="113"/>
        <v>46</v>
      </c>
      <c r="J326" s="110" t="s">
        <v>145</v>
      </c>
      <c r="K326" s="110" t="s">
        <v>119</v>
      </c>
      <c r="L326" s="111" t="s">
        <v>128</v>
      </c>
      <c r="M326" s="304">
        <v>25545</v>
      </c>
      <c r="N326" s="167">
        <v>31676</v>
      </c>
      <c r="O326" s="358">
        <v>31676</v>
      </c>
      <c r="P326" s="308">
        <v>38053</v>
      </c>
      <c r="Q326" s="359"/>
      <c r="R326" s="369"/>
      <c r="S326" s="136"/>
      <c r="T326" s="137"/>
      <c r="U326" s="138"/>
      <c r="V326" s="139"/>
      <c r="W326" s="135"/>
      <c r="X326" s="371"/>
      <c r="Y326" s="141">
        <f t="shared" si="93"/>
        <v>12</v>
      </c>
      <c r="AF326" s="371"/>
      <c r="AG326" s="371"/>
      <c r="AH326" s="143" t="str">
        <f t="shared" si="115"/>
        <v>W</v>
      </c>
      <c r="AI326" s="143" t="str">
        <f t="shared" si="115"/>
        <v>S</v>
      </c>
      <c r="AJ326" s="143">
        <f t="shared" ca="1" si="115"/>
        <v>46</v>
      </c>
      <c r="AK326" s="143" t="str">
        <f t="shared" si="114"/>
        <v>S-1</v>
      </c>
      <c r="AL326" s="143" t="str">
        <f t="shared" si="114"/>
        <v>P.Swasta</v>
      </c>
      <c r="AM326" s="143" t="str">
        <f t="shared" si="114"/>
        <v>T.Hoa</v>
      </c>
      <c r="AN326" s="25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33"/>
      <c r="BC326">
        <f t="shared" si="94"/>
        <v>1986</v>
      </c>
      <c r="BD326">
        <f t="shared" si="95"/>
        <v>9</v>
      </c>
      <c r="BE326" s="1">
        <f t="shared" si="96"/>
        <v>1986</v>
      </c>
      <c r="BF326" s="1">
        <f t="shared" si="97"/>
        <v>9</v>
      </c>
      <c r="BG326" s="1">
        <f t="shared" si="98"/>
        <v>2004</v>
      </c>
      <c r="BH326" s="1">
        <f t="shared" si="99"/>
        <v>3</v>
      </c>
      <c r="BI326" s="1" t="str">
        <f t="shared" si="100"/>
        <v>-</v>
      </c>
      <c r="BJ326" s="1" t="str">
        <f t="shared" si="101"/>
        <v>-</v>
      </c>
      <c r="BK326" s="1" t="str">
        <f t="shared" si="102"/>
        <v>-</v>
      </c>
      <c r="BL326" s="1" t="str">
        <f t="shared" si="103"/>
        <v>-</v>
      </c>
      <c r="BM326" s="1" t="str">
        <f t="shared" si="104"/>
        <v>-</v>
      </c>
      <c r="BN326" s="1" t="str">
        <f t="shared" si="105"/>
        <v>-</v>
      </c>
      <c r="BO326" s="1" t="str">
        <f t="shared" si="112"/>
        <v>-</v>
      </c>
      <c r="BP326" s="1" t="str">
        <f t="shared" si="106"/>
        <v>-</v>
      </c>
      <c r="BQ326" s="1" t="str">
        <f t="shared" si="107"/>
        <v>-</v>
      </c>
      <c r="BR326" s="1" t="str">
        <f t="shared" si="108"/>
        <v>-</v>
      </c>
      <c r="BS326" s="1">
        <f t="shared" si="109"/>
        <v>1969</v>
      </c>
      <c r="BT326" s="1">
        <f t="shared" si="110"/>
        <v>12</v>
      </c>
      <c r="BU326" s="127">
        <f t="shared" si="111"/>
        <v>0</v>
      </c>
      <c r="BV326" s="127">
        <f t="shared" si="111"/>
        <v>0</v>
      </c>
      <c r="BW326" s="9"/>
      <c r="BX326" s="9"/>
      <c r="BY326" s="9"/>
      <c r="BZ326" s="9"/>
      <c r="CA326" s="9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</row>
    <row r="327" spans="1:134" ht="15.75" x14ac:dyDescent="0.3">
      <c r="A327" s="101">
        <f>IF(C327&lt;&gt;"",COUNTA($C$7:C327),"")</f>
        <v>321</v>
      </c>
      <c r="B327" s="309" t="s">
        <v>757</v>
      </c>
      <c r="C327" s="356" t="s">
        <v>758</v>
      </c>
      <c r="D327" s="293" t="s">
        <v>756</v>
      </c>
      <c r="E327" s="102">
        <v>263996</v>
      </c>
      <c r="F327" s="106" t="s">
        <v>124</v>
      </c>
      <c r="G327" s="110" t="s">
        <v>66</v>
      </c>
      <c r="H327" s="146" t="s">
        <v>115</v>
      </c>
      <c r="I327" s="109">
        <f t="shared" ca="1" si="113"/>
        <v>15</v>
      </c>
      <c r="J327" s="110"/>
      <c r="K327" s="110"/>
      <c r="L327" s="111" t="s">
        <v>128</v>
      </c>
      <c r="M327" s="304">
        <v>36559</v>
      </c>
      <c r="N327" s="167">
        <v>36779</v>
      </c>
      <c r="O327" s="358"/>
      <c r="P327" s="308">
        <v>38053</v>
      </c>
      <c r="Q327" s="359"/>
      <c r="R327" s="369"/>
      <c r="S327" s="136"/>
      <c r="T327" s="137"/>
      <c r="U327" s="138"/>
      <c r="V327" s="139"/>
      <c r="W327" s="135"/>
      <c r="X327" s="371"/>
      <c r="Y327" s="141">
        <f t="shared" si="93"/>
        <v>2</v>
      </c>
      <c r="AF327" s="371"/>
      <c r="AG327" s="371"/>
      <c r="AH327" s="143" t="str">
        <f t="shared" si="115"/>
        <v>P</v>
      </c>
      <c r="AI327" s="143" t="str">
        <f t="shared" si="115"/>
        <v>B</v>
      </c>
      <c r="AJ327" s="143">
        <f t="shared" ca="1" si="115"/>
        <v>15</v>
      </c>
      <c r="AK327" s="143">
        <f t="shared" si="114"/>
        <v>0</v>
      </c>
      <c r="AL327" s="143">
        <f t="shared" si="114"/>
        <v>0</v>
      </c>
      <c r="AM327" s="143" t="str">
        <f t="shared" si="114"/>
        <v>T.Hoa</v>
      </c>
      <c r="AN327" s="25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33"/>
      <c r="BC327">
        <f t="shared" si="94"/>
        <v>2000</v>
      </c>
      <c r="BD327">
        <f t="shared" si="95"/>
        <v>9</v>
      </c>
      <c r="BE327" s="1" t="str">
        <f t="shared" si="96"/>
        <v>-</v>
      </c>
      <c r="BF327" s="1" t="str">
        <f t="shared" si="97"/>
        <v>-</v>
      </c>
      <c r="BG327" s="1">
        <f t="shared" si="98"/>
        <v>2004</v>
      </c>
      <c r="BH327" s="1">
        <f t="shared" si="99"/>
        <v>3</v>
      </c>
      <c r="BI327" s="1" t="str">
        <f t="shared" si="100"/>
        <v>-</v>
      </c>
      <c r="BJ327" s="1" t="str">
        <f t="shared" si="101"/>
        <v>-</v>
      </c>
      <c r="BK327" s="1" t="str">
        <f t="shared" si="102"/>
        <v>-</v>
      </c>
      <c r="BL327" s="1" t="str">
        <f t="shared" si="103"/>
        <v>-</v>
      </c>
      <c r="BM327" s="1" t="str">
        <f t="shared" si="104"/>
        <v>-</v>
      </c>
      <c r="BN327" s="1" t="str">
        <f t="shared" si="105"/>
        <v>-</v>
      </c>
      <c r="BO327" s="1" t="str">
        <f t="shared" si="112"/>
        <v>-</v>
      </c>
      <c r="BP327" s="1" t="str">
        <f t="shared" si="106"/>
        <v>-</v>
      </c>
      <c r="BQ327" s="1" t="str">
        <f t="shared" si="107"/>
        <v>-</v>
      </c>
      <c r="BR327" s="1" t="str">
        <f t="shared" si="108"/>
        <v>-</v>
      </c>
      <c r="BS327" s="1">
        <f t="shared" si="109"/>
        <v>2000</v>
      </c>
      <c r="BT327" s="1">
        <f t="shared" si="110"/>
        <v>2</v>
      </c>
      <c r="BU327" s="127">
        <f t="shared" si="111"/>
        <v>0</v>
      </c>
      <c r="BV327" s="127">
        <f t="shared" si="111"/>
        <v>0</v>
      </c>
      <c r="BW327" s="9"/>
      <c r="BX327" s="9"/>
      <c r="BY327" s="9"/>
      <c r="BZ327" s="9"/>
      <c r="CA327" s="9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</row>
    <row r="328" spans="1:134" ht="15.75" x14ac:dyDescent="0.3">
      <c r="A328" s="101">
        <f>IF(C328&lt;&gt;"",COUNTA($C$7:C328),"")</f>
        <v>322</v>
      </c>
      <c r="B328" s="267" t="s">
        <v>759</v>
      </c>
      <c r="C328" s="338" t="s">
        <v>760</v>
      </c>
      <c r="D328" s="289" t="s">
        <v>761</v>
      </c>
      <c r="E328" s="378"/>
      <c r="F328" s="205" t="s">
        <v>124</v>
      </c>
      <c r="G328" s="206" t="s">
        <v>102</v>
      </c>
      <c r="H328" s="207" t="s">
        <v>103</v>
      </c>
      <c r="I328" s="208">
        <f t="shared" ca="1" si="113"/>
        <v>32</v>
      </c>
      <c r="J328" s="207" t="s">
        <v>110</v>
      </c>
      <c r="K328" s="207" t="s">
        <v>122</v>
      </c>
      <c r="L328" s="209" t="s">
        <v>146</v>
      </c>
      <c r="M328" s="271">
        <v>30677</v>
      </c>
      <c r="N328" s="210">
        <v>33216</v>
      </c>
      <c r="O328" s="211">
        <v>37346</v>
      </c>
      <c r="P328" s="354"/>
      <c r="Q328" s="335"/>
      <c r="R328" s="370"/>
      <c r="S328" s="215">
        <v>39949</v>
      </c>
      <c r="T328" s="216"/>
      <c r="U328" s="217"/>
      <c r="V328" s="218" t="s">
        <v>196</v>
      </c>
      <c r="W328" s="214"/>
      <c r="X328" s="371"/>
      <c r="Y328" s="141" t="str">
        <f t="shared" ref="Y328:Y391" si="116">IF(ISBLANK(M328),"-",IF(ISBLANK(Q328),IF(ISBLANK(R328),IF(ISBLANK(S328),MONTH(M328),"-"),"-"),"-"))</f>
        <v>-</v>
      </c>
      <c r="AF328" s="371"/>
      <c r="AG328" s="371"/>
      <c r="AH328" s="143" t="str">
        <f t="shared" si="115"/>
        <v>*W</v>
      </c>
      <c r="AI328" s="143" t="str">
        <f t="shared" si="115"/>
        <v>*S</v>
      </c>
      <c r="AJ328" s="143" t="str">
        <f t="shared" ca="1" si="115"/>
        <v>*32</v>
      </c>
      <c r="AK328" s="143" t="str">
        <f t="shared" si="114"/>
        <v>*SMU</v>
      </c>
      <c r="AL328" s="143" t="str">
        <f t="shared" si="114"/>
        <v>*Pel/Mhs</v>
      </c>
      <c r="AM328" s="143" t="str">
        <f t="shared" si="114"/>
        <v>*Batak</v>
      </c>
      <c r="AN328" s="25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33"/>
      <c r="BC328">
        <f t="shared" ref="BC328:BC391" si="117">IF(ISBLANK($N328),"-",YEAR($N328))</f>
        <v>1990</v>
      </c>
      <c r="BD328">
        <f t="shared" ref="BD328:BD391" si="118">IF(ISBLANK($N328),"-",MONTH($N328))</f>
        <v>12</v>
      </c>
      <c r="BE328" s="1">
        <f t="shared" ref="BE328:BE391" si="119">IF(ISBLANK($O328),"-",YEAR($O328))</f>
        <v>2002</v>
      </c>
      <c r="BF328" s="1">
        <f t="shared" ref="BF328:BF391" si="120">IF(ISBLANK($O328),"-",MONTH($O328))</f>
        <v>3</v>
      </c>
      <c r="BG328" s="1" t="str">
        <f t="shared" ref="BG328:BG391" si="121">IF(ISBLANK($P328),"-",YEAR($P328))</f>
        <v>-</v>
      </c>
      <c r="BH328" s="1" t="str">
        <f t="shared" ref="BH328:BH391" si="122">IF(ISBLANK($P328),"-",MONTH($P328))</f>
        <v>-</v>
      </c>
      <c r="BI328" s="1" t="str">
        <f t="shared" ref="BI328:BI391" si="123">IF(ISBLANK($Q328),"-",YEAR($Q328))</f>
        <v>-</v>
      </c>
      <c r="BJ328" s="1" t="str">
        <f t="shared" ref="BJ328:BJ391" si="124">IF(ISBLANK($Q328),"-",MONTH($Q328))</f>
        <v>-</v>
      </c>
      <c r="BK328" s="1" t="str">
        <f t="shared" ref="BK328:BK391" si="125">IF(ISBLANK($R328),"-",YEAR($R328))</f>
        <v>-</v>
      </c>
      <c r="BL328" s="1" t="str">
        <f t="shared" ref="BL328:BL391" si="126">IF(ISBLANK($R328),"-",MONTH($R328))</f>
        <v>-</v>
      </c>
      <c r="BM328" s="1">
        <f t="shared" ref="BM328:BM391" si="127">IF(ISBLANK($S328),"-",YEAR($S328))</f>
        <v>2009</v>
      </c>
      <c r="BN328" s="1">
        <f t="shared" ref="BN328:BN391" si="128">IF(ISBLANK($S328),"-",MONTH($S328))</f>
        <v>5</v>
      </c>
      <c r="BO328" s="1" t="str">
        <f t="shared" si="112"/>
        <v>-</v>
      </c>
      <c r="BP328" s="1" t="str">
        <f t="shared" ref="BP328:BP391" si="129">IF(ISBLANK($T328),"-",MONTH($T328))</f>
        <v>-</v>
      </c>
      <c r="BQ328" s="1" t="str">
        <f t="shared" ref="BQ328:BQ391" si="130">IF(ISBLANK($U328),"-",YEAR($U328))</f>
        <v>-</v>
      </c>
      <c r="BR328" s="1" t="str">
        <f t="shared" ref="BR328:BR391" si="131">IF(ISBLANK($U328),"-",MONTH($U328))</f>
        <v>-</v>
      </c>
      <c r="BS328" s="1">
        <f t="shared" ref="BS328:BS391" si="132">IF(ISBLANK($M328),"-",YEAR($M328))</f>
        <v>1983</v>
      </c>
      <c r="BT328" s="1">
        <f t="shared" ref="BT328:BT391" si="133">IF(ISBLANK($M328),"-",MONTH($M328))</f>
        <v>12</v>
      </c>
      <c r="BU328" s="127" t="str">
        <f t="shared" ref="BU328:BV391" si="134">V328</f>
        <v>DKH-1</v>
      </c>
      <c r="BV328" s="127">
        <f t="shared" si="134"/>
        <v>0</v>
      </c>
      <c r="BW328" s="9"/>
      <c r="BX328" s="9"/>
      <c r="BY328" s="9"/>
      <c r="BZ328" s="9"/>
      <c r="CA328" s="9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</row>
    <row r="329" spans="1:134" ht="15.75" x14ac:dyDescent="0.3">
      <c r="A329" s="101">
        <f>IF(C329&lt;&gt;"",COUNTA($C$7:C329),"")</f>
        <v>323</v>
      </c>
      <c r="B329" s="357">
        <v>9917001</v>
      </c>
      <c r="C329" s="356" t="s">
        <v>762</v>
      </c>
      <c r="D329" s="293" t="s">
        <v>763</v>
      </c>
      <c r="E329" s="131"/>
      <c r="F329" s="106" t="s">
        <v>124</v>
      </c>
      <c r="G329" s="220" t="s">
        <v>66</v>
      </c>
      <c r="H329" s="110" t="s">
        <v>103</v>
      </c>
      <c r="I329" s="109">
        <f t="shared" ca="1" si="113"/>
        <v>44</v>
      </c>
      <c r="J329" s="110" t="s">
        <v>110</v>
      </c>
      <c r="K329" s="110" t="s">
        <v>111</v>
      </c>
      <c r="L329" s="111" t="s">
        <v>146</v>
      </c>
      <c r="M329" s="304">
        <v>26284</v>
      </c>
      <c r="N329" s="167">
        <v>26909</v>
      </c>
      <c r="O329" s="358">
        <v>32474</v>
      </c>
      <c r="P329" s="341"/>
      <c r="Q329" s="359"/>
      <c r="R329" s="369"/>
      <c r="S329" s="136"/>
      <c r="T329" s="137"/>
      <c r="U329" s="138"/>
      <c r="V329" s="139"/>
      <c r="W329" s="135"/>
      <c r="X329" s="371"/>
      <c r="Y329" s="141">
        <f t="shared" si="116"/>
        <v>12</v>
      </c>
      <c r="AF329" s="371"/>
      <c r="AG329" s="371"/>
      <c r="AH329" s="143" t="str">
        <f t="shared" si="115"/>
        <v>P</v>
      </c>
      <c r="AI329" s="143" t="str">
        <f t="shared" si="115"/>
        <v>S</v>
      </c>
      <c r="AJ329" s="143">
        <f t="shared" ca="1" si="115"/>
        <v>44</v>
      </c>
      <c r="AK329" s="143" t="str">
        <f t="shared" si="114"/>
        <v>SMU</v>
      </c>
      <c r="AL329" s="143" t="str">
        <f t="shared" si="114"/>
        <v>Wirausaha</v>
      </c>
      <c r="AM329" s="143" t="str">
        <f t="shared" si="114"/>
        <v>Batak</v>
      </c>
      <c r="AN329" s="25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33"/>
      <c r="BC329">
        <f t="shared" si="117"/>
        <v>1973</v>
      </c>
      <c r="BD329">
        <f t="shared" si="118"/>
        <v>9</v>
      </c>
      <c r="BE329" s="1">
        <f t="shared" si="119"/>
        <v>1988</v>
      </c>
      <c r="BF329" s="1">
        <f t="shared" si="120"/>
        <v>11</v>
      </c>
      <c r="BG329" s="1" t="str">
        <f t="shared" si="121"/>
        <v>-</v>
      </c>
      <c r="BH329" s="1" t="str">
        <f t="shared" si="122"/>
        <v>-</v>
      </c>
      <c r="BI329" s="1" t="str">
        <f t="shared" si="123"/>
        <v>-</v>
      </c>
      <c r="BJ329" s="1" t="str">
        <f t="shared" si="124"/>
        <v>-</v>
      </c>
      <c r="BK329" s="1" t="str">
        <f t="shared" si="125"/>
        <v>-</v>
      </c>
      <c r="BL329" s="1" t="str">
        <f t="shared" si="126"/>
        <v>-</v>
      </c>
      <c r="BM329" s="1" t="str">
        <f t="shared" si="127"/>
        <v>-</v>
      </c>
      <c r="BN329" s="1" t="str">
        <f t="shared" si="128"/>
        <v>-</v>
      </c>
      <c r="BO329" s="1" t="str">
        <f t="shared" ref="BO329:BO392" si="135">IF(ISBLANK($T329),"-",YEAR($T329))</f>
        <v>-</v>
      </c>
      <c r="BP329" s="1" t="str">
        <f t="shared" si="129"/>
        <v>-</v>
      </c>
      <c r="BQ329" s="1" t="str">
        <f t="shared" si="130"/>
        <v>-</v>
      </c>
      <c r="BR329" s="1" t="str">
        <f t="shared" si="131"/>
        <v>-</v>
      </c>
      <c r="BS329" s="1">
        <f t="shared" si="132"/>
        <v>1971</v>
      </c>
      <c r="BT329" s="1">
        <f t="shared" si="133"/>
        <v>12</v>
      </c>
      <c r="BU329" s="127">
        <f t="shared" si="134"/>
        <v>0</v>
      </c>
      <c r="BV329" s="127">
        <f t="shared" si="134"/>
        <v>0</v>
      </c>
      <c r="BW329" s="9"/>
      <c r="BX329" s="9"/>
      <c r="BY329" s="9"/>
      <c r="BZ329" s="9"/>
      <c r="CA329" s="9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</row>
    <row r="330" spans="1:134" ht="15.75" x14ac:dyDescent="0.3">
      <c r="A330" s="101">
        <f>IF(C330&lt;&gt;"",COUNTA($C$7:C330),"")</f>
        <v>324</v>
      </c>
      <c r="B330" s="357">
        <v>9927002</v>
      </c>
      <c r="C330" s="356" t="s">
        <v>764</v>
      </c>
      <c r="D330" s="293" t="s">
        <v>763</v>
      </c>
      <c r="E330" s="131"/>
      <c r="F330" s="106" t="s">
        <v>124</v>
      </c>
      <c r="G330" s="172" t="s">
        <v>102</v>
      </c>
      <c r="H330" s="110" t="s">
        <v>103</v>
      </c>
      <c r="I330" s="109">
        <f t="shared" ref="I330:I393" ca="1" si="136">IF(OR(ISBLANK(M330),NOT(ISBLANK(R330))),"",IF(MONTH(M330)&gt;MONTH($M$3),YEAR($M$3)-YEAR(M330),IF(AND(MONTH(M330)=MONTH($M$3),DAY(M330)&lt;=DAY($M$3)),YEAR($M$3)-YEAR(M330),YEAR($M$3)-YEAR(M330))))</f>
        <v>40</v>
      </c>
      <c r="J330" s="110" t="s">
        <v>110</v>
      </c>
      <c r="K330" s="110" t="s">
        <v>127</v>
      </c>
      <c r="L330" s="111" t="s">
        <v>146</v>
      </c>
      <c r="M330" s="304">
        <v>27605</v>
      </c>
      <c r="N330" s="167">
        <v>27794</v>
      </c>
      <c r="O330" s="358">
        <v>35659</v>
      </c>
      <c r="P330" s="379"/>
      <c r="Q330" s="359"/>
      <c r="R330" s="369"/>
      <c r="S330" s="136"/>
      <c r="T330" s="137"/>
      <c r="U330" s="138"/>
      <c r="V330" s="139"/>
      <c r="W330" s="135"/>
      <c r="X330" s="371"/>
      <c r="Y330" s="141">
        <f t="shared" si="116"/>
        <v>7</v>
      </c>
      <c r="AF330" s="371"/>
      <c r="AG330" s="371"/>
      <c r="AH330" s="143" t="str">
        <f t="shared" si="115"/>
        <v>W</v>
      </c>
      <c r="AI330" s="143" t="str">
        <f t="shared" si="115"/>
        <v>S</v>
      </c>
      <c r="AJ330" s="143">
        <f t="shared" ca="1" si="115"/>
        <v>40</v>
      </c>
      <c r="AK330" s="143" t="str">
        <f t="shared" si="114"/>
        <v>SMU</v>
      </c>
      <c r="AL330" s="143" t="str">
        <f t="shared" si="114"/>
        <v>Ibu RT</v>
      </c>
      <c r="AM330" s="143" t="str">
        <f t="shared" si="114"/>
        <v>Batak</v>
      </c>
      <c r="AN330" s="25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33"/>
      <c r="BC330">
        <f t="shared" si="117"/>
        <v>1976</v>
      </c>
      <c r="BD330">
        <f t="shared" si="118"/>
        <v>2</v>
      </c>
      <c r="BE330" s="1">
        <f t="shared" si="119"/>
        <v>1997</v>
      </c>
      <c r="BF330" s="1">
        <f t="shared" si="120"/>
        <v>8</v>
      </c>
      <c r="BG330" s="1" t="str">
        <f t="shared" si="121"/>
        <v>-</v>
      </c>
      <c r="BH330" s="1" t="str">
        <f t="shared" si="122"/>
        <v>-</v>
      </c>
      <c r="BI330" s="1" t="str">
        <f t="shared" si="123"/>
        <v>-</v>
      </c>
      <c r="BJ330" s="1" t="str">
        <f t="shared" si="124"/>
        <v>-</v>
      </c>
      <c r="BK330" s="1" t="str">
        <f t="shared" si="125"/>
        <v>-</v>
      </c>
      <c r="BL330" s="1" t="str">
        <f t="shared" si="126"/>
        <v>-</v>
      </c>
      <c r="BM330" s="1" t="str">
        <f t="shared" si="127"/>
        <v>-</v>
      </c>
      <c r="BN330" s="1" t="str">
        <f t="shared" si="128"/>
        <v>-</v>
      </c>
      <c r="BO330" s="1" t="str">
        <f t="shared" si="135"/>
        <v>-</v>
      </c>
      <c r="BP330" s="1" t="str">
        <f t="shared" si="129"/>
        <v>-</v>
      </c>
      <c r="BQ330" s="1" t="str">
        <f t="shared" si="130"/>
        <v>-</v>
      </c>
      <c r="BR330" s="1" t="str">
        <f t="shared" si="131"/>
        <v>-</v>
      </c>
      <c r="BS330" s="1">
        <f t="shared" si="132"/>
        <v>1975</v>
      </c>
      <c r="BT330" s="1">
        <f t="shared" si="133"/>
        <v>7</v>
      </c>
      <c r="BU330" s="127">
        <f t="shared" si="134"/>
        <v>0</v>
      </c>
      <c r="BV330" s="127">
        <f t="shared" si="134"/>
        <v>0</v>
      </c>
      <c r="BW330" s="9"/>
      <c r="BX330" s="9"/>
      <c r="BY330" s="9"/>
      <c r="BZ330" s="9"/>
      <c r="CA330" s="9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</row>
    <row r="331" spans="1:134" ht="15.75" x14ac:dyDescent="0.3">
      <c r="A331" s="101">
        <f>IF(C331&lt;&gt;"",COUNTA($C$7:C331),"")</f>
        <v>325</v>
      </c>
      <c r="B331" s="309" t="s">
        <v>765</v>
      </c>
      <c r="C331" s="356" t="s">
        <v>766</v>
      </c>
      <c r="D331" s="293" t="s">
        <v>763</v>
      </c>
      <c r="E331" s="131"/>
      <c r="F331" s="106" t="s">
        <v>124</v>
      </c>
      <c r="G331" s="172" t="s">
        <v>66</v>
      </c>
      <c r="H331" s="146" t="s">
        <v>115</v>
      </c>
      <c r="I331" s="109">
        <f t="shared" ca="1" si="136"/>
        <v>17</v>
      </c>
      <c r="J331" s="110"/>
      <c r="K331" s="110"/>
      <c r="L331" s="111" t="s">
        <v>146</v>
      </c>
      <c r="M331" s="304">
        <v>35970</v>
      </c>
      <c r="N331" s="167">
        <v>36884</v>
      </c>
      <c r="O331" s="358"/>
      <c r="P331" s="379"/>
      <c r="Q331" s="359"/>
      <c r="R331" s="369"/>
      <c r="S331" s="136"/>
      <c r="T331" s="137"/>
      <c r="U331" s="138"/>
      <c r="V331" s="139"/>
      <c r="W331" s="135"/>
      <c r="X331" s="371"/>
      <c r="Y331" s="141">
        <f t="shared" si="116"/>
        <v>6</v>
      </c>
      <c r="AF331" s="371"/>
      <c r="AG331" s="371"/>
      <c r="AH331" s="143" t="str">
        <f t="shared" si="115"/>
        <v>P</v>
      </c>
      <c r="AI331" s="143" t="str">
        <f t="shared" si="115"/>
        <v>B</v>
      </c>
      <c r="AJ331" s="143">
        <f t="shared" ca="1" si="115"/>
        <v>17</v>
      </c>
      <c r="AK331" s="143">
        <f t="shared" si="114"/>
        <v>0</v>
      </c>
      <c r="AL331" s="143">
        <f t="shared" si="114"/>
        <v>0</v>
      </c>
      <c r="AM331" s="143" t="str">
        <f t="shared" si="114"/>
        <v>Batak</v>
      </c>
      <c r="AN331" s="25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33"/>
      <c r="BC331">
        <f t="shared" si="117"/>
        <v>2000</v>
      </c>
      <c r="BD331">
        <f t="shared" si="118"/>
        <v>12</v>
      </c>
      <c r="BE331" s="1" t="str">
        <f t="shared" si="119"/>
        <v>-</v>
      </c>
      <c r="BF331" s="1" t="str">
        <f t="shared" si="120"/>
        <v>-</v>
      </c>
      <c r="BG331" s="1" t="str">
        <f t="shared" si="121"/>
        <v>-</v>
      </c>
      <c r="BH331" s="1" t="str">
        <f t="shared" si="122"/>
        <v>-</v>
      </c>
      <c r="BI331" s="1" t="str">
        <f t="shared" si="123"/>
        <v>-</v>
      </c>
      <c r="BJ331" s="1" t="str">
        <f t="shared" si="124"/>
        <v>-</v>
      </c>
      <c r="BK331" s="1" t="str">
        <f t="shared" si="125"/>
        <v>-</v>
      </c>
      <c r="BL331" s="1" t="str">
        <f t="shared" si="126"/>
        <v>-</v>
      </c>
      <c r="BM331" s="1" t="str">
        <f t="shared" si="127"/>
        <v>-</v>
      </c>
      <c r="BN331" s="1" t="str">
        <f t="shared" si="128"/>
        <v>-</v>
      </c>
      <c r="BO331" s="1" t="str">
        <f t="shared" si="135"/>
        <v>-</v>
      </c>
      <c r="BP331" s="1" t="str">
        <f t="shared" si="129"/>
        <v>-</v>
      </c>
      <c r="BQ331" s="1" t="str">
        <f t="shared" si="130"/>
        <v>-</v>
      </c>
      <c r="BR331" s="1" t="str">
        <f t="shared" si="131"/>
        <v>-</v>
      </c>
      <c r="BS331" s="1">
        <f t="shared" si="132"/>
        <v>1998</v>
      </c>
      <c r="BT331" s="1">
        <f t="shared" si="133"/>
        <v>6</v>
      </c>
      <c r="BU331" s="127">
        <f t="shared" si="134"/>
        <v>0</v>
      </c>
      <c r="BV331" s="127">
        <f t="shared" si="134"/>
        <v>0</v>
      </c>
      <c r="BW331" s="9"/>
      <c r="BX331" s="9"/>
      <c r="BY331" s="9"/>
      <c r="BZ331" s="9"/>
      <c r="CA331" s="9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</row>
    <row r="332" spans="1:134" ht="15.75" x14ac:dyDescent="0.3">
      <c r="A332" s="101">
        <f>IF(C332&lt;&gt;"",COUNTA($C$7:C332),"")</f>
        <v>326</v>
      </c>
      <c r="B332" s="309" t="s">
        <v>767</v>
      </c>
      <c r="C332" s="356" t="s">
        <v>768</v>
      </c>
      <c r="D332" s="293" t="s">
        <v>763</v>
      </c>
      <c r="E332" s="380"/>
      <c r="F332" s="106" t="s">
        <v>124</v>
      </c>
      <c r="G332" s="110" t="s">
        <v>102</v>
      </c>
      <c r="H332" s="146" t="s">
        <v>115</v>
      </c>
      <c r="I332" s="109">
        <f t="shared" ca="1" si="136"/>
        <v>14</v>
      </c>
      <c r="J332" s="110"/>
      <c r="K332" s="110"/>
      <c r="L332" s="111" t="s">
        <v>146</v>
      </c>
      <c r="M332" s="304">
        <v>36900</v>
      </c>
      <c r="N332" s="167">
        <v>37250</v>
      </c>
      <c r="O332" s="358"/>
      <c r="P332" s="379"/>
      <c r="Q332" s="359"/>
      <c r="R332" s="369"/>
      <c r="S332" s="136"/>
      <c r="T332" s="137"/>
      <c r="U332" s="138"/>
      <c r="V332" s="139"/>
      <c r="W332" s="135"/>
      <c r="X332" s="371"/>
      <c r="Y332" s="141">
        <f t="shared" si="116"/>
        <v>1</v>
      </c>
      <c r="AF332" s="371"/>
      <c r="AG332" s="371"/>
      <c r="AH332" s="143" t="str">
        <f t="shared" si="115"/>
        <v>W</v>
      </c>
      <c r="AI332" s="143" t="str">
        <f t="shared" si="115"/>
        <v>B</v>
      </c>
      <c r="AJ332" s="143">
        <f t="shared" ca="1" si="115"/>
        <v>14</v>
      </c>
      <c r="AK332" s="143">
        <f t="shared" si="114"/>
        <v>0</v>
      </c>
      <c r="AL332" s="143">
        <f t="shared" si="114"/>
        <v>0</v>
      </c>
      <c r="AM332" s="143" t="str">
        <f t="shared" si="114"/>
        <v>Batak</v>
      </c>
      <c r="AN332" s="25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33"/>
      <c r="BC332">
        <f t="shared" si="117"/>
        <v>2001</v>
      </c>
      <c r="BD332">
        <f t="shared" si="118"/>
        <v>12</v>
      </c>
      <c r="BE332" s="1" t="str">
        <f t="shared" si="119"/>
        <v>-</v>
      </c>
      <c r="BF332" s="1" t="str">
        <f t="shared" si="120"/>
        <v>-</v>
      </c>
      <c r="BG332" s="1" t="str">
        <f t="shared" si="121"/>
        <v>-</v>
      </c>
      <c r="BH332" s="1" t="str">
        <f t="shared" si="122"/>
        <v>-</v>
      </c>
      <c r="BI332" s="1" t="str">
        <f t="shared" si="123"/>
        <v>-</v>
      </c>
      <c r="BJ332" s="1" t="str">
        <f t="shared" si="124"/>
        <v>-</v>
      </c>
      <c r="BK332" s="1" t="str">
        <f t="shared" si="125"/>
        <v>-</v>
      </c>
      <c r="BL332" s="1" t="str">
        <f t="shared" si="126"/>
        <v>-</v>
      </c>
      <c r="BM332" s="1" t="str">
        <f t="shared" si="127"/>
        <v>-</v>
      </c>
      <c r="BN332" s="1" t="str">
        <f t="shared" si="128"/>
        <v>-</v>
      </c>
      <c r="BO332" s="1" t="str">
        <f t="shared" si="135"/>
        <v>-</v>
      </c>
      <c r="BP332" s="1" t="str">
        <f t="shared" si="129"/>
        <v>-</v>
      </c>
      <c r="BQ332" s="1" t="str">
        <f t="shared" si="130"/>
        <v>-</v>
      </c>
      <c r="BR332" s="1" t="str">
        <f t="shared" si="131"/>
        <v>-</v>
      </c>
      <c r="BS332" s="1">
        <f t="shared" si="132"/>
        <v>2001</v>
      </c>
      <c r="BT332" s="1">
        <f t="shared" si="133"/>
        <v>1</v>
      </c>
      <c r="BU332" s="127">
        <f t="shared" si="134"/>
        <v>0</v>
      </c>
      <c r="BV332" s="127">
        <f t="shared" si="134"/>
        <v>0</v>
      </c>
      <c r="BW332" s="9"/>
      <c r="BX332" s="9"/>
      <c r="BY332" s="9"/>
      <c r="BZ332" s="9"/>
      <c r="CA332" s="9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</row>
    <row r="333" spans="1:134" ht="15.75" x14ac:dyDescent="0.3">
      <c r="A333" s="101">
        <f>IF(C333&lt;&gt;"",COUNTA($C$7:C333),"")</f>
        <v>327</v>
      </c>
      <c r="B333" s="309" t="s">
        <v>769</v>
      </c>
      <c r="C333" s="356" t="s">
        <v>770</v>
      </c>
      <c r="D333" s="293" t="s">
        <v>763</v>
      </c>
      <c r="E333" s="131"/>
      <c r="F333" s="106" t="s">
        <v>124</v>
      </c>
      <c r="G333" s="110" t="s">
        <v>66</v>
      </c>
      <c r="H333" s="146" t="s">
        <v>115</v>
      </c>
      <c r="I333" s="109">
        <f t="shared" ca="1" si="136"/>
        <v>13</v>
      </c>
      <c r="J333" s="110"/>
      <c r="K333" s="110"/>
      <c r="L333" s="111" t="s">
        <v>146</v>
      </c>
      <c r="M333" s="304">
        <v>37442</v>
      </c>
      <c r="N333" s="167">
        <v>38346</v>
      </c>
      <c r="O333" s="358"/>
      <c r="P333" s="379"/>
      <c r="Q333" s="359"/>
      <c r="R333" s="369"/>
      <c r="S333" s="136"/>
      <c r="T333" s="137"/>
      <c r="U333" s="138"/>
      <c r="V333" s="139"/>
      <c r="W333" s="135"/>
      <c r="X333" s="371"/>
      <c r="Y333" s="141">
        <f t="shared" si="116"/>
        <v>7</v>
      </c>
      <c r="AF333" s="371"/>
      <c r="AG333" s="371"/>
      <c r="AH333" s="143" t="str">
        <f t="shared" si="115"/>
        <v>P</v>
      </c>
      <c r="AI333" s="143" t="str">
        <f t="shared" si="115"/>
        <v>B</v>
      </c>
      <c r="AJ333" s="143">
        <f t="shared" ca="1" si="115"/>
        <v>13</v>
      </c>
      <c r="AK333" s="143">
        <f t="shared" si="114"/>
        <v>0</v>
      </c>
      <c r="AL333" s="143">
        <f t="shared" si="114"/>
        <v>0</v>
      </c>
      <c r="AM333" s="143" t="str">
        <f t="shared" si="114"/>
        <v>Batak</v>
      </c>
      <c r="AN333" s="25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33"/>
      <c r="BC333">
        <f t="shared" si="117"/>
        <v>2004</v>
      </c>
      <c r="BD333">
        <f t="shared" si="118"/>
        <v>12</v>
      </c>
      <c r="BE333" s="1" t="str">
        <f t="shared" si="119"/>
        <v>-</v>
      </c>
      <c r="BF333" s="1" t="str">
        <f t="shared" si="120"/>
        <v>-</v>
      </c>
      <c r="BG333" s="1" t="str">
        <f t="shared" si="121"/>
        <v>-</v>
      </c>
      <c r="BH333" s="1" t="str">
        <f t="shared" si="122"/>
        <v>-</v>
      </c>
      <c r="BI333" s="1" t="str">
        <f t="shared" si="123"/>
        <v>-</v>
      </c>
      <c r="BJ333" s="1" t="str">
        <f t="shared" si="124"/>
        <v>-</v>
      </c>
      <c r="BK333" s="1" t="str">
        <f t="shared" si="125"/>
        <v>-</v>
      </c>
      <c r="BL333" s="1" t="str">
        <f t="shared" si="126"/>
        <v>-</v>
      </c>
      <c r="BM333" s="1" t="str">
        <f t="shared" si="127"/>
        <v>-</v>
      </c>
      <c r="BN333" s="1" t="str">
        <f t="shared" si="128"/>
        <v>-</v>
      </c>
      <c r="BO333" s="1" t="str">
        <f t="shared" si="135"/>
        <v>-</v>
      </c>
      <c r="BP333" s="1" t="str">
        <f t="shared" si="129"/>
        <v>-</v>
      </c>
      <c r="BQ333" s="1" t="str">
        <f t="shared" si="130"/>
        <v>-</v>
      </c>
      <c r="BR333" s="1" t="str">
        <f t="shared" si="131"/>
        <v>-</v>
      </c>
      <c r="BS333" s="1">
        <f t="shared" si="132"/>
        <v>2002</v>
      </c>
      <c r="BT333" s="1">
        <f t="shared" si="133"/>
        <v>7</v>
      </c>
      <c r="BU333" s="127">
        <f t="shared" si="134"/>
        <v>0</v>
      </c>
      <c r="BV333" s="127">
        <f t="shared" si="134"/>
        <v>0</v>
      </c>
      <c r="BW333" s="9"/>
      <c r="BX333" s="9"/>
      <c r="BY333" s="9"/>
      <c r="BZ333" s="9"/>
      <c r="CA333" s="9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</row>
    <row r="334" spans="1:134" ht="15.75" x14ac:dyDescent="0.3">
      <c r="A334" s="101">
        <f>IF(C334&lt;&gt;"",COUNTA($C$7:C334),"")</f>
        <v>328</v>
      </c>
      <c r="B334" s="144" t="s">
        <v>771</v>
      </c>
      <c r="C334" s="251" t="s">
        <v>772</v>
      </c>
      <c r="D334" s="293" t="s">
        <v>773</v>
      </c>
      <c r="E334" s="102"/>
      <c r="F334" s="106" t="s">
        <v>124</v>
      </c>
      <c r="G334" s="110" t="s">
        <v>66</v>
      </c>
      <c r="H334" s="110" t="s">
        <v>103</v>
      </c>
      <c r="I334" s="109">
        <f t="shared" ca="1" si="136"/>
        <v>34</v>
      </c>
      <c r="J334" s="110" t="s">
        <v>171</v>
      </c>
      <c r="K334" s="110" t="s">
        <v>171</v>
      </c>
      <c r="L334" s="111" t="s">
        <v>146</v>
      </c>
      <c r="M334" s="254">
        <v>29884</v>
      </c>
      <c r="N334" s="254">
        <v>39132</v>
      </c>
      <c r="O334" s="156">
        <v>39132</v>
      </c>
      <c r="P334" s="275">
        <v>39999</v>
      </c>
      <c r="Q334" s="367"/>
      <c r="R334" s="366"/>
      <c r="S334" s="136"/>
      <c r="T334" s="137"/>
      <c r="U334" s="138"/>
      <c r="V334" s="139" t="s">
        <v>154</v>
      </c>
      <c r="W334" s="135"/>
      <c r="X334" s="371"/>
      <c r="Y334" s="141">
        <f t="shared" si="116"/>
        <v>10</v>
      </c>
      <c r="AF334" s="371"/>
      <c r="AG334" s="371"/>
      <c r="AH334" s="143" t="str">
        <f t="shared" si="115"/>
        <v>P</v>
      </c>
      <c r="AI334" s="143" t="str">
        <f t="shared" si="115"/>
        <v>S</v>
      </c>
      <c r="AJ334" s="143">
        <f t="shared" ca="1" si="115"/>
        <v>34</v>
      </c>
      <c r="AK334" s="143" t="str">
        <f t="shared" si="114"/>
        <v>Lain-Lain</v>
      </c>
      <c r="AL334" s="143" t="str">
        <f t="shared" si="114"/>
        <v>Lain-Lain</v>
      </c>
      <c r="AM334" s="143" t="str">
        <f t="shared" si="114"/>
        <v>Batak</v>
      </c>
      <c r="AN334" s="25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33"/>
      <c r="BC334">
        <f t="shared" si="117"/>
        <v>2007</v>
      </c>
      <c r="BD334">
        <f t="shared" si="118"/>
        <v>2</v>
      </c>
      <c r="BE334" s="1">
        <f t="shared" si="119"/>
        <v>2007</v>
      </c>
      <c r="BF334" s="1">
        <f t="shared" si="120"/>
        <v>2</v>
      </c>
      <c r="BG334" s="1">
        <f t="shared" si="121"/>
        <v>2009</v>
      </c>
      <c r="BH334" s="1">
        <f t="shared" si="122"/>
        <v>7</v>
      </c>
      <c r="BI334" s="1" t="str">
        <f t="shared" si="123"/>
        <v>-</v>
      </c>
      <c r="BJ334" s="1" t="str">
        <f t="shared" si="124"/>
        <v>-</v>
      </c>
      <c r="BK334" s="1" t="str">
        <f t="shared" si="125"/>
        <v>-</v>
      </c>
      <c r="BL334" s="1" t="str">
        <f t="shared" si="126"/>
        <v>-</v>
      </c>
      <c r="BM334" s="1" t="str">
        <f t="shared" si="127"/>
        <v>-</v>
      </c>
      <c r="BN334" s="1" t="str">
        <f t="shared" si="128"/>
        <v>-</v>
      </c>
      <c r="BO334" s="1" t="str">
        <f t="shared" si="135"/>
        <v>-</v>
      </c>
      <c r="BP334" s="1" t="str">
        <f t="shared" si="129"/>
        <v>-</v>
      </c>
      <c r="BQ334" s="1" t="str">
        <f t="shared" si="130"/>
        <v>-</v>
      </c>
      <c r="BR334" s="1" t="str">
        <f t="shared" si="131"/>
        <v>-</v>
      </c>
      <c r="BS334" s="1">
        <f t="shared" si="132"/>
        <v>1981</v>
      </c>
      <c r="BT334" s="1">
        <f t="shared" si="133"/>
        <v>10</v>
      </c>
      <c r="BU334" s="127" t="str">
        <f t="shared" si="134"/>
        <v>ATP-1</v>
      </c>
      <c r="BV334" s="127">
        <f t="shared" si="134"/>
        <v>0</v>
      </c>
      <c r="BW334" s="9"/>
      <c r="BX334" s="9"/>
      <c r="BY334" s="9"/>
      <c r="BZ334" s="9"/>
      <c r="CA334" s="9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</row>
    <row r="335" spans="1:134" ht="15.75" x14ac:dyDescent="0.3">
      <c r="A335" s="101">
        <f>IF(C335&lt;&gt;"",COUNTA($C$7:C335),"")</f>
        <v>329</v>
      </c>
      <c r="B335" s="309" t="s">
        <v>774</v>
      </c>
      <c r="C335" s="356" t="s">
        <v>775</v>
      </c>
      <c r="D335" s="293" t="s">
        <v>773</v>
      </c>
      <c r="E335" s="131"/>
      <c r="F335" s="106" t="s">
        <v>124</v>
      </c>
      <c r="G335" s="220" t="s">
        <v>102</v>
      </c>
      <c r="H335" s="110" t="s">
        <v>103</v>
      </c>
      <c r="I335" s="109">
        <f t="shared" ca="1" si="136"/>
        <v>30</v>
      </c>
      <c r="J335" s="110" t="s">
        <v>171</v>
      </c>
      <c r="K335" s="110" t="s">
        <v>127</v>
      </c>
      <c r="L335" s="111" t="s">
        <v>146</v>
      </c>
      <c r="M335" s="304">
        <v>31109</v>
      </c>
      <c r="N335" s="167">
        <v>39132</v>
      </c>
      <c r="O335" s="158">
        <v>39132</v>
      </c>
      <c r="P335" s="275">
        <v>39999</v>
      </c>
      <c r="Q335" s="359"/>
      <c r="R335" s="369"/>
      <c r="S335" s="136"/>
      <c r="T335" s="137"/>
      <c r="U335" s="138"/>
      <c r="V335" s="139" t="s">
        <v>154</v>
      </c>
      <c r="W335" s="135"/>
      <c r="X335" s="371"/>
      <c r="Y335" s="141">
        <f t="shared" si="116"/>
        <v>3</v>
      </c>
      <c r="AF335" s="371"/>
      <c r="AG335" s="371"/>
      <c r="AH335" s="143" t="str">
        <f t="shared" si="115"/>
        <v>W</v>
      </c>
      <c r="AI335" s="143" t="str">
        <f t="shared" si="115"/>
        <v>S</v>
      </c>
      <c r="AJ335" s="143">
        <f t="shared" ca="1" si="115"/>
        <v>30</v>
      </c>
      <c r="AK335" s="143" t="str">
        <f t="shared" si="114"/>
        <v>Lain-Lain</v>
      </c>
      <c r="AL335" s="143" t="str">
        <f t="shared" si="114"/>
        <v>Ibu RT</v>
      </c>
      <c r="AM335" s="143" t="str">
        <f t="shared" si="114"/>
        <v>Batak</v>
      </c>
      <c r="AN335" s="25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33"/>
      <c r="BC335">
        <f t="shared" si="117"/>
        <v>2007</v>
      </c>
      <c r="BD335">
        <f t="shared" si="118"/>
        <v>2</v>
      </c>
      <c r="BE335" s="1">
        <f t="shared" si="119"/>
        <v>2007</v>
      </c>
      <c r="BF335" s="1">
        <f t="shared" si="120"/>
        <v>2</v>
      </c>
      <c r="BG335" s="1">
        <f t="shared" si="121"/>
        <v>2009</v>
      </c>
      <c r="BH335" s="1">
        <f t="shared" si="122"/>
        <v>7</v>
      </c>
      <c r="BI335" s="1" t="str">
        <f t="shared" si="123"/>
        <v>-</v>
      </c>
      <c r="BJ335" s="1" t="str">
        <f t="shared" si="124"/>
        <v>-</v>
      </c>
      <c r="BK335" s="1" t="str">
        <f t="shared" si="125"/>
        <v>-</v>
      </c>
      <c r="BL335" s="1" t="str">
        <f t="shared" si="126"/>
        <v>-</v>
      </c>
      <c r="BM335" s="1" t="str">
        <f t="shared" si="127"/>
        <v>-</v>
      </c>
      <c r="BN335" s="1" t="str">
        <f t="shared" si="128"/>
        <v>-</v>
      </c>
      <c r="BO335" s="1" t="str">
        <f t="shared" si="135"/>
        <v>-</v>
      </c>
      <c r="BP335" s="1" t="str">
        <f t="shared" si="129"/>
        <v>-</v>
      </c>
      <c r="BQ335" s="1" t="str">
        <f t="shared" si="130"/>
        <v>-</v>
      </c>
      <c r="BR335" s="1" t="str">
        <f t="shared" si="131"/>
        <v>-</v>
      </c>
      <c r="BS335" s="1">
        <f t="shared" si="132"/>
        <v>1985</v>
      </c>
      <c r="BT335" s="1">
        <f t="shared" si="133"/>
        <v>3</v>
      </c>
      <c r="BU335" s="127" t="str">
        <f t="shared" si="134"/>
        <v>ATP-1</v>
      </c>
      <c r="BV335" s="127">
        <f t="shared" si="134"/>
        <v>0</v>
      </c>
      <c r="BW335" s="9"/>
      <c r="BX335" s="9"/>
      <c r="BY335" s="9"/>
      <c r="BZ335" s="9"/>
      <c r="CA335" s="9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</row>
    <row r="336" spans="1:134" ht="15.75" x14ac:dyDescent="0.3">
      <c r="A336" s="101">
        <f>IF(C336&lt;&gt;"",COUNTA($C$7:C336),"")</f>
        <v>330</v>
      </c>
      <c r="B336" s="309" t="s">
        <v>776</v>
      </c>
      <c r="C336" s="356" t="s">
        <v>777</v>
      </c>
      <c r="D336" s="293" t="s">
        <v>773</v>
      </c>
      <c r="E336" s="131"/>
      <c r="F336" s="106" t="s">
        <v>124</v>
      </c>
      <c r="G336" s="172" t="s">
        <v>66</v>
      </c>
      <c r="H336" s="110" t="s">
        <v>115</v>
      </c>
      <c r="I336" s="109">
        <f t="shared" ca="1" si="136"/>
        <v>7</v>
      </c>
      <c r="J336" s="110"/>
      <c r="K336" s="110"/>
      <c r="L336" s="111" t="s">
        <v>146</v>
      </c>
      <c r="M336" s="304">
        <v>39655</v>
      </c>
      <c r="N336" s="167">
        <v>40153</v>
      </c>
      <c r="O336" s="358"/>
      <c r="P336" s="379"/>
      <c r="Q336" s="359"/>
      <c r="R336" s="369"/>
      <c r="S336" s="136"/>
      <c r="T336" s="137"/>
      <c r="U336" s="138"/>
      <c r="V336" s="139" t="s">
        <v>87</v>
      </c>
      <c r="W336" s="135"/>
      <c r="X336" s="371"/>
      <c r="Y336" s="141">
        <f t="shared" si="116"/>
        <v>7</v>
      </c>
      <c r="AF336" s="371"/>
      <c r="AG336" s="371"/>
      <c r="AH336" s="143" t="str">
        <f t="shared" si="115"/>
        <v>P</v>
      </c>
      <c r="AI336" s="143" t="str">
        <f t="shared" si="115"/>
        <v>B</v>
      </c>
      <c r="AJ336" s="143">
        <f t="shared" ca="1" si="115"/>
        <v>7</v>
      </c>
      <c r="AK336" s="143">
        <f t="shared" si="114"/>
        <v>0</v>
      </c>
      <c r="AL336" s="143">
        <f t="shared" si="114"/>
        <v>0</v>
      </c>
      <c r="AM336" s="143" t="str">
        <f t="shared" si="114"/>
        <v>Batak</v>
      </c>
      <c r="AN336" s="25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33"/>
      <c r="BC336">
        <f t="shared" si="117"/>
        <v>2009</v>
      </c>
      <c r="BD336">
        <f t="shared" si="118"/>
        <v>12</v>
      </c>
      <c r="BE336" s="1" t="str">
        <f t="shared" si="119"/>
        <v>-</v>
      </c>
      <c r="BF336" s="1" t="str">
        <f t="shared" si="120"/>
        <v>-</v>
      </c>
      <c r="BG336" s="1" t="str">
        <f t="shared" si="121"/>
        <v>-</v>
      </c>
      <c r="BH336" s="1" t="str">
        <f t="shared" si="122"/>
        <v>-</v>
      </c>
      <c r="BI336" s="1" t="str">
        <f t="shared" si="123"/>
        <v>-</v>
      </c>
      <c r="BJ336" s="1" t="str">
        <f t="shared" si="124"/>
        <v>-</v>
      </c>
      <c r="BK336" s="1" t="str">
        <f t="shared" si="125"/>
        <v>-</v>
      </c>
      <c r="BL336" s="1" t="str">
        <f t="shared" si="126"/>
        <v>-</v>
      </c>
      <c r="BM336" s="1" t="str">
        <f t="shared" si="127"/>
        <v>-</v>
      </c>
      <c r="BN336" s="1" t="str">
        <f t="shared" si="128"/>
        <v>-</v>
      </c>
      <c r="BO336" s="1" t="str">
        <f t="shared" si="135"/>
        <v>-</v>
      </c>
      <c r="BP336" s="1" t="str">
        <f t="shared" si="129"/>
        <v>-</v>
      </c>
      <c r="BQ336" s="1" t="str">
        <f t="shared" si="130"/>
        <v>-</v>
      </c>
      <c r="BR336" s="1" t="str">
        <f t="shared" si="131"/>
        <v>-</v>
      </c>
      <c r="BS336" s="1">
        <f t="shared" si="132"/>
        <v>2008</v>
      </c>
      <c r="BT336" s="1">
        <f t="shared" si="133"/>
        <v>7</v>
      </c>
      <c r="BU336" s="127" t="str">
        <f t="shared" si="134"/>
        <v>ATL</v>
      </c>
      <c r="BV336" s="127">
        <f t="shared" si="134"/>
        <v>0</v>
      </c>
      <c r="BW336" s="9"/>
      <c r="BX336" s="9"/>
      <c r="BY336" s="9"/>
      <c r="BZ336" s="9"/>
      <c r="CA336" s="9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</row>
    <row r="337" spans="1:134" ht="15.75" x14ac:dyDescent="0.3">
      <c r="A337" s="101">
        <f>IF(C337&lt;&gt;"",COUNTA($C$7:C337),"")</f>
        <v>331</v>
      </c>
      <c r="B337" s="309" t="s">
        <v>778</v>
      </c>
      <c r="C337" s="356" t="s">
        <v>779</v>
      </c>
      <c r="D337" s="293" t="s">
        <v>780</v>
      </c>
      <c r="E337" s="131"/>
      <c r="F337" s="106" t="s">
        <v>124</v>
      </c>
      <c r="G337" s="172" t="s">
        <v>66</v>
      </c>
      <c r="H337" s="110" t="s">
        <v>103</v>
      </c>
      <c r="I337" s="109">
        <f t="shared" ca="1" si="136"/>
        <v>36</v>
      </c>
      <c r="J337" s="110" t="s">
        <v>110</v>
      </c>
      <c r="K337" s="110" t="s">
        <v>105</v>
      </c>
      <c r="L337" s="111" t="s">
        <v>146</v>
      </c>
      <c r="M337" s="304">
        <v>29117</v>
      </c>
      <c r="N337" s="167">
        <v>29751</v>
      </c>
      <c r="O337" s="358">
        <v>39635</v>
      </c>
      <c r="P337" s="379">
        <v>39999</v>
      </c>
      <c r="Q337" s="359"/>
      <c r="R337" s="369"/>
      <c r="S337" s="136"/>
      <c r="T337" s="137"/>
      <c r="U337" s="138"/>
      <c r="V337" s="139" t="s">
        <v>154</v>
      </c>
      <c r="W337" s="135"/>
      <c r="X337" s="371"/>
      <c r="Y337" s="141">
        <f t="shared" si="116"/>
        <v>9</v>
      </c>
      <c r="AF337" s="371"/>
      <c r="AG337" s="371"/>
      <c r="AH337" s="143" t="str">
        <f t="shared" si="115"/>
        <v>P</v>
      </c>
      <c r="AI337" s="143" t="str">
        <f t="shared" si="115"/>
        <v>S</v>
      </c>
      <c r="AJ337" s="143">
        <f t="shared" ca="1" si="115"/>
        <v>36</v>
      </c>
      <c r="AK337" s="143" t="str">
        <f t="shared" si="114"/>
        <v>SMU</v>
      </c>
      <c r="AL337" s="143" t="str">
        <f t="shared" si="114"/>
        <v>P.Negeri</v>
      </c>
      <c r="AM337" s="143" t="str">
        <f t="shared" si="114"/>
        <v>Batak</v>
      </c>
      <c r="AN337" s="25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33"/>
      <c r="BC337">
        <f t="shared" si="117"/>
        <v>1981</v>
      </c>
      <c r="BD337">
        <f t="shared" si="118"/>
        <v>6</v>
      </c>
      <c r="BE337" s="1">
        <f t="shared" si="119"/>
        <v>2008</v>
      </c>
      <c r="BF337" s="1">
        <f t="shared" si="120"/>
        <v>7</v>
      </c>
      <c r="BG337" s="1">
        <f t="shared" si="121"/>
        <v>2009</v>
      </c>
      <c r="BH337" s="1">
        <f t="shared" si="122"/>
        <v>7</v>
      </c>
      <c r="BI337" s="1" t="str">
        <f t="shared" si="123"/>
        <v>-</v>
      </c>
      <c r="BJ337" s="1" t="str">
        <f t="shared" si="124"/>
        <v>-</v>
      </c>
      <c r="BK337" s="1" t="str">
        <f t="shared" si="125"/>
        <v>-</v>
      </c>
      <c r="BL337" s="1" t="str">
        <f t="shared" si="126"/>
        <v>-</v>
      </c>
      <c r="BM337" s="1" t="str">
        <f t="shared" si="127"/>
        <v>-</v>
      </c>
      <c r="BN337" s="1" t="str">
        <f t="shared" si="128"/>
        <v>-</v>
      </c>
      <c r="BO337" s="1" t="str">
        <f t="shared" si="135"/>
        <v>-</v>
      </c>
      <c r="BP337" s="1" t="str">
        <f t="shared" si="129"/>
        <v>-</v>
      </c>
      <c r="BQ337" s="1" t="str">
        <f t="shared" si="130"/>
        <v>-</v>
      </c>
      <c r="BR337" s="1" t="str">
        <f t="shared" si="131"/>
        <v>-</v>
      </c>
      <c r="BS337" s="1">
        <f t="shared" si="132"/>
        <v>1979</v>
      </c>
      <c r="BT337" s="1">
        <f t="shared" si="133"/>
        <v>9</v>
      </c>
      <c r="BU337" s="127" t="str">
        <f t="shared" si="134"/>
        <v>ATP-1</v>
      </c>
      <c r="BV337" s="127">
        <f t="shared" si="134"/>
        <v>0</v>
      </c>
      <c r="BW337" s="9"/>
      <c r="BX337" s="9"/>
      <c r="BY337" s="9"/>
      <c r="BZ337" s="9"/>
      <c r="CA337" s="9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</row>
    <row r="338" spans="1:134" ht="15.75" x14ac:dyDescent="0.3">
      <c r="A338" s="101">
        <f>IF(C338&lt;&gt;"",COUNTA($C$7:C338),"")</f>
        <v>332</v>
      </c>
      <c r="B338" s="309" t="s">
        <v>781</v>
      </c>
      <c r="C338" s="356" t="s">
        <v>782</v>
      </c>
      <c r="D338" s="293" t="s">
        <v>780</v>
      </c>
      <c r="E338" s="380"/>
      <c r="F338" s="106" t="s">
        <v>124</v>
      </c>
      <c r="G338" s="110" t="s">
        <v>102</v>
      </c>
      <c r="H338" s="110" t="s">
        <v>103</v>
      </c>
      <c r="I338" s="109">
        <f t="shared" ca="1" si="136"/>
        <v>34</v>
      </c>
      <c r="J338" s="110" t="s">
        <v>145</v>
      </c>
      <c r="K338" s="110" t="s">
        <v>105</v>
      </c>
      <c r="L338" s="111" t="s">
        <v>146</v>
      </c>
      <c r="M338" s="304">
        <v>29720</v>
      </c>
      <c r="N338" s="167">
        <v>29800</v>
      </c>
      <c r="O338" s="358">
        <v>35687</v>
      </c>
      <c r="P338" s="379">
        <v>39999</v>
      </c>
      <c r="Q338" s="359"/>
      <c r="R338" s="369"/>
      <c r="S338" s="136"/>
      <c r="T338" s="137"/>
      <c r="U338" s="138"/>
      <c r="V338" s="139" t="s">
        <v>154</v>
      </c>
      <c r="W338" s="135"/>
      <c r="X338" s="371"/>
      <c r="Y338" s="141">
        <f t="shared" si="116"/>
        <v>5</v>
      </c>
      <c r="AF338" s="371"/>
      <c r="AG338" s="371"/>
      <c r="AH338" s="143" t="str">
        <f t="shared" si="115"/>
        <v>W</v>
      </c>
      <c r="AI338" s="143" t="str">
        <f t="shared" si="115"/>
        <v>S</v>
      </c>
      <c r="AJ338" s="143">
        <f t="shared" ca="1" si="115"/>
        <v>34</v>
      </c>
      <c r="AK338" s="143" t="str">
        <f t="shared" si="114"/>
        <v>S-1</v>
      </c>
      <c r="AL338" s="143" t="str">
        <f t="shared" si="114"/>
        <v>P.Negeri</v>
      </c>
      <c r="AM338" s="143" t="str">
        <f t="shared" si="114"/>
        <v>Batak</v>
      </c>
      <c r="AN338" s="25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33"/>
      <c r="BC338">
        <f t="shared" si="117"/>
        <v>1981</v>
      </c>
      <c r="BD338">
        <f t="shared" si="118"/>
        <v>8</v>
      </c>
      <c r="BE338" s="1">
        <f t="shared" si="119"/>
        <v>1997</v>
      </c>
      <c r="BF338" s="1">
        <f t="shared" si="120"/>
        <v>9</v>
      </c>
      <c r="BG338" s="1">
        <f t="shared" si="121"/>
        <v>2009</v>
      </c>
      <c r="BH338" s="1">
        <f t="shared" si="122"/>
        <v>7</v>
      </c>
      <c r="BI338" s="1" t="str">
        <f t="shared" si="123"/>
        <v>-</v>
      </c>
      <c r="BJ338" s="1" t="str">
        <f t="shared" si="124"/>
        <v>-</v>
      </c>
      <c r="BK338" s="1" t="str">
        <f t="shared" si="125"/>
        <v>-</v>
      </c>
      <c r="BL338" s="1" t="str">
        <f t="shared" si="126"/>
        <v>-</v>
      </c>
      <c r="BM338" s="1" t="str">
        <f t="shared" si="127"/>
        <v>-</v>
      </c>
      <c r="BN338" s="1" t="str">
        <f t="shared" si="128"/>
        <v>-</v>
      </c>
      <c r="BO338" s="1" t="str">
        <f t="shared" si="135"/>
        <v>-</v>
      </c>
      <c r="BP338" s="1" t="str">
        <f t="shared" si="129"/>
        <v>-</v>
      </c>
      <c r="BQ338" s="1" t="str">
        <f t="shared" si="130"/>
        <v>-</v>
      </c>
      <c r="BR338" s="1" t="str">
        <f t="shared" si="131"/>
        <v>-</v>
      </c>
      <c r="BS338" s="1">
        <f t="shared" si="132"/>
        <v>1981</v>
      </c>
      <c r="BT338" s="1">
        <f t="shared" si="133"/>
        <v>5</v>
      </c>
      <c r="BU338" s="127" t="str">
        <f t="shared" si="134"/>
        <v>ATP-1</v>
      </c>
      <c r="BV338" s="127">
        <f t="shared" si="134"/>
        <v>0</v>
      </c>
      <c r="BW338" s="9"/>
      <c r="BX338" s="9"/>
      <c r="BY338" s="9"/>
      <c r="BZ338" s="9"/>
      <c r="CA338" s="9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</row>
    <row r="339" spans="1:134" ht="15.75" x14ac:dyDescent="0.3">
      <c r="A339" s="101">
        <f>IF(C339&lt;&gt;"",COUNTA($C$7:C339),"")</f>
        <v>333</v>
      </c>
      <c r="B339" s="309">
        <v>1021004</v>
      </c>
      <c r="C339" s="356" t="s">
        <v>783</v>
      </c>
      <c r="D339" s="293" t="s">
        <v>780</v>
      </c>
      <c r="E339" s="131"/>
      <c r="F339" s="106" t="s">
        <v>124</v>
      </c>
      <c r="G339" s="110" t="s">
        <v>102</v>
      </c>
      <c r="H339" s="146" t="s">
        <v>115</v>
      </c>
      <c r="I339" s="109">
        <f t="shared" ca="1" si="136"/>
        <v>6</v>
      </c>
      <c r="J339" s="110"/>
      <c r="K339" s="110"/>
      <c r="L339" s="111" t="s">
        <v>146</v>
      </c>
      <c r="M339" s="304">
        <v>40001</v>
      </c>
      <c r="N339" s="167">
        <v>40270</v>
      </c>
      <c r="O339" s="358"/>
      <c r="P339" s="379"/>
      <c r="Q339" s="359"/>
      <c r="R339" s="369"/>
      <c r="S339" s="136"/>
      <c r="T339" s="137"/>
      <c r="U339" s="138"/>
      <c r="V339" s="139" t="s">
        <v>87</v>
      </c>
      <c r="W339" s="135"/>
      <c r="X339" s="371"/>
      <c r="Y339" s="141">
        <f t="shared" si="116"/>
        <v>7</v>
      </c>
      <c r="AF339" s="371"/>
      <c r="AG339" s="371"/>
      <c r="AH339" s="143" t="str">
        <f t="shared" si="115"/>
        <v>W</v>
      </c>
      <c r="AI339" s="143" t="str">
        <f t="shared" si="115"/>
        <v>B</v>
      </c>
      <c r="AJ339" s="143">
        <f t="shared" ca="1" si="115"/>
        <v>6</v>
      </c>
      <c r="AK339" s="143">
        <f t="shared" si="114"/>
        <v>0</v>
      </c>
      <c r="AL339" s="143">
        <f t="shared" si="114"/>
        <v>0</v>
      </c>
      <c r="AM339" s="143" t="str">
        <f t="shared" si="114"/>
        <v>Batak</v>
      </c>
      <c r="AN339" s="25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33"/>
      <c r="BC339">
        <f t="shared" si="117"/>
        <v>2010</v>
      </c>
      <c r="BD339">
        <f t="shared" si="118"/>
        <v>4</v>
      </c>
      <c r="BE339" s="1" t="str">
        <f t="shared" si="119"/>
        <v>-</v>
      </c>
      <c r="BF339" s="1" t="str">
        <f t="shared" si="120"/>
        <v>-</v>
      </c>
      <c r="BG339" s="1" t="str">
        <f t="shared" si="121"/>
        <v>-</v>
      </c>
      <c r="BH339" s="1" t="str">
        <f t="shared" si="122"/>
        <v>-</v>
      </c>
      <c r="BI339" s="1" t="str">
        <f t="shared" si="123"/>
        <v>-</v>
      </c>
      <c r="BJ339" s="1" t="str">
        <f t="shared" si="124"/>
        <v>-</v>
      </c>
      <c r="BK339" s="1" t="str">
        <f t="shared" si="125"/>
        <v>-</v>
      </c>
      <c r="BL339" s="1" t="str">
        <f t="shared" si="126"/>
        <v>-</v>
      </c>
      <c r="BM339" s="1" t="str">
        <f t="shared" si="127"/>
        <v>-</v>
      </c>
      <c r="BN339" s="1" t="str">
        <f t="shared" si="128"/>
        <v>-</v>
      </c>
      <c r="BO339" s="1" t="str">
        <f t="shared" si="135"/>
        <v>-</v>
      </c>
      <c r="BP339" s="1" t="str">
        <f t="shared" si="129"/>
        <v>-</v>
      </c>
      <c r="BQ339" s="1" t="str">
        <f t="shared" si="130"/>
        <v>-</v>
      </c>
      <c r="BR339" s="1" t="str">
        <f t="shared" si="131"/>
        <v>-</v>
      </c>
      <c r="BS339" s="1">
        <f t="shared" si="132"/>
        <v>2009</v>
      </c>
      <c r="BT339" s="1">
        <f t="shared" si="133"/>
        <v>7</v>
      </c>
      <c r="BU339" s="127" t="str">
        <f t="shared" si="134"/>
        <v>ATL</v>
      </c>
      <c r="BV339" s="127">
        <f t="shared" si="134"/>
        <v>0</v>
      </c>
      <c r="BW339" s="9"/>
      <c r="BX339" s="9"/>
      <c r="BY339" s="9"/>
      <c r="BZ339" s="9"/>
      <c r="CA339" s="9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</row>
    <row r="340" spans="1:134" ht="15.75" x14ac:dyDescent="0.3">
      <c r="A340" s="101">
        <f>IF(C340&lt;&gt;"",COUNTA($C$7:C340),"")</f>
        <v>334</v>
      </c>
      <c r="B340" s="309">
        <v>1017008</v>
      </c>
      <c r="C340" s="356" t="s">
        <v>784</v>
      </c>
      <c r="D340" s="293" t="s">
        <v>785</v>
      </c>
      <c r="E340" s="380" t="s">
        <v>786</v>
      </c>
      <c r="F340" s="106" t="s">
        <v>124</v>
      </c>
      <c r="G340" s="110" t="s">
        <v>66</v>
      </c>
      <c r="H340" s="110" t="s">
        <v>103</v>
      </c>
      <c r="I340" s="109">
        <f t="shared" ca="1" si="136"/>
        <v>34</v>
      </c>
      <c r="J340" s="110" t="s">
        <v>110</v>
      </c>
      <c r="K340" s="110" t="s">
        <v>111</v>
      </c>
      <c r="L340" s="111" t="s">
        <v>146</v>
      </c>
      <c r="M340" s="304">
        <v>29821</v>
      </c>
      <c r="N340" s="167">
        <v>29940</v>
      </c>
      <c r="O340" s="358">
        <v>35792</v>
      </c>
      <c r="P340" s="379">
        <v>40412</v>
      </c>
      <c r="Q340" s="359"/>
      <c r="R340" s="369"/>
      <c r="S340" s="136"/>
      <c r="T340" s="137"/>
      <c r="U340" s="138"/>
      <c r="V340" s="139" t="s">
        <v>154</v>
      </c>
      <c r="W340" s="135"/>
      <c r="X340" s="371"/>
      <c r="Y340" s="141">
        <f t="shared" si="116"/>
        <v>8</v>
      </c>
      <c r="AF340" s="371"/>
      <c r="AG340" s="371"/>
      <c r="AH340" s="143" t="str">
        <f t="shared" si="115"/>
        <v>P</v>
      </c>
      <c r="AI340" s="143" t="str">
        <f t="shared" si="115"/>
        <v>S</v>
      </c>
      <c r="AJ340" s="143">
        <f t="shared" ca="1" si="115"/>
        <v>34</v>
      </c>
      <c r="AK340" s="143" t="str">
        <f t="shared" si="114"/>
        <v>SMU</v>
      </c>
      <c r="AL340" s="143" t="str">
        <f t="shared" si="114"/>
        <v>Wirausaha</v>
      </c>
      <c r="AM340" s="143" t="str">
        <f t="shared" si="114"/>
        <v>Batak</v>
      </c>
      <c r="AN340" s="25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33"/>
      <c r="BC340">
        <f t="shared" si="117"/>
        <v>1981</v>
      </c>
      <c r="BD340">
        <f t="shared" si="118"/>
        <v>12</v>
      </c>
      <c r="BE340" s="1">
        <f t="shared" si="119"/>
        <v>1997</v>
      </c>
      <c r="BF340" s="1">
        <f t="shared" si="120"/>
        <v>12</v>
      </c>
      <c r="BG340" s="1">
        <f t="shared" si="121"/>
        <v>2010</v>
      </c>
      <c r="BH340" s="1">
        <f t="shared" si="122"/>
        <v>8</v>
      </c>
      <c r="BI340" s="1" t="str">
        <f t="shared" si="123"/>
        <v>-</v>
      </c>
      <c r="BJ340" s="1" t="str">
        <f t="shared" si="124"/>
        <v>-</v>
      </c>
      <c r="BK340" s="1" t="str">
        <f t="shared" si="125"/>
        <v>-</v>
      </c>
      <c r="BL340" s="1" t="str">
        <f t="shared" si="126"/>
        <v>-</v>
      </c>
      <c r="BM340" s="1" t="str">
        <f t="shared" si="127"/>
        <v>-</v>
      </c>
      <c r="BN340" s="1" t="str">
        <f t="shared" si="128"/>
        <v>-</v>
      </c>
      <c r="BO340" s="1" t="str">
        <f t="shared" si="135"/>
        <v>-</v>
      </c>
      <c r="BP340" s="1" t="str">
        <f t="shared" si="129"/>
        <v>-</v>
      </c>
      <c r="BQ340" s="1" t="str">
        <f t="shared" si="130"/>
        <v>-</v>
      </c>
      <c r="BR340" s="1" t="str">
        <f t="shared" si="131"/>
        <v>-</v>
      </c>
      <c r="BS340" s="1">
        <f t="shared" si="132"/>
        <v>1981</v>
      </c>
      <c r="BT340" s="1">
        <f t="shared" si="133"/>
        <v>8</v>
      </c>
      <c r="BU340" s="127" t="str">
        <f t="shared" si="134"/>
        <v>ATP-1</v>
      </c>
      <c r="BV340" s="127">
        <f t="shared" si="134"/>
        <v>0</v>
      </c>
      <c r="BW340" s="9"/>
      <c r="BX340" s="9"/>
      <c r="BY340" s="9"/>
      <c r="BZ340" s="9"/>
      <c r="CA340" s="9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</row>
    <row r="341" spans="1:134" ht="15.75" x14ac:dyDescent="0.3">
      <c r="A341" s="101">
        <f>IF(C341&lt;&gt;"",COUNTA($C$7:C341),"")</f>
        <v>335</v>
      </c>
      <c r="B341" s="309">
        <v>1027009</v>
      </c>
      <c r="C341" s="356" t="s">
        <v>787</v>
      </c>
      <c r="D341" s="293" t="s">
        <v>785</v>
      </c>
      <c r="E341" s="131"/>
      <c r="F341" s="106" t="s">
        <v>124</v>
      </c>
      <c r="G341" s="110" t="s">
        <v>102</v>
      </c>
      <c r="H341" s="110" t="s">
        <v>103</v>
      </c>
      <c r="I341" s="109">
        <f t="shared" ca="1" si="136"/>
        <v>38</v>
      </c>
      <c r="J341" s="110" t="s">
        <v>110</v>
      </c>
      <c r="K341" s="110" t="s">
        <v>127</v>
      </c>
      <c r="L341" s="111" t="s">
        <v>146</v>
      </c>
      <c r="M341" s="304">
        <v>28326</v>
      </c>
      <c r="N341" s="167">
        <v>28358</v>
      </c>
      <c r="O341" s="358">
        <v>39077</v>
      </c>
      <c r="P341" s="379">
        <v>40412</v>
      </c>
      <c r="Q341" s="359"/>
      <c r="R341" s="369"/>
      <c r="S341" s="136"/>
      <c r="T341" s="137"/>
      <c r="U341" s="138"/>
      <c r="V341" s="139" t="s">
        <v>154</v>
      </c>
      <c r="W341" s="135"/>
      <c r="X341" s="371"/>
      <c r="Y341" s="141">
        <f t="shared" si="116"/>
        <v>7</v>
      </c>
      <c r="AF341" s="371"/>
      <c r="AG341" s="371"/>
      <c r="AH341" s="143" t="str">
        <f t="shared" si="115"/>
        <v>W</v>
      </c>
      <c r="AI341" s="143" t="str">
        <f t="shared" si="115"/>
        <v>S</v>
      </c>
      <c r="AJ341" s="143">
        <f t="shared" ca="1" si="115"/>
        <v>38</v>
      </c>
      <c r="AK341" s="143" t="str">
        <f t="shared" si="114"/>
        <v>SMU</v>
      </c>
      <c r="AL341" s="143" t="str">
        <f t="shared" si="114"/>
        <v>Ibu RT</v>
      </c>
      <c r="AM341" s="143" t="str">
        <f t="shared" si="114"/>
        <v>Batak</v>
      </c>
      <c r="AN341" s="25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33"/>
      <c r="BC341">
        <f t="shared" si="117"/>
        <v>1977</v>
      </c>
      <c r="BD341">
        <f t="shared" si="118"/>
        <v>8</v>
      </c>
      <c r="BE341" s="1">
        <f t="shared" si="119"/>
        <v>2006</v>
      </c>
      <c r="BF341" s="1">
        <f t="shared" si="120"/>
        <v>12</v>
      </c>
      <c r="BG341" s="1">
        <f t="shared" si="121"/>
        <v>2010</v>
      </c>
      <c r="BH341" s="1">
        <f t="shared" si="122"/>
        <v>8</v>
      </c>
      <c r="BI341" s="1" t="str">
        <f t="shared" si="123"/>
        <v>-</v>
      </c>
      <c r="BJ341" s="1" t="str">
        <f t="shared" si="124"/>
        <v>-</v>
      </c>
      <c r="BK341" s="1" t="str">
        <f t="shared" si="125"/>
        <v>-</v>
      </c>
      <c r="BL341" s="1" t="str">
        <f t="shared" si="126"/>
        <v>-</v>
      </c>
      <c r="BM341" s="1" t="str">
        <f t="shared" si="127"/>
        <v>-</v>
      </c>
      <c r="BN341" s="1" t="str">
        <f t="shared" si="128"/>
        <v>-</v>
      </c>
      <c r="BO341" s="1" t="str">
        <f t="shared" si="135"/>
        <v>-</v>
      </c>
      <c r="BP341" s="1" t="str">
        <f t="shared" si="129"/>
        <v>-</v>
      </c>
      <c r="BQ341" s="1" t="str">
        <f t="shared" si="130"/>
        <v>-</v>
      </c>
      <c r="BR341" s="1" t="str">
        <f t="shared" si="131"/>
        <v>-</v>
      </c>
      <c r="BS341" s="1">
        <f t="shared" si="132"/>
        <v>1977</v>
      </c>
      <c r="BT341" s="1">
        <f t="shared" si="133"/>
        <v>7</v>
      </c>
      <c r="BU341" s="127" t="str">
        <f t="shared" si="134"/>
        <v>ATP-1</v>
      </c>
      <c r="BV341" s="127">
        <f t="shared" si="134"/>
        <v>0</v>
      </c>
      <c r="BW341" s="9"/>
      <c r="BX341" s="9"/>
      <c r="BY341" s="9"/>
      <c r="BZ341" s="9"/>
      <c r="CA341" s="9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</row>
    <row r="342" spans="1:134" ht="15.75" x14ac:dyDescent="0.3">
      <c r="A342" s="101">
        <f>IF(C342&lt;&gt;"",COUNTA($C$7:C342),"")</f>
        <v>336</v>
      </c>
      <c r="B342" s="309">
        <v>1021005</v>
      </c>
      <c r="C342" s="356" t="s">
        <v>788</v>
      </c>
      <c r="D342" s="293" t="s">
        <v>785</v>
      </c>
      <c r="E342" s="380"/>
      <c r="F342" s="106" t="s">
        <v>124</v>
      </c>
      <c r="G342" s="110" t="s">
        <v>102</v>
      </c>
      <c r="H342" s="110" t="s">
        <v>115</v>
      </c>
      <c r="I342" s="109">
        <f t="shared" ca="1" si="136"/>
        <v>8</v>
      </c>
      <c r="J342" s="110"/>
      <c r="K342" s="110"/>
      <c r="L342" s="111" t="s">
        <v>146</v>
      </c>
      <c r="M342" s="304">
        <v>39400</v>
      </c>
      <c r="N342" s="167">
        <v>40270</v>
      </c>
      <c r="O342" s="358"/>
      <c r="P342" s="379"/>
      <c r="Q342" s="359"/>
      <c r="R342" s="369"/>
      <c r="S342" s="136"/>
      <c r="T342" s="137"/>
      <c r="U342" s="138"/>
      <c r="V342" s="139" t="s">
        <v>87</v>
      </c>
      <c r="W342" s="135"/>
      <c r="X342" s="371"/>
      <c r="Y342" s="141">
        <f t="shared" si="116"/>
        <v>11</v>
      </c>
      <c r="AF342" s="371"/>
      <c r="AG342" s="371"/>
      <c r="AH342" s="143" t="str">
        <f t="shared" si="115"/>
        <v>W</v>
      </c>
      <c r="AI342" s="143" t="str">
        <f t="shared" si="115"/>
        <v>B</v>
      </c>
      <c r="AJ342" s="143">
        <f t="shared" ca="1" si="115"/>
        <v>8</v>
      </c>
      <c r="AK342" s="143">
        <f t="shared" si="114"/>
        <v>0</v>
      </c>
      <c r="AL342" s="143">
        <f t="shared" si="114"/>
        <v>0</v>
      </c>
      <c r="AM342" s="143" t="str">
        <f t="shared" si="114"/>
        <v>Batak</v>
      </c>
      <c r="AN342" s="25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33"/>
      <c r="BC342">
        <f t="shared" si="117"/>
        <v>2010</v>
      </c>
      <c r="BD342">
        <f t="shared" si="118"/>
        <v>4</v>
      </c>
      <c r="BE342" s="1" t="str">
        <f t="shared" si="119"/>
        <v>-</v>
      </c>
      <c r="BF342" s="1" t="str">
        <f t="shared" si="120"/>
        <v>-</v>
      </c>
      <c r="BG342" s="1" t="str">
        <f t="shared" si="121"/>
        <v>-</v>
      </c>
      <c r="BH342" s="1" t="str">
        <f t="shared" si="122"/>
        <v>-</v>
      </c>
      <c r="BI342" s="1" t="str">
        <f t="shared" si="123"/>
        <v>-</v>
      </c>
      <c r="BJ342" s="1" t="str">
        <f t="shared" si="124"/>
        <v>-</v>
      </c>
      <c r="BK342" s="1" t="str">
        <f t="shared" si="125"/>
        <v>-</v>
      </c>
      <c r="BL342" s="1" t="str">
        <f t="shared" si="126"/>
        <v>-</v>
      </c>
      <c r="BM342" s="1" t="str">
        <f t="shared" si="127"/>
        <v>-</v>
      </c>
      <c r="BN342" s="1" t="str">
        <f t="shared" si="128"/>
        <v>-</v>
      </c>
      <c r="BO342" s="1" t="str">
        <f t="shared" si="135"/>
        <v>-</v>
      </c>
      <c r="BP342" s="1" t="str">
        <f t="shared" si="129"/>
        <v>-</v>
      </c>
      <c r="BQ342" s="1" t="str">
        <f t="shared" si="130"/>
        <v>-</v>
      </c>
      <c r="BR342" s="1" t="str">
        <f t="shared" si="131"/>
        <v>-</v>
      </c>
      <c r="BS342" s="1">
        <f t="shared" si="132"/>
        <v>2007</v>
      </c>
      <c r="BT342" s="1">
        <f t="shared" si="133"/>
        <v>11</v>
      </c>
      <c r="BU342" s="127" t="str">
        <f t="shared" si="134"/>
        <v>ATL</v>
      </c>
      <c r="BV342" s="127">
        <f t="shared" si="134"/>
        <v>0</v>
      </c>
      <c r="BW342" s="9"/>
      <c r="BX342" s="9"/>
      <c r="BY342" s="9"/>
      <c r="BZ342" s="9"/>
      <c r="CA342" s="9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</row>
    <row r="343" spans="1:134" ht="15.75" x14ac:dyDescent="0.3">
      <c r="A343" s="101">
        <f>IF(C343&lt;&gt;"",COUNTA($C$7:C343),"")</f>
        <v>337</v>
      </c>
      <c r="B343" s="309">
        <v>1021006</v>
      </c>
      <c r="C343" s="356" t="s">
        <v>789</v>
      </c>
      <c r="D343" s="293" t="s">
        <v>785</v>
      </c>
      <c r="E343" s="131"/>
      <c r="F343" s="106" t="s">
        <v>124</v>
      </c>
      <c r="G343" s="110" t="s">
        <v>102</v>
      </c>
      <c r="H343" s="146" t="s">
        <v>115</v>
      </c>
      <c r="I343" s="109">
        <f t="shared" ca="1" si="136"/>
        <v>6</v>
      </c>
      <c r="J343" s="110"/>
      <c r="K343" s="110"/>
      <c r="L343" s="111" t="s">
        <v>146</v>
      </c>
      <c r="M343" s="304">
        <v>39849</v>
      </c>
      <c r="N343" s="167">
        <v>40270</v>
      </c>
      <c r="O343" s="358"/>
      <c r="P343" s="379"/>
      <c r="Q343" s="359"/>
      <c r="R343" s="369"/>
      <c r="S343" s="136"/>
      <c r="T343" s="137"/>
      <c r="U343" s="138"/>
      <c r="V343" s="139" t="s">
        <v>87</v>
      </c>
      <c r="W343" s="135"/>
      <c r="X343" s="371"/>
      <c r="Y343" s="141">
        <f t="shared" si="116"/>
        <v>2</v>
      </c>
      <c r="AF343" s="371"/>
      <c r="AG343" s="371"/>
      <c r="AH343" s="143" t="str">
        <f t="shared" si="115"/>
        <v>W</v>
      </c>
      <c r="AI343" s="143" t="str">
        <f t="shared" si="115"/>
        <v>B</v>
      </c>
      <c r="AJ343" s="143">
        <f t="shared" ca="1" si="115"/>
        <v>6</v>
      </c>
      <c r="AK343" s="143">
        <f t="shared" si="114"/>
        <v>0</v>
      </c>
      <c r="AL343" s="143">
        <f t="shared" si="114"/>
        <v>0</v>
      </c>
      <c r="AM343" s="143" t="str">
        <f t="shared" si="114"/>
        <v>Batak</v>
      </c>
      <c r="AN343" s="25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33"/>
      <c r="BC343">
        <f t="shared" si="117"/>
        <v>2010</v>
      </c>
      <c r="BD343">
        <f t="shared" si="118"/>
        <v>4</v>
      </c>
      <c r="BE343" s="1" t="str">
        <f t="shared" si="119"/>
        <v>-</v>
      </c>
      <c r="BF343" s="1" t="str">
        <f t="shared" si="120"/>
        <v>-</v>
      </c>
      <c r="BG343" s="1" t="str">
        <f t="shared" si="121"/>
        <v>-</v>
      </c>
      <c r="BH343" s="1" t="str">
        <f t="shared" si="122"/>
        <v>-</v>
      </c>
      <c r="BI343" s="1" t="str">
        <f t="shared" si="123"/>
        <v>-</v>
      </c>
      <c r="BJ343" s="1" t="str">
        <f t="shared" si="124"/>
        <v>-</v>
      </c>
      <c r="BK343" s="1" t="str">
        <f t="shared" si="125"/>
        <v>-</v>
      </c>
      <c r="BL343" s="1" t="str">
        <f t="shared" si="126"/>
        <v>-</v>
      </c>
      <c r="BM343" s="1" t="str">
        <f t="shared" si="127"/>
        <v>-</v>
      </c>
      <c r="BN343" s="1" t="str">
        <f t="shared" si="128"/>
        <v>-</v>
      </c>
      <c r="BO343" s="1" t="str">
        <f t="shared" si="135"/>
        <v>-</v>
      </c>
      <c r="BP343" s="1" t="str">
        <f t="shared" si="129"/>
        <v>-</v>
      </c>
      <c r="BQ343" s="1" t="str">
        <f t="shared" si="130"/>
        <v>-</v>
      </c>
      <c r="BR343" s="1" t="str">
        <f t="shared" si="131"/>
        <v>-</v>
      </c>
      <c r="BS343" s="1">
        <f t="shared" si="132"/>
        <v>2009</v>
      </c>
      <c r="BT343" s="1">
        <f t="shared" si="133"/>
        <v>2</v>
      </c>
      <c r="BU343" s="127" t="str">
        <f t="shared" si="134"/>
        <v>ATL</v>
      </c>
      <c r="BV343" s="127">
        <f t="shared" si="134"/>
        <v>0</v>
      </c>
      <c r="BW343" s="9"/>
      <c r="BX343" s="9"/>
      <c r="BY343" s="9"/>
      <c r="BZ343" s="9"/>
      <c r="CA343" s="9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</row>
    <row r="344" spans="1:134" ht="15.75" x14ac:dyDescent="0.3">
      <c r="A344" s="101">
        <f>IF(C344&lt;&gt;"",COUNTA($C$7:C344),"")</f>
        <v>338</v>
      </c>
      <c r="B344" s="102">
        <v>8615001</v>
      </c>
      <c r="C344" s="251" t="s">
        <v>790</v>
      </c>
      <c r="D344" s="293" t="s">
        <v>791</v>
      </c>
      <c r="E344" s="102">
        <v>281848</v>
      </c>
      <c r="F344" s="106" t="s">
        <v>124</v>
      </c>
      <c r="G344" s="110" t="s">
        <v>66</v>
      </c>
      <c r="H344" s="110" t="s">
        <v>103</v>
      </c>
      <c r="I344" s="109">
        <f t="shared" ca="1" si="136"/>
        <v>47</v>
      </c>
      <c r="J344" s="110" t="s">
        <v>110</v>
      </c>
      <c r="K344" s="110" t="s">
        <v>171</v>
      </c>
      <c r="L344" s="111" t="s">
        <v>128</v>
      </c>
      <c r="M344" s="254">
        <v>25105</v>
      </c>
      <c r="N344" s="254">
        <v>31771</v>
      </c>
      <c r="O344" s="156">
        <v>31771</v>
      </c>
      <c r="P344" s="275"/>
      <c r="Q344" s="367"/>
      <c r="R344" s="366"/>
      <c r="S344" s="136"/>
      <c r="T344" s="137"/>
      <c r="U344" s="138"/>
      <c r="V344" s="139"/>
      <c r="W344" s="135"/>
      <c r="X344" s="371"/>
      <c r="Y344" s="141">
        <f t="shared" si="116"/>
        <v>9</v>
      </c>
      <c r="AF344" s="371"/>
      <c r="AG344" s="371"/>
      <c r="AH344" s="143" t="str">
        <f t="shared" si="115"/>
        <v>P</v>
      </c>
      <c r="AI344" s="143" t="str">
        <f t="shared" si="115"/>
        <v>S</v>
      </c>
      <c r="AJ344" s="143">
        <f t="shared" ca="1" si="115"/>
        <v>47</v>
      </c>
      <c r="AK344" s="143" t="str">
        <f t="shared" si="114"/>
        <v>SMU</v>
      </c>
      <c r="AL344" s="143" t="str">
        <f t="shared" si="114"/>
        <v>Lain-Lain</v>
      </c>
      <c r="AM344" s="143" t="str">
        <f t="shared" si="114"/>
        <v>T.Hoa</v>
      </c>
      <c r="AN344" s="25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33"/>
      <c r="BC344">
        <f t="shared" si="117"/>
        <v>1986</v>
      </c>
      <c r="BD344">
        <f t="shared" si="118"/>
        <v>12</v>
      </c>
      <c r="BE344" s="1">
        <f t="shared" si="119"/>
        <v>1986</v>
      </c>
      <c r="BF344" s="1">
        <f t="shared" si="120"/>
        <v>12</v>
      </c>
      <c r="BG344" s="1" t="str">
        <f t="shared" si="121"/>
        <v>-</v>
      </c>
      <c r="BH344" s="1" t="str">
        <f t="shared" si="122"/>
        <v>-</v>
      </c>
      <c r="BI344" s="1" t="str">
        <f t="shared" si="123"/>
        <v>-</v>
      </c>
      <c r="BJ344" s="1" t="str">
        <f t="shared" si="124"/>
        <v>-</v>
      </c>
      <c r="BK344" s="1" t="str">
        <f t="shared" si="125"/>
        <v>-</v>
      </c>
      <c r="BL344" s="1" t="str">
        <f t="shared" si="126"/>
        <v>-</v>
      </c>
      <c r="BM344" s="1" t="str">
        <f t="shared" si="127"/>
        <v>-</v>
      </c>
      <c r="BN344" s="1" t="str">
        <f t="shared" si="128"/>
        <v>-</v>
      </c>
      <c r="BO344" s="1" t="str">
        <f t="shared" si="135"/>
        <v>-</v>
      </c>
      <c r="BP344" s="1" t="str">
        <f t="shared" si="129"/>
        <v>-</v>
      </c>
      <c r="BQ344" s="1" t="str">
        <f t="shared" si="130"/>
        <v>-</v>
      </c>
      <c r="BR344" s="1" t="str">
        <f t="shared" si="131"/>
        <v>-</v>
      </c>
      <c r="BS344" s="1">
        <f t="shared" si="132"/>
        <v>1968</v>
      </c>
      <c r="BT344" s="1">
        <f t="shared" si="133"/>
        <v>9</v>
      </c>
      <c r="BU344" s="127">
        <f t="shared" si="134"/>
        <v>0</v>
      </c>
      <c r="BV344" s="127">
        <f t="shared" si="134"/>
        <v>0</v>
      </c>
      <c r="BW344" s="9"/>
      <c r="BX344" s="9"/>
      <c r="BY344" s="9"/>
      <c r="BZ344" s="9"/>
      <c r="CA344" s="9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</row>
    <row r="345" spans="1:134" ht="15.75" x14ac:dyDescent="0.3">
      <c r="A345" s="101">
        <f>IF(C345&lt;&gt;"",COUNTA($C$7:C345),"")</f>
        <v>339</v>
      </c>
      <c r="B345" s="144" t="s">
        <v>792</v>
      </c>
      <c r="C345" s="251" t="s">
        <v>793</v>
      </c>
      <c r="D345" s="293" t="s">
        <v>791</v>
      </c>
      <c r="E345" s="102">
        <v>281848</v>
      </c>
      <c r="F345" s="106" t="s">
        <v>124</v>
      </c>
      <c r="G345" s="110" t="s">
        <v>102</v>
      </c>
      <c r="H345" s="146" t="s">
        <v>115</v>
      </c>
      <c r="I345" s="109">
        <f t="shared" ca="1" si="136"/>
        <v>15</v>
      </c>
      <c r="J345" s="110"/>
      <c r="K345" s="110"/>
      <c r="L345" s="111" t="s">
        <v>128</v>
      </c>
      <c r="M345" s="254">
        <v>36634</v>
      </c>
      <c r="N345" s="254">
        <v>39789</v>
      </c>
      <c r="O345" s="156"/>
      <c r="P345" s="275"/>
      <c r="Q345" s="367"/>
      <c r="R345" s="366"/>
      <c r="S345" s="136"/>
      <c r="T345" s="137"/>
      <c r="U345" s="138"/>
      <c r="V345" s="139"/>
      <c r="W345" s="135"/>
      <c r="X345" s="371"/>
      <c r="Y345" s="141">
        <f t="shared" si="116"/>
        <v>4</v>
      </c>
      <c r="AF345" s="371"/>
      <c r="AG345" s="371"/>
      <c r="AH345" s="143" t="str">
        <f t="shared" si="115"/>
        <v>W</v>
      </c>
      <c r="AI345" s="143" t="str">
        <f t="shared" si="115"/>
        <v>B</v>
      </c>
      <c r="AJ345" s="143">
        <f t="shared" ca="1" si="115"/>
        <v>15</v>
      </c>
      <c r="AK345" s="143">
        <f t="shared" si="114"/>
        <v>0</v>
      </c>
      <c r="AL345" s="143">
        <f t="shared" si="114"/>
        <v>0</v>
      </c>
      <c r="AM345" s="143" t="str">
        <f t="shared" si="114"/>
        <v>T.Hoa</v>
      </c>
      <c r="AN345" s="25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33"/>
      <c r="BC345">
        <f t="shared" si="117"/>
        <v>2008</v>
      </c>
      <c r="BD345">
        <f t="shared" si="118"/>
        <v>12</v>
      </c>
      <c r="BE345" s="1" t="str">
        <f t="shared" si="119"/>
        <v>-</v>
      </c>
      <c r="BF345" s="1" t="str">
        <f t="shared" si="120"/>
        <v>-</v>
      </c>
      <c r="BG345" s="1" t="str">
        <f t="shared" si="121"/>
        <v>-</v>
      </c>
      <c r="BH345" s="1" t="str">
        <f t="shared" si="122"/>
        <v>-</v>
      </c>
      <c r="BI345" s="1" t="str">
        <f t="shared" si="123"/>
        <v>-</v>
      </c>
      <c r="BJ345" s="1" t="str">
        <f t="shared" si="124"/>
        <v>-</v>
      </c>
      <c r="BK345" s="1" t="str">
        <f t="shared" si="125"/>
        <v>-</v>
      </c>
      <c r="BL345" s="1" t="str">
        <f t="shared" si="126"/>
        <v>-</v>
      </c>
      <c r="BM345" s="1" t="str">
        <f t="shared" si="127"/>
        <v>-</v>
      </c>
      <c r="BN345" s="1" t="str">
        <f t="shared" si="128"/>
        <v>-</v>
      </c>
      <c r="BO345" s="1" t="str">
        <f t="shared" si="135"/>
        <v>-</v>
      </c>
      <c r="BP345" s="1" t="str">
        <f t="shared" si="129"/>
        <v>-</v>
      </c>
      <c r="BQ345" s="1" t="str">
        <f t="shared" si="130"/>
        <v>-</v>
      </c>
      <c r="BR345" s="1" t="str">
        <f t="shared" si="131"/>
        <v>-</v>
      </c>
      <c r="BS345" s="1">
        <f t="shared" si="132"/>
        <v>2000</v>
      </c>
      <c r="BT345" s="1">
        <f t="shared" si="133"/>
        <v>4</v>
      </c>
      <c r="BU345" s="127">
        <f t="shared" si="134"/>
        <v>0</v>
      </c>
      <c r="BV345" s="127">
        <f t="shared" si="134"/>
        <v>0</v>
      </c>
      <c r="BW345" s="9"/>
      <c r="BX345" s="9"/>
      <c r="BY345" s="9"/>
      <c r="BZ345" s="9"/>
      <c r="CA345" s="9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</row>
    <row r="346" spans="1:134" ht="15.75" x14ac:dyDescent="0.3">
      <c r="A346" s="101">
        <f>IF(C346&lt;&gt;"",COUNTA($C$7:C346),"")</f>
        <v>340</v>
      </c>
      <c r="B346" s="102">
        <v>8717051</v>
      </c>
      <c r="C346" s="251" t="s">
        <v>794</v>
      </c>
      <c r="D346" s="293" t="s">
        <v>795</v>
      </c>
      <c r="E346" s="102">
        <v>281728</v>
      </c>
      <c r="F346" s="106" t="s">
        <v>124</v>
      </c>
      <c r="G346" s="110" t="s">
        <v>66</v>
      </c>
      <c r="H346" s="110" t="s">
        <v>103</v>
      </c>
      <c r="I346" s="109">
        <f t="shared" ca="1" si="136"/>
        <v>59</v>
      </c>
      <c r="J346" s="110" t="s">
        <v>158</v>
      </c>
      <c r="K346" s="110" t="s">
        <v>119</v>
      </c>
      <c r="L346" s="111" t="s">
        <v>146</v>
      </c>
      <c r="M346" s="253">
        <v>20531</v>
      </c>
      <c r="N346" s="254"/>
      <c r="O346" s="156">
        <v>26403</v>
      </c>
      <c r="P346" s="275"/>
      <c r="Q346" s="367"/>
      <c r="R346" s="366"/>
      <c r="S346" s="136"/>
      <c r="T346" s="137"/>
      <c r="U346" s="138"/>
      <c r="V346" s="139"/>
      <c r="W346" s="135"/>
      <c r="X346" s="371"/>
      <c r="Y346" s="141">
        <f t="shared" si="116"/>
        <v>3</v>
      </c>
      <c r="AF346" s="371"/>
      <c r="AG346" s="371"/>
      <c r="AH346" s="143" t="str">
        <f t="shared" si="115"/>
        <v>P</v>
      </c>
      <c r="AI346" s="143" t="str">
        <f t="shared" si="115"/>
        <v>S</v>
      </c>
      <c r="AJ346" s="143">
        <f t="shared" ca="1" si="115"/>
        <v>59</v>
      </c>
      <c r="AK346" s="143" t="str">
        <f t="shared" si="114"/>
        <v>D-3</v>
      </c>
      <c r="AL346" s="143" t="str">
        <f t="shared" si="114"/>
        <v>P.Swasta</v>
      </c>
      <c r="AM346" s="143" t="str">
        <f t="shared" si="114"/>
        <v>Batak</v>
      </c>
      <c r="AN346" s="25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33"/>
      <c r="BC346" t="str">
        <f t="shared" si="117"/>
        <v>-</v>
      </c>
      <c r="BD346" t="str">
        <f t="shared" si="118"/>
        <v>-</v>
      </c>
      <c r="BE346" s="1">
        <f t="shared" si="119"/>
        <v>1972</v>
      </c>
      <c r="BF346" s="1">
        <f t="shared" si="120"/>
        <v>4</v>
      </c>
      <c r="BG346" s="1" t="str">
        <f t="shared" si="121"/>
        <v>-</v>
      </c>
      <c r="BH346" s="1" t="str">
        <f t="shared" si="122"/>
        <v>-</v>
      </c>
      <c r="BI346" s="1" t="str">
        <f t="shared" si="123"/>
        <v>-</v>
      </c>
      <c r="BJ346" s="1" t="str">
        <f t="shared" si="124"/>
        <v>-</v>
      </c>
      <c r="BK346" s="1" t="str">
        <f t="shared" si="125"/>
        <v>-</v>
      </c>
      <c r="BL346" s="1" t="str">
        <f t="shared" si="126"/>
        <v>-</v>
      </c>
      <c r="BM346" s="1" t="str">
        <f t="shared" si="127"/>
        <v>-</v>
      </c>
      <c r="BN346" s="1" t="str">
        <f t="shared" si="128"/>
        <v>-</v>
      </c>
      <c r="BO346" s="1" t="str">
        <f t="shared" si="135"/>
        <v>-</v>
      </c>
      <c r="BP346" s="1" t="str">
        <f t="shared" si="129"/>
        <v>-</v>
      </c>
      <c r="BQ346" s="1" t="str">
        <f t="shared" si="130"/>
        <v>-</v>
      </c>
      <c r="BR346" s="1" t="str">
        <f t="shared" si="131"/>
        <v>-</v>
      </c>
      <c r="BS346" s="1">
        <f t="shared" si="132"/>
        <v>1956</v>
      </c>
      <c r="BT346" s="1">
        <f t="shared" si="133"/>
        <v>3</v>
      </c>
      <c r="BU346" s="127">
        <f t="shared" si="134"/>
        <v>0</v>
      </c>
      <c r="BV346" s="127">
        <f t="shared" si="134"/>
        <v>0</v>
      </c>
      <c r="BW346" s="9"/>
      <c r="BX346" s="9"/>
      <c r="BY346" s="9"/>
      <c r="BZ346" s="9"/>
      <c r="CA346" s="9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</row>
    <row r="347" spans="1:134" ht="15.75" x14ac:dyDescent="0.3">
      <c r="A347" s="101">
        <f>IF(C347&lt;&gt;"",COUNTA($C$7:C347),"")</f>
        <v>341</v>
      </c>
      <c r="B347" s="357">
        <v>8727052</v>
      </c>
      <c r="C347" s="360" t="s">
        <v>796</v>
      </c>
      <c r="D347" s="293" t="s">
        <v>795</v>
      </c>
      <c r="E347" s="102">
        <v>281728</v>
      </c>
      <c r="F347" s="106" t="s">
        <v>124</v>
      </c>
      <c r="G347" s="110" t="s">
        <v>102</v>
      </c>
      <c r="H347" s="110" t="s">
        <v>103</v>
      </c>
      <c r="I347" s="109">
        <f t="shared" ca="1" si="136"/>
        <v>56</v>
      </c>
      <c r="J347" s="110" t="s">
        <v>110</v>
      </c>
      <c r="K347" s="110" t="s">
        <v>127</v>
      </c>
      <c r="L347" s="111" t="s">
        <v>146</v>
      </c>
      <c r="M347" s="304">
        <v>21729</v>
      </c>
      <c r="N347" s="167">
        <v>21785</v>
      </c>
      <c r="O347" s="158">
        <v>26538</v>
      </c>
      <c r="P347" s="225"/>
      <c r="Q347" s="365"/>
      <c r="R347" s="366"/>
      <c r="S347" s="136"/>
      <c r="T347" s="137"/>
      <c r="U347" s="138"/>
      <c r="V347" s="139"/>
      <c r="W347" s="135"/>
      <c r="X347" s="371"/>
      <c r="Y347" s="141">
        <f t="shared" si="116"/>
        <v>6</v>
      </c>
      <c r="AF347" s="371"/>
      <c r="AG347" s="371"/>
      <c r="AH347" s="143" t="str">
        <f t="shared" si="115"/>
        <v>W</v>
      </c>
      <c r="AI347" s="143" t="str">
        <f t="shared" si="115"/>
        <v>S</v>
      </c>
      <c r="AJ347" s="143">
        <f t="shared" ca="1" si="115"/>
        <v>56</v>
      </c>
      <c r="AK347" s="143" t="str">
        <f t="shared" si="115"/>
        <v>SMU</v>
      </c>
      <c r="AL347" s="143" t="str">
        <f t="shared" si="115"/>
        <v>Ibu RT</v>
      </c>
      <c r="AM347" s="143" t="str">
        <f t="shared" si="115"/>
        <v>Batak</v>
      </c>
      <c r="AN347" s="25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33"/>
      <c r="BC347">
        <f t="shared" si="117"/>
        <v>1959</v>
      </c>
      <c r="BD347">
        <f t="shared" si="118"/>
        <v>8</v>
      </c>
      <c r="BE347" s="1">
        <f t="shared" si="119"/>
        <v>1972</v>
      </c>
      <c r="BF347" s="1">
        <f t="shared" si="120"/>
        <v>8</v>
      </c>
      <c r="BG347" s="1" t="str">
        <f t="shared" si="121"/>
        <v>-</v>
      </c>
      <c r="BH347" s="1" t="str">
        <f t="shared" si="122"/>
        <v>-</v>
      </c>
      <c r="BI347" s="1" t="str">
        <f t="shared" si="123"/>
        <v>-</v>
      </c>
      <c r="BJ347" s="1" t="str">
        <f t="shared" si="124"/>
        <v>-</v>
      </c>
      <c r="BK347" s="1" t="str">
        <f t="shared" si="125"/>
        <v>-</v>
      </c>
      <c r="BL347" s="1" t="str">
        <f t="shared" si="126"/>
        <v>-</v>
      </c>
      <c r="BM347" s="1" t="str">
        <f t="shared" si="127"/>
        <v>-</v>
      </c>
      <c r="BN347" s="1" t="str">
        <f t="shared" si="128"/>
        <v>-</v>
      </c>
      <c r="BO347" s="1" t="str">
        <f t="shared" si="135"/>
        <v>-</v>
      </c>
      <c r="BP347" s="1" t="str">
        <f t="shared" si="129"/>
        <v>-</v>
      </c>
      <c r="BQ347" s="1" t="str">
        <f t="shared" si="130"/>
        <v>-</v>
      </c>
      <c r="BR347" s="1" t="str">
        <f t="shared" si="131"/>
        <v>-</v>
      </c>
      <c r="BS347" s="1">
        <f t="shared" si="132"/>
        <v>1959</v>
      </c>
      <c r="BT347" s="1">
        <f t="shared" si="133"/>
        <v>6</v>
      </c>
      <c r="BU347" s="127">
        <f t="shared" si="134"/>
        <v>0</v>
      </c>
      <c r="BV347" s="127">
        <f t="shared" si="134"/>
        <v>0</v>
      </c>
      <c r="BW347" s="9"/>
      <c r="BX347" s="9"/>
      <c r="BY347" s="9"/>
      <c r="BZ347" s="9"/>
      <c r="CA347" s="9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</row>
    <row r="348" spans="1:134" ht="15.75" x14ac:dyDescent="0.3">
      <c r="A348" s="101">
        <f>IF(C348&lt;&gt;"",COUNTA($C$7:C348),"")</f>
        <v>342</v>
      </c>
      <c r="B348" s="357">
        <v>9521024</v>
      </c>
      <c r="C348" s="360" t="s">
        <v>797</v>
      </c>
      <c r="D348" s="293" t="s">
        <v>795</v>
      </c>
      <c r="E348" s="102">
        <v>281728</v>
      </c>
      <c r="F348" s="106" t="s">
        <v>124</v>
      </c>
      <c r="G348" s="110" t="s">
        <v>102</v>
      </c>
      <c r="H348" s="146" t="s">
        <v>115</v>
      </c>
      <c r="I348" s="109">
        <f t="shared" ca="1" si="136"/>
        <v>21</v>
      </c>
      <c r="J348" s="110"/>
      <c r="K348" s="110"/>
      <c r="L348" s="111" t="s">
        <v>146</v>
      </c>
      <c r="M348" s="304">
        <v>34678</v>
      </c>
      <c r="N348" s="167">
        <v>35058</v>
      </c>
      <c r="O348" s="158"/>
      <c r="P348" s="225"/>
      <c r="Q348" s="365"/>
      <c r="R348" s="366"/>
      <c r="S348" s="136"/>
      <c r="T348" s="137"/>
      <c r="U348" s="138"/>
      <c r="V348" s="139"/>
      <c r="W348" s="135"/>
      <c r="X348" s="371"/>
      <c r="Y348" s="141">
        <f t="shared" si="116"/>
        <v>12</v>
      </c>
      <c r="AF348" s="371"/>
      <c r="AG348" s="371"/>
      <c r="AH348" s="143" t="str">
        <f t="shared" ref="AH348:AM390" si="137">IF(AND(ISBLANK($Q348),ISBLANK($R348),ISBLANK($S348)),G348,"*"&amp;G348)</f>
        <v>W</v>
      </c>
      <c r="AI348" s="143" t="str">
        <f t="shared" si="137"/>
        <v>B</v>
      </c>
      <c r="AJ348" s="143">
        <f t="shared" ca="1" si="137"/>
        <v>21</v>
      </c>
      <c r="AK348" s="143">
        <f t="shared" si="137"/>
        <v>0</v>
      </c>
      <c r="AL348" s="143">
        <f t="shared" si="137"/>
        <v>0</v>
      </c>
      <c r="AM348" s="143" t="str">
        <f t="shared" si="137"/>
        <v>Batak</v>
      </c>
      <c r="AN348" s="25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33"/>
      <c r="BC348">
        <f t="shared" si="117"/>
        <v>1995</v>
      </c>
      <c r="BD348">
        <f t="shared" si="118"/>
        <v>12</v>
      </c>
      <c r="BE348" s="1" t="str">
        <f t="shared" si="119"/>
        <v>-</v>
      </c>
      <c r="BF348" s="1" t="str">
        <f t="shared" si="120"/>
        <v>-</v>
      </c>
      <c r="BG348" s="1" t="str">
        <f t="shared" si="121"/>
        <v>-</v>
      </c>
      <c r="BH348" s="1" t="str">
        <f t="shared" si="122"/>
        <v>-</v>
      </c>
      <c r="BI348" s="1" t="str">
        <f t="shared" si="123"/>
        <v>-</v>
      </c>
      <c r="BJ348" s="1" t="str">
        <f t="shared" si="124"/>
        <v>-</v>
      </c>
      <c r="BK348" s="1" t="str">
        <f t="shared" si="125"/>
        <v>-</v>
      </c>
      <c r="BL348" s="1" t="str">
        <f t="shared" si="126"/>
        <v>-</v>
      </c>
      <c r="BM348" s="1" t="str">
        <f t="shared" si="127"/>
        <v>-</v>
      </c>
      <c r="BN348" s="1" t="str">
        <f t="shared" si="128"/>
        <v>-</v>
      </c>
      <c r="BO348" s="1" t="str">
        <f t="shared" si="135"/>
        <v>-</v>
      </c>
      <c r="BP348" s="1" t="str">
        <f t="shared" si="129"/>
        <v>-</v>
      </c>
      <c r="BQ348" s="1" t="str">
        <f t="shared" si="130"/>
        <v>-</v>
      </c>
      <c r="BR348" s="1" t="str">
        <f t="shared" si="131"/>
        <v>-</v>
      </c>
      <c r="BS348" s="1">
        <f t="shared" si="132"/>
        <v>1994</v>
      </c>
      <c r="BT348" s="1">
        <f t="shared" si="133"/>
        <v>12</v>
      </c>
      <c r="BU348" s="127">
        <f t="shared" si="134"/>
        <v>0</v>
      </c>
      <c r="BV348" s="127">
        <f t="shared" si="134"/>
        <v>0</v>
      </c>
      <c r="BW348" s="9"/>
      <c r="BX348" s="9"/>
      <c r="BY348" s="9"/>
      <c r="BZ348" s="9"/>
      <c r="CA348" s="9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</row>
    <row r="349" spans="1:134" ht="15.75" x14ac:dyDescent="0.3">
      <c r="A349" s="101">
        <f>IF(C349&lt;&gt;"",COUNTA($C$7:C349),"")</f>
        <v>343</v>
      </c>
      <c r="B349" s="102">
        <v>9817002</v>
      </c>
      <c r="C349" s="251" t="s">
        <v>798</v>
      </c>
      <c r="D349" s="293" t="s">
        <v>799</v>
      </c>
      <c r="E349" s="102">
        <v>270855</v>
      </c>
      <c r="F349" s="106" t="s">
        <v>124</v>
      </c>
      <c r="G349" s="220" t="s">
        <v>66</v>
      </c>
      <c r="H349" s="110" t="s">
        <v>103</v>
      </c>
      <c r="I349" s="109">
        <f t="shared" ca="1" si="136"/>
        <v>51</v>
      </c>
      <c r="J349" s="110" t="s">
        <v>164</v>
      </c>
      <c r="K349" s="110" t="s">
        <v>105</v>
      </c>
      <c r="L349" s="111" t="s">
        <v>106</v>
      </c>
      <c r="M349" s="254">
        <v>23494</v>
      </c>
      <c r="N349" s="254">
        <v>23584</v>
      </c>
      <c r="O349" s="156">
        <v>31445</v>
      </c>
      <c r="P349" s="275"/>
      <c r="Q349" s="367"/>
      <c r="R349" s="366"/>
      <c r="S349" s="136"/>
      <c r="T349" s="137"/>
      <c r="U349" s="138"/>
      <c r="V349" s="139"/>
      <c r="W349" s="135"/>
      <c r="X349" s="371"/>
      <c r="Y349" s="141">
        <f t="shared" si="116"/>
        <v>4</v>
      </c>
      <c r="AF349" s="371"/>
      <c r="AG349" s="371"/>
      <c r="AH349" s="143" t="str">
        <f t="shared" si="137"/>
        <v>P</v>
      </c>
      <c r="AI349" s="143" t="str">
        <f t="shared" si="137"/>
        <v>S</v>
      </c>
      <c r="AJ349" s="143">
        <f t="shared" ca="1" si="137"/>
        <v>51</v>
      </c>
      <c r="AK349" s="143" t="str">
        <f t="shared" si="137"/>
        <v>S-2</v>
      </c>
      <c r="AL349" s="143" t="str">
        <f t="shared" si="137"/>
        <v>P.Negeri</v>
      </c>
      <c r="AM349" s="143" t="str">
        <f t="shared" si="137"/>
        <v>Jawa</v>
      </c>
      <c r="AN349" s="25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33"/>
      <c r="BC349">
        <f t="shared" si="117"/>
        <v>1964</v>
      </c>
      <c r="BD349">
        <f t="shared" si="118"/>
        <v>7</v>
      </c>
      <c r="BE349" s="1">
        <f t="shared" si="119"/>
        <v>1986</v>
      </c>
      <c r="BF349" s="1">
        <f t="shared" si="120"/>
        <v>2</v>
      </c>
      <c r="BG349" s="1" t="str">
        <f t="shared" si="121"/>
        <v>-</v>
      </c>
      <c r="BH349" s="1" t="str">
        <f t="shared" si="122"/>
        <v>-</v>
      </c>
      <c r="BI349" s="1" t="str">
        <f t="shared" si="123"/>
        <v>-</v>
      </c>
      <c r="BJ349" s="1" t="str">
        <f t="shared" si="124"/>
        <v>-</v>
      </c>
      <c r="BK349" s="1" t="str">
        <f t="shared" si="125"/>
        <v>-</v>
      </c>
      <c r="BL349" s="1" t="str">
        <f t="shared" si="126"/>
        <v>-</v>
      </c>
      <c r="BM349" s="1" t="str">
        <f t="shared" si="127"/>
        <v>-</v>
      </c>
      <c r="BN349" s="1" t="str">
        <f t="shared" si="128"/>
        <v>-</v>
      </c>
      <c r="BO349" s="1" t="str">
        <f t="shared" si="135"/>
        <v>-</v>
      </c>
      <c r="BP349" s="1" t="str">
        <f t="shared" si="129"/>
        <v>-</v>
      </c>
      <c r="BQ349" s="1" t="str">
        <f t="shared" si="130"/>
        <v>-</v>
      </c>
      <c r="BR349" s="1" t="str">
        <f t="shared" si="131"/>
        <v>-</v>
      </c>
      <c r="BS349" s="1">
        <f t="shared" si="132"/>
        <v>1964</v>
      </c>
      <c r="BT349" s="1">
        <f t="shared" si="133"/>
        <v>4</v>
      </c>
      <c r="BU349" s="127">
        <f t="shared" si="134"/>
        <v>0</v>
      </c>
      <c r="BV349" s="127">
        <f t="shared" si="134"/>
        <v>0</v>
      </c>
      <c r="BW349" s="9"/>
      <c r="BX349" s="9"/>
      <c r="BY349" s="9"/>
      <c r="BZ349" s="9"/>
      <c r="CA349" s="9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</row>
    <row r="350" spans="1:134" ht="15.75" x14ac:dyDescent="0.3">
      <c r="A350" s="101">
        <f>IF(C350&lt;&gt;"",COUNTA($C$7:C350),"")</f>
        <v>344</v>
      </c>
      <c r="B350" s="102">
        <v>9827003</v>
      </c>
      <c r="C350" s="294" t="s">
        <v>800</v>
      </c>
      <c r="D350" s="293" t="s">
        <v>799</v>
      </c>
      <c r="E350" s="102">
        <v>270855</v>
      </c>
      <c r="F350" s="106" t="s">
        <v>124</v>
      </c>
      <c r="G350" s="110" t="s">
        <v>102</v>
      </c>
      <c r="H350" s="110" t="s">
        <v>103</v>
      </c>
      <c r="I350" s="109">
        <f t="shared" ca="1" si="136"/>
        <v>43</v>
      </c>
      <c r="J350" s="110" t="s">
        <v>145</v>
      </c>
      <c r="K350" s="110" t="s">
        <v>119</v>
      </c>
      <c r="L350" s="111" t="s">
        <v>106</v>
      </c>
      <c r="M350" s="253">
        <v>26629</v>
      </c>
      <c r="N350" s="254">
        <v>26726</v>
      </c>
      <c r="O350" s="156">
        <v>33468</v>
      </c>
      <c r="P350" s="275"/>
      <c r="Q350" s="367"/>
      <c r="R350" s="366"/>
      <c r="S350" s="136"/>
      <c r="T350" s="137"/>
      <c r="U350" s="138"/>
      <c r="V350" s="139"/>
      <c r="W350" s="135"/>
      <c r="X350" s="371"/>
      <c r="Y350" s="141">
        <f t="shared" si="116"/>
        <v>11</v>
      </c>
      <c r="AF350" s="371"/>
      <c r="AG350" s="371"/>
      <c r="AH350" s="143" t="str">
        <f t="shared" si="137"/>
        <v>W</v>
      </c>
      <c r="AI350" s="143" t="str">
        <f t="shared" si="137"/>
        <v>S</v>
      </c>
      <c r="AJ350" s="143">
        <f t="shared" ca="1" si="137"/>
        <v>43</v>
      </c>
      <c r="AK350" s="143" t="str">
        <f t="shared" si="137"/>
        <v>S-1</v>
      </c>
      <c r="AL350" s="143" t="str">
        <f t="shared" si="137"/>
        <v>P.Swasta</v>
      </c>
      <c r="AM350" s="143" t="str">
        <f t="shared" si="137"/>
        <v>Jawa</v>
      </c>
      <c r="AN350" s="25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33"/>
      <c r="BC350">
        <f t="shared" si="117"/>
        <v>1973</v>
      </c>
      <c r="BD350">
        <f t="shared" si="118"/>
        <v>3</v>
      </c>
      <c r="BE350" s="1">
        <f t="shared" si="119"/>
        <v>1991</v>
      </c>
      <c r="BF350" s="1">
        <f t="shared" si="120"/>
        <v>8</v>
      </c>
      <c r="BG350" s="1" t="str">
        <f t="shared" si="121"/>
        <v>-</v>
      </c>
      <c r="BH350" s="1" t="str">
        <f t="shared" si="122"/>
        <v>-</v>
      </c>
      <c r="BI350" s="1" t="str">
        <f t="shared" si="123"/>
        <v>-</v>
      </c>
      <c r="BJ350" s="1" t="str">
        <f t="shared" si="124"/>
        <v>-</v>
      </c>
      <c r="BK350" s="1" t="str">
        <f t="shared" si="125"/>
        <v>-</v>
      </c>
      <c r="BL350" s="1" t="str">
        <f t="shared" si="126"/>
        <v>-</v>
      </c>
      <c r="BM350" s="1" t="str">
        <f t="shared" si="127"/>
        <v>-</v>
      </c>
      <c r="BN350" s="1" t="str">
        <f t="shared" si="128"/>
        <v>-</v>
      </c>
      <c r="BO350" s="1" t="str">
        <f t="shared" si="135"/>
        <v>-</v>
      </c>
      <c r="BP350" s="1" t="str">
        <f t="shared" si="129"/>
        <v>-</v>
      </c>
      <c r="BQ350" s="1" t="str">
        <f t="shared" si="130"/>
        <v>-</v>
      </c>
      <c r="BR350" s="1" t="str">
        <f t="shared" si="131"/>
        <v>-</v>
      </c>
      <c r="BS350" s="1">
        <f t="shared" si="132"/>
        <v>1972</v>
      </c>
      <c r="BT350" s="1">
        <f t="shared" si="133"/>
        <v>11</v>
      </c>
      <c r="BU350" s="127">
        <f t="shared" si="134"/>
        <v>0</v>
      </c>
      <c r="BV350" s="127">
        <f t="shared" si="134"/>
        <v>0</v>
      </c>
      <c r="BW350" s="9"/>
      <c r="BX350" s="9"/>
      <c r="BY350" s="9"/>
      <c r="BZ350" s="9"/>
      <c r="CA350" s="9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</row>
    <row r="351" spans="1:134" ht="15.75" x14ac:dyDescent="0.3">
      <c r="A351" s="101">
        <f>IF(C351&lt;&gt;"",COUNTA($C$7:C351),"")</f>
        <v>345</v>
      </c>
      <c r="B351" s="102">
        <v>9921012</v>
      </c>
      <c r="C351" s="251" t="s">
        <v>801</v>
      </c>
      <c r="D351" s="293" t="s">
        <v>799</v>
      </c>
      <c r="E351" s="102">
        <v>270855</v>
      </c>
      <c r="F351" s="106" t="s">
        <v>124</v>
      </c>
      <c r="G351" s="110" t="s">
        <v>102</v>
      </c>
      <c r="H351" s="146" t="s">
        <v>115</v>
      </c>
      <c r="I351" s="109">
        <f t="shared" ca="1" si="136"/>
        <v>17</v>
      </c>
      <c r="J351" s="110"/>
      <c r="K351" s="110"/>
      <c r="L351" s="111" t="s">
        <v>106</v>
      </c>
      <c r="M351" s="253">
        <v>36151</v>
      </c>
      <c r="N351" s="254">
        <v>36254</v>
      </c>
      <c r="O351" s="156"/>
      <c r="P351" s="275"/>
      <c r="Q351" s="367"/>
      <c r="R351" s="366"/>
      <c r="S351" s="136"/>
      <c r="T351" s="137"/>
      <c r="U351" s="138"/>
      <c r="V351" s="139"/>
      <c r="W351" s="381"/>
      <c r="X351" s="371"/>
      <c r="Y351" s="141">
        <f t="shared" si="116"/>
        <v>12</v>
      </c>
      <c r="AF351" s="371"/>
      <c r="AG351" s="371"/>
      <c r="AH351" s="143" t="str">
        <f t="shared" si="137"/>
        <v>W</v>
      </c>
      <c r="AI351" s="143" t="str">
        <f t="shared" si="137"/>
        <v>B</v>
      </c>
      <c r="AJ351" s="143">
        <f t="shared" ca="1" si="137"/>
        <v>17</v>
      </c>
      <c r="AK351" s="143">
        <f t="shared" si="137"/>
        <v>0</v>
      </c>
      <c r="AL351" s="143">
        <f t="shared" si="137"/>
        <v>0</v>
      </c>
      <c r="AM351" s="143" t="str">
        <f t="shared" si="137"/>
        <v>Jawa</v>
      </c>
      <c r="AN351" s="25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33"/>
      <c r="BC351">
        <f t="shared" si="117"/>
        <v>1999</v>
      </c>
      <c r="BD351">
        <f t="shared" si="118"/>
        <v>4</v>
      </c>
      <c r="BE351" s="1" t="str">
        <f t="shared" si="119"/>
        <v>-</v>
      </c>
      <c r="BF351" s="1" t="str">
        <f t="shared" si="120"/>
        <v>-</v>
      </c>
      <c r="BG351" s="1" t="str">
        <f t="shared" si="121"/>
        <v>-</v>
      </c>
      <c r="BH351" s="1" t="str">
        <f t="shared" si="122"/>
        <v>-</v>
      </c>
      <c r="BI351" s="1" t="str">
        <f t="shared" si="123"/>
        <v>-</v>
      </c>
      <c r="BJ351" s="1" t="str">
        <f t="shared" si="124"/>
        <v>-</v>
      </c>
      <c r="BK351" s="1" t="str">
        <f t="shared" si="125"/>
        <v>-</v>
      </c>
      <c r="BL351" s="1" t="str">
        <f t="shared" si="126"/>
        <v>-</v>
      </c>
      <c r="BM351" s="1" t="str">
        <f t="shared" si="127"/>
        <v>-</v>
      </c>
      <c r="BN351" s="1" t="str">
        <f t="shared" si="128"/>
        <v>-</v>
      </c>
      <c r="BO351" s="1" t="str">
        <f t="shared" si="135"/>
        <v>-</v>
      </c>
      <c r="BP351" s="1" t="str">
        <f t="shared" si="129"/>
        <v>-</v>
      </c>
      <c r="BQ351" s="1" t="str">
        <f t="shared" si="130"/>
        <v>-</v>
      </c>
      <c r="BR351" s="1" t="str">
        <f t="shared" si="131"/>
        <v>-</v>
      </c>
      <c r="BS351" s="1">
        <f t="shared" si="132"/>
        <v>1998</v>
      </c>
      <c r="BT351" s="1">
        <f t="shared" si="133"/>
        <v>12</v>
      </c>
      <c r="BU351" s="127">
        <f t="shared" si="134"/>
        <v>0</v>
      </c>
      <c r="BV351" s="127">
        <f t="shared" si="134"/>
        <v>0</v>
      </c>
      <c r="BW351" s="9"/>
      <c r="BX351" s="9"/>
      <c r="BY351" s="9"/>
      <c r="BZ351" s="9"/>
      <c r="CA351" s="9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</row>
    <row r="352" spans="1:134" ht="15.75" x14ac:dyDescent="0.3">
      <c r="A352" s="101">
        <f>IF(C352&lt;&gt;"",COUNTA($C$7:C352),"")</f>
        <v>346</v>
      </c>
      <c r="B352" s="144" t="s">
        <v>802</v>
      </c>
      <c r="C352" s="251" t="s">
        <v>803</v>
      </c>
      <c r="D352" s="293" t="s">
        <v>799</v>
      </c>
      <c r="E352" s="102">
        <v>270855</v>
      </c>
      <c r="F352" s="106" t="s">
        <v>124</v>
      </c>
      <c r="G352" s="110" t="s">
        <v>66</v>
      </c>
      <c r="H352" s="146" t="s">
        <v>115</v>
      </c>
      <c r="I352" s="109">
        <f t="shared" ca="1" si="136"/>
        <v>12</v>
      </c>
      <c r="J352" s="110"/>
      <c r="K352" s="110"/>
      <c r="L352" s="111" t="s">
        <v>106</v>
      </c>
      <c r="M352" s="253">
        <v>37965</v>
      </c>
      <c r="N352" s="254">
        <v>38137</v>
      </c>
      <c r="O352" s="156"/>
      <c r="P352" s="275"/>
      <c r="Q352" s="367"/>
      <c r="R352" s="366"/>
      <c r="S352" s="136"/>
      <c r="T352" s="137"/>
      <c r="U352" s="138"/>
      <c r="V352" s="139"/>
      <c r="W352" s="381"/>
      <c r="X352" s="371"/>
      <c r="Y352" s="141">
        <f t="shared" si="116"/>
        <v>12</v>
      </c>
      <c r="AF352" s="371"/>
      <c r="AG352" s="371"/>
      <c r="AH352" s="143" t="str">
        <f t="shared" si="137"/>
        <v>P</v>
      </c>
      <c r="AI352" s="143" t="str">
        <f t="shared" si="137"/>
        <v>B</v>
      </c>
      <c r="AJ352" s="143">
        <f t="shared" ca="1" si="137"/>
        <v>12</v>
      </c>
      <c r="AK352" s="143">
        <f t="shared" si="137"/>
        <v>0</v>
      </c>
      <c r="AL352" s="143">
        <f t="shared" si="137"/>
        <v>0</v>
      </c>
      <c r="AM352" s="143" t="str">
        <f t="shared" si="137"/>
        <v>Jawa</v>
      </c>
      <c r="AN352" s="25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33"/>
      <c r="BC352">
        <f t="shared" si="117"/>
        <v>2004</v>
      </c>
      <c r="BD352">
        <f t="shared" si="118"/>
        <v>5</v>
      </c>
      <c r="BE352" s="1" t="str">
        <f t="shared" si="119"/>
        <v>-</v>
      </c>
      <c r="BF352" s="1" t="str">
        <f t="shared" si="120"/>
        <v>-</v>
      </c>
      <c r="BG352" s="1" t="str">
        <f t="shared" si="121"/>
        <v>-</v>
      </c>
      <c r="BH352" s="1" t="str">
        <f t="shared" si="122"/>
        <v>-</v>
      </c>
      <c r="BI352" s="1" t="str">
        <f t="shared" si="123"/>
        <v>-</v>
      </c>
      <c r="BJ352" s="1" t="str">
        <f t="shared" si="124"/>
        <v>-</v>
      </c>
      <c r="BK352" s="1" t="str">
        <f t="shared" si="125"/>
        <v>-</v>
      </c>
      <c r="BL352" s="1" t="str">
        <f t="shared" si="126"/>
        <v>-</v>
      </c>
      <c r="BM352" s="1" t="str">
        <f t="shared" si="127"/>
        <v>-</v>
      </c>
      <c r="BN352" s="1" t="str">
        <f t="shared" si="128"/>
        <v>-</v>
      </c>
      <c r="BO352" s="1" t="str">
        <f t="shared" si="135"/>
        <v>-</v>
      </c>
      <c r="BP352" s="1" t="str">
        <f t="shared" si="129"/>
        <v>-</v>
      </c>
      <c r="BQ352" s="1" t="str">
        <f t="shared" si="130"/>
        <v>-</v>
      </c>
      <c r="BR352" s="1" t="str">
        <f t="shared" si="131"/>
        <v>-</v>
      </c>
      <c r="BS352" s="1">
        <f t="shared" si="132"/>
        <v>2003</v>
      </c>
      <c r="BT352" s="1">
        <f t="shared" si="133"/>
        <v>12</v>
      </c>
      <c r="BU352" s="127">
        <f t="shared" si="134"/>
        <v>0</v>
      </c>
      <c r="BV352" s="127">
        <f t="shared" si="134"/>
        <v>0</v>
      </c>
      <c r="BW352" s="9"/>
      <c r="BX352" s="9"/>
      <c r="BY352" s="9"/>
      <c r="BZ352" s="9"/>
      <c r="CA352" s="9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</row>
    <row r="353" spans="1:134" ht="15.75" x14ac:dyDescent="0.3">
      <c r="A353" s="101">
        <f>IF(C353&lt;&gt;"",COUNTA($C$7:C353),"")</f>
        <v>347</v>
      </c>
      <c r="B353" s="267" t="s">
        <v>804</v>
      </c>
      <c r="C353" s="288" t="s">
        <v>805</v>
      </c>
      <c r="D353" s="289" t="s">
        <v>806</v>
      </c>
      <c r="E353" s="204">
        <v>281855</v>
      </c>
      <c r="F353" s="205" t="s">
        <v>124</v>
      </c>
      <c r="G353" s="207" t="s">
        <v>66</v>
      </c>
      <c r="H353" s="207" t="s">
        <v>103</v>
      </c>
      <c r="I353" s="208">
        <f t="shared" ca="1" si="136"/>
        <v>49</v>
      </c>
      <c r="J353" s="207" t="s">
        <v>145</v>
      </c>
      <c r="K353" s="207" t="s">
        <v>119</v>
      </c>
      <c r="L353" s="209" t="s">
        <v>112</v>
      </c>
      <c r="M353" s="271">
        <v>24354</v>
      </c>
      <c r="N353" s="210">
        <v>25474</v>
      </c>
      <c r="O353" s="382">
        <v>31986</v>
      </c>
      <c r="P353" s="383">
        <v>36877</v>
      </c>
      <c r="Q353" s="384"/>
      <c r="R353" s="385"/>
      <c r="S353" s="215">
        <v>39949</v>
      </c>
      <c r="T353" s="216"/>
      <c r="U353" s="217"/>
      <c r="V353" s="218" t="s">
        <v>196</v>
      </c>
      <c r="W353" s="214"/>
      <c r="X353" s="371"/>
      <c r="Y353" s="141" t="str">
        <f t="shared" si="116"/>
        <v>-</v>
      </c>
      <c r="AF353" s="371"/>
      <c r="AG353" s="371"/>
      <c r="AH353" s="143" t="str">
        <f t="shared" si="137"/>
        <v>*P</v>
      </c>
      <c r="AI353" s="143" t="str">
        <f t="shared" si="137"/>
        <v>*S</v>
      </c>
      <c r="AJ353" s="143" t="str">
        <f t="shared" ca="1" si="137"/>
        <v>*49</v>
      </c>
      <c r="AK353" s="143" t="str">
        <f t="shared" si="137"/>
        <v>*S-1</v>
      </c>
      <c r="AL353" s="143" t="str">
        <f t="shared" si="137"/>
        <v>*P.Swasta</v>
      </c>
      <c r="AM353" s="143" t="str">
        <f t="shared" si="137"/>
        <v>*Ambon</v>
      </c>
      <c r="AN353" s="25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33"/>
      <c r="BC353">
        <f t="shared" si="117"/>
        <v>1969</v>
      </c>
      <c r="BD353">
        <f t="shared" si="118"/>
        <v>9</v>
      </c>
      <c r="BE353" s="1">
        <f t="shared" si="119"/>
        <v>1987</v>
      </c>
      <c r="BF353" s="1">
        <f t="shared" si="120"/>
        <v>7</v>
      </c>
      <c r="BG353" s="1">
        <f t="shared" si="121"/>
        <v>2000</v>
      </c>
      <c r="BH353" s="1">
        <f t="shared" si="122"/>
        <v>12</v>
      </c>
      <c r="BI353" s="1" t="str">
        <f t="shared" si="123"/>
        <v>-</v>
      </c>
      <c r="BJ353" s="1" t="str">
        <f t="shared" si="124"/>
        <v>-</v>
      </c>
      <c r="BK353" s="1" t="str">
        <f t="shared" si="125"/>
        <v>-</v>
      </c>
      <c r="BL353" s="1" t="str">
        <f t="shared" si="126"/>
        <v>-</v>
      </c>
      <c r="BM353" s="1">
        <f t="shared" si="127"/>
        <v>2009</v>
      </c>
      <c r="BN353" s="1">
        <f t="shared" si="128"/>
        <v>5</v>
      </c>
      <c r="BO353" s="1" t="str">
        <f t="shared" si="135"/>
        <v>-</v>
      </c>
      <c r="BP353" s="1" t="str">
        <f t="shared" si="129"/>
        <v>-</v>
      </c>
      <c r="BQ353" s="1" t="str">
        <f t="shared" si="130"/>
        <v>-</v>
      </c>
      <c r="BR353" s="1" t="str">
        <f t="shared" si="131"/>
        <v>-</v>
      </c>
      <c r="BS353" s="1">
        <f t="shared" si="132"/>
        <v>1966</v>
      </c>
      <c r="BT353" s="1">
        <f t="shared" si="133"/>
        <v>9</v>
      </c>
      <c r="BU353" s="127" t="str">
        <f t="shared" si="134"/>
        <v>DKH-1</v>
      </c>
      <c r="BV353" s="127">
        <f t="shared" si="134"/>
        <v>0</v>
      </c>
      <c r="BW353" s="9"/>
      <c r="BX353" s="9"/>
      <c r="BY353" s="9"/>
      <c r="BZ353" s="9"/>
      <c r="CA353" s="9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</row>
    <row r="354" spans="1:134" ht="15.75" x14ac:dyDescent="0.3">
      <c r="A354" s="101">
        <f>IF(C354&lt;&gt;"",COUNTA($C$7:C354),"")</f>
        <v>348</v>
      </c>
      <c r="B354" s="267" t="s">
        <v>807</v>
      </c>
      <c r="C354" s="288" t="s">
        <v>808</v>
      </c>
      <c r="D354" s="289" t="s">
        <v>806</v>
      </c>
      <c r="E354" s="204">
        <v>281855</v>
      </c>
      <c r="F354" s="205" t="s">
        <v>124</v>
      </c>
      <c r="G354" s="290" t="s">
        <v>102</v>
      </c>
      <c r="H354" s="207" t="s">
        <v>103</v>
      </c>
      <c r="I354" s="208">
        <f t="shared" ca="1" si="136"/>
        <v>45</v>
      </c>
      <c r="J354" s="207" t="s">
        <v>110</v>
      </c>
      <c r="K354" s="207" t="s">
        <v>127</v>
      </c>
      <c r="L354" s="209" t="s">
        <v>106</v>
      </c>
      <c r="M354" s="271">
        <v>25710</v>
      </c>
      <c r="N354" s="210">
        <v>35971</v>
      </c>
      <c r="O354" s="382"/>
      <c r="P354" s="383">
        <v>36877</v>
      </c>
      <c r="Q354" s="384"/>
      <c r="R354" s="385"/>
      <c r="S354" s="215">
        <v>39949</v>
      </c>
      <c r="T354" s="216"/>
      <c r="U354" s="217"/>
      <c r="V354" s="218" t="s">
        <v>196</v>
      </c>
      <c r="W354" s="214"/>
      <c r="X354" s="371"/>
      <c r="Y354" s="141" t="str">
        <f t="shared" si="116"/>
        <v>-</v>
      </c>
      <c r="AF354" s="371"/>
      <c r="AG354" s="371"/>
      <c r="AH354" s="143" t="str">
        <f t="shared" si="137"/>
        <v>*W</v>
      </c>
      <c r="AI354" s="143" t="str">
        <f t="shared" si="137"/>
        <v>*S</v>
      </c>
      <c r="AJ354" s="143" t="str">
        <f t="shared" ca="1" si="137"/>
        <v>*45</v>
      </c>
      <c r="AK354" s="143" t="str">
        <f t="shared" si="137"/>
        <v>*SMU</v>
      </c>
      <c r="AL354" s="143" t="str">
        <f t="shared" si="137"/>
        <v>*Ibu RT</v>
      </c>
      <c r="AM354" s="143" t="str">
        <f t="shared" si="137"/>
        <v>*Jawa</v>
      </c>
      <c r="AN354" s="25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33"/>
      <c r="BC354">
        <f t="shared" si="117"/>
        <v>1998</v>
      </c>
      <c r="BD354">
        <f t="shared" si="118"/>
        <v>6</v>
      </c>
      <c r="BE354" s="1" t="str">
        <f t="shared" si="119"/>
        <v>-</v>
      </c>
      <c r="BF354" s="1" t="str">
        <f t="shared" si="120"/>
        <v>-</v>
      </c>
      <c r="BG354" s="1">
        <f t="shared" si="121"/>
        <v>2000</v>
      </c>
      <c r="BH354" s="1">
        <f t="shared" si="122"/>
        <v>12</v>
      </c>
      <c r="BI354" s="1" t="str">
        <f t="shared" si="123"/>
        <v>-</v>
      </c>
      <c r="BJ354" s="1" t="str">
        <f t="shared" si="124"/>
        <v>-</v>
      </c>
      <c r="BK354" s="1" t="str">
        <f t="shared" si="125"/>
        <v>-</v>
      </c>
      <c r="BL354" s="1" t="str">
        <f t="shared" si="126"/>
        <v>-</v>
      </c>
      <c r="BM354" s="1">
        <f t="shared" si="127"/>
        <v>2009</v>
      </c>
      <c r="BN354" s="1">
        <f t="shared" si="128"/>
        <v>5</v>
      </c>
      <c r="BO354" s="1" t="str">
        <f t="shared" si="135"/>
        <v>-</v>
      </c>
      <c r="BP354" s="1" t="str">
        <f t="shared" si="129"/>
        <v>-</v>
      </c>
      <c r="BQ354" s="1" t="str">
        <f t="shared" si="130"/>
        <v>-</v>
      </c>
      <c r="BR354" s="1" t="str">
        <f t="shared" si="131"/>
        <v>-</v>
      </c>
      <c r="BS354" s="1">
        <f t="shared" si="132"/>
        <v>1970</v>
      </c>
      <c r="BT354" s="1">
        <f t="shared" si="133"/>
        <v>5</v>
      </c>
      <c r="BU354" s="127" t="str">
        <f t="shared" si="134"/>
        <v>DKH-1</v>
      </c>
      <c r="BV354" s="127">
        <f t="shared" si="134"/>
        <v>0</v>
      </c>
      <c r="BW354" s="9"/>
      <c r="BX354" s="9"/>
      <c r="BY354" s="9"/>
      <c r="BZ354" s="9"/>
      <c r="CA354" s="9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</row>
    <row r="355" spans="1:134" ht="15.75" x14ac:dyDescent="0.3">
      <c r="A355" s="101">
        <f>IF(C355&lt;&gt;"",COUNTA($C$7:C355),"")</f>
        <v>349</v>
      </c>
      <c r="B355" s="267" t="s">
        <v>809</v>
      </c>
      <c r="C355" s="288" t="s">
        <v>810</v>
      </c>
      <c r="D355" s="289" t="s">
        <v>806</v>
      </c>
      <c r="E355" s="204">
        <v>281855</v>
      </c>
      <c r="F355" s="205" t="s">
        <v>124</v>
      </c>
      <c r="G355" s="290" t="s">
        <v>102</v>
      </c>
      <c r="H355" s="207" t="s">
        <v>103</v>
      </c>
      <c r="I355" s="208">
        <f t="shared" ca="1" si="136"/>
        <v>29</v>
      </c>
      <c r="J355" s="207" t="s">
        <v>110</v>
      </c>
      <c r="K355" s="207" t="s">
        <v>122</v>
      </c>
      <c r="L355" s="209" t="s">
        <v>106</v>
      </c>
      <c r="M355" s="271">
        <v>31770</v>
      </c>
      <c r="N355" s="210">
        <v>36884</v>
      </c>
      <c r="O355" s="382">
        <v>38346</v>
      </c>
      <c r="P355" s="383"/>
      <c r="Q355" s="384"/>
      <c r="R355" s="385"/>
      <c r="S355" s="215">
        <v>39949</v>
      </c>
      <c r="T355" s="216"/>
      <c r="U355" s="217"/>
      <c r="V355" s="218" t="s">
        <v>196</v>
      </c>
      <c r="W355" s="214"/>
      <c r="X355" s="371"/>
      <c r="Y355" s="141" t="str">
        <f t="shared" si="116"/>
        <v>-</v>
      </c>
      <c r="AF355" s="371"/>
      <c r="AG355" s="371"/>
      <c r="AH355" s="143" t="str">
        <f t="shared" si="137"/>
        <v>*W</v>
      </c>
      <c r="AI355" s="143" t="str">
        <f t="shared" si="137"/>
        <v>*S</v>
      </c>
      <c r="AJ355" s="143" t="str">
        <f t="shared" ca="1" si="137"/>
        <v>*29</v>
      </c>
      <c r="AK355" s="143" t="str">
        <f t="shared" si="137"/>
        <v>*SMU</v>
      </c>
      <c r="AL355" s="143" t="str">
        <f t="shared" si="137"/>
        <v>*Pel/Mhs</v>
      </c>
      <c r="AM355" s="143" t="str">
        <f t="shared" si="137"/>
        <v>*Jawa</v>
      </c>
      <c r="AN355" s="25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33"/>
      <c r="BC355">
        <f t="shared" si="117"/>
        <v>2000</v>
      </c>
      <c r="BD355">
        <f t="shared" si="118"/>
        <v>12</v>
      </c>
      <c r="BE355" s="1">
        <f t="shared" si="119"/>
        <v>2004</v>
      </c>
      <c r="BF355" s="1">
        <f t="shared" si="120"/>
        <v>12</v>
      </c>
      <c r="BG355" s="1" t="str">
        <f t="shared" si="121"/>
        <v>-</v>
      </c>
      <c r="BH355" s="1" t="str">
        <f t="shared" si="122"/>
        <v>-</v>
      </c>
      <c r="BI355" s="1" t="str">
        <f t="shared" si="123"/>
        <v>-</v>
      </c>
      <c r="BJ355" s="1" t="str">
        <f t="shared" si="124"/>
        <v>-</v>
      </c>
      <c r="BK355" s="1" t="str">
        <f t="shared" si="125"/>
        <v>-</v>
      </c>
      <c r="BL355" s="1" t="str">
        <f t="shared" si="126"/>
        <v>-</v>
      </c>
      <c r="BM355" s="1">
        <f t="shared" si="127"/>
        <v>2009</v>
      </c>
      <c r="BN355" s="1">
        <f t="shared" si="128"/>
        <v>5</v>
      </c>
      <c r="BO355" s="1" t="str">
        <f t="shared" si="135"/>
        <v>-</v>
      </c>
      <c r="BP355" s="1" t="str">
        <f t="shared" si="129"/>
        <v>-</v>
      </c>
      <c r="BQ355" s="1" t="str">
        <f t="shared" si="130"/>
        <v>-</v>
      </c>
      <c r="BR355" s="1" t="str">
        <f t="shared" si="131"/>
        <v>-</v>
      </c>
      <c r="BS355" s="1">
        <f t="shared" si="132"/>
        <v>1986</v>
      </c>
      <c r="BT355" s="1">
        <f t="shared" si="133"/>
        <v>12</v>
      </c>
      <c r="BU355" s="127" t="str">
        <f t="shared" si="134"/>
        <v>DKH-1</v>
      </c>
      <c r="BV355" s="127">
        <f t="shared" si="134"/>
        <v>0</v>
      </c>
      <c r="BW355" s="9"/>
      <c r="BX355" s="9"/>
      <c r="BY355" s="9"/>
      <c r="BZ355" s="9"/>
      <c r="CA355" s="9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</row>
    <row r="356" spans="1:134" ht="15.75" x14ac:dyDescent="0.3">
      <c r="A356" s="101">
        <f>IF(C356&lt;&gt;"",COUNTA($C$7:C356),"")</f>
        <v>350</v>
      </c>
      <c r="B356" s="267" t="s">
        <v>811</v>
      </c>
      <c r="C356" s="288" t="s">
        <v>812</v>
      </c>
      <c r="D356" s="289" t="s">
        <v>806</v>
      </c>
      <c r="E356" s="204">
        <v>281855</v>
      </c>
      <c r="F356" s="205" t="s">
        <v>124</v>
      </c>
      <c r="G356" s="207" t="s">
        <v>102</v>
      </c>
      <c r="H356" s="274" t="s">
        <v>115</v>
      </c>
      <c r="I356" s="208">
        <f t="shared" ca="1" si="136"/>
        <v>14</v>
      </c>
      <c r="J356" s="207"/>
      <c r="K356" s="207"/>
      <c r="L356" s="209" t="s">
        <v>112</v>
      </c>
      <c r="M356" s="271">
        <v>37012</v>
      </c>
      <c r="N356" s="210">
        <v>37250</v>
      </c>
      <c r="O356" s="382"/>
      <c r="P356" s="383"/>
      <c r="Q356" s="384"/>
      <c r="R356" s="385"/>
      <c r="S356" s="215">
        <v>39949</v>
      </c>
      <c r="T356" s="216"/>
      <c r="U356" s="217"/>
      <c r="V356" s="218" t="s">
        <v>253</v>
      </c>
      <c r="W356" s="214"/>
      <c r="X356" s="371"/>
      <c r="Y356" s="141" t="str">
        <f t="shared" si="116"/>
        <v>-</v>
      </c>
      <c r="AF356" s="371"/>
      <c r="AG356" s="371"/>
      <c r="AH356" s="143" t="str">
        <f t="shared" si="137"/>
        <v>*W</v>
      </c>
      <c r="AI356" s="143" t="str">
        <f t="shared" si="137"/>
        <v>*B</v>
      </c>
      <c r="AJ356" s="143" t="str">
        <f t="shared" ca="1" si="137"/>
        <v>*14</v>
      </c>
      <c r="AK356" s="143" t="str">
        <f t="shared" si="137"/>
        <v>*</v>
      </c>
      <c r="AL356" s="143" t="str">
        <f t="shared" si="137"/>
        <v>*</v>
      </c>
      <c r="AM356" s="143" t="str">
        <f t="shared" si="137"/>
        <v>*Ambon</v>
      </c>
      <c r="AN356" s="25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33"/>
      <c r="BC356">
        <f t="shared" si="117"/>
        <v>2001</v>
      </c>
      <c r="BD356">
        <f t="shared" si="118"/>
        <v>12</v>
      </c>
      <c r="BE356" s="1" t="str">
        <f t="shared" si="119"/>
        <v>-</v>
      </c>
      <c r="BF356" s="1" t="str">
        <f t="shared" si="120"/>
        <v>-</v>
      </c>
      <c r="BG356" s="1" t="str">
        <f t="shared" si="121"/>
        <v>-</v>
      </c>
      <c r="BH356" s="1" t="str">
        <f t="shared" si="122"/>
        <v>-</v>
      </c>
      <c r="BI356" s="1" t="str">
        <f t="shared" si="123"/>
        <v>-</v>
      </c>
      <c r="BJ356" s="1" t="str">
        <f t="shared" si="124"/>
        <v>-</v>
      </c>
      <c r="BK356" s="1" t="str">
        <f t="shared" si="125"/>
        <v>-</v>
      </c>
      <c r="BL356" s="1" t="str">
        <f t="shared" si="126"/>
        <v>-</v>
      </c>
      <c r="BM356" s="1">
        <f t="shared" si="127"/>
        <v>2009</v>
      </c>
      <c r="BN356" s="1">
        <f t="shared" si="128"/>
        <v>5</v>
      </c>
      <c r="BO356" s="1" t="str">
        <f t="shared" si="135"/>
        <v>-</v>
      </c>
      <c r="BP356" s="1" t="str">
        <f t="shared" si="129"/>
        <v>-</v>
      </c>
      <c r="BQ356" s="1" t="str">
        <f t="shared" si="130"/>
        <v>-</v>
      </c>
      <c r="BR356" s="1" t="str">
        <f t="shared" si="131"/>
        <v>-</v>
      </c>
      <c r="BS356" s="1">
        <f t="shared" si="132"/>
        <v>2001</v>
      </c>
      <c r="BT356" s="1">
        <f t="shared" si="133"/>
        <v>5</v>
      </c>
      <c r="BU356" s="127" t="str">
        <f t="shared" si="134"/>
        <v>DKH-4</v>
      </c>
      <c r="BV356" s="127">
        <f t="shared" si="134"/>
        <v>0</v>
      </c>
      <c r="BW356" s="9"/>
      <c r="BX356" s="9"/>
      <c r="BY356" s="9"/>
      <c r="BZ356" s="9"/>
      <c r="CA356" s="9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</row>
    <row r="357" spans="1:134" ht="15.75" x14ac:dyDescent="0.3">
      <c r="A357" s="101">
        <f>IF(C357&lt;&gt;"",COUNTA($C$7:C357),"")</f>
        <v>351</v>
      </c>
      <c r="B357" s="267" t="s">
        <v>813</v>
      </c>
      <c r="C357" s="288" t="s">
        <v>814</v>
      </c>
      <c r="D357" s="289" t="s">
        <v>806</v>
      </c>
      <c r="E357" s="204">
        <v>281855</v>
      </c>
      <c r="F357" s="205" t="s">
        <v>124</v>
      </c>
      <c r="G357" s="207" t="s">
        <v>102</v>
      </c>
      <c r="H357" s="274" t="s">
        <v>115</v>
      </c>
      <c r="I357" s="208">
        <f t="shared" ca="1" si="136"/>
        <v>9</v>
      </c>
      <c r="J357" s="207"/>
      <c r="K357" s="207"/>
      <c r="L357" s="209" t="s">
        <v>112</v>
      </c>
      <c r="M357" s="271">
        <v>38956</v>
      </c>
      <c r="N357" s="210">
        <v>39054</v>
      </c>
      <c r="O357" s="382"/>
      <c r="P357" s="383"/>
      <c r="Q357" s="384"/>
      <c r="R357" s="385"/>
      <c r="S357" s="215">
        <v>39949</v>
      </c>
      <c r="T357" s="216"/>
      <c r="U357" s="217"/>
      <c r="V357" s="218" t="s">
        <v>253</v>
      </c>
      <c r="W357" s="214"/>
      <c r="X357" s="371"/>
      <c r="Y357" s="141" t="str">
        <f t="shared" si="116"/>
        <v>-</v>
      </c>
      <c r="AF357" s="371"/>
      <c r="AG357" s="371"/>
      <c r="AH357" s="143" t="str">
        <f t="shared" si="137"/>
        <v>*W</v>
      </c>
      <c r="AI357" s="143" t="str">
        <f t="shared" si="137"/>
        <v>*B</v>
      </c>
      <c r="AJ357" s="143" t="str">
        <f t="shared" ca="1" si="137"/>
        <v>*9</v>
      </c>
      <c r="AK357" s="143" t="str">
        <f t="shared" si="137"/>
        <v>*</v>
      </c>
      <c r="AL357" s="143" t="str">
        <f t="shared" si="137"/>
        <v>*</v>
      </c>
      <c r="AM357" s="143" t="str">
        <f t="shared" si="137"/>
        <v>*Ambon</v>
      </c>
      <c r="AN357" s="25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33"/>
      <c r="BC357">
        <f t="shared" si="117"/>
        <v>2006</v>
      </c>
      <c r="BD357">
        <f t="shared" si="118"/>
        <v>12</v>
      </c>
      <c r="BE357" s="1" t="str">
        <f t="shared" si="119"/>
        <v>-</v>
      </c>
      <c r="BF357" s="1" t="str">
        <f t="shared" si="120"/>
        <v>-</v>
      </c>
      <c r="BG357" s="1" t="str">
        <f t="shared" si="121"/>
        <v>-</v>
      </c>
      <c r="BH357" s="1" t="str">
        <f t="shared" si="122"/>
        <v>-</v>
      </c>
      <c r="BI357" s="1" t="str">
        <f t="shared" si="123"/>
        <v>-</v>
      </c>
      <c r="BJ357" s="1" t="str">
        <f t="shared" si="124"/>
        <v>-</v>
      </c>
      <c r="BK357" s="1" t="str">
        <f t="shared" si="125"/>
        <v>-</v>
      </c>
      <c r="BL357" s="1" t="str">
        <f t="shared" si="126"/>
        <v>-</v>
      </c>
      <c r="BM357" s="1">
        <f t="shared" si="127"/>
        <v>2009</v>
      </c>
      <c r="BN357" s="1">
        <f t="shared" si="128"/>
        <v>5</v>
      </c>
      <c r="BO357" s="1" t="str">
        <f t="shared" si="135"/>
        <v>-</v>
      </c>
      <c r="BP357" s="1" t="str">
        <f t="shared" si="129"/>
        <v>-</v>
      </c>
      <c r="BQ357" s="1" t="str">
        <f t="shared" si="130"/>
        <v>-</v>
      </c>
      <c r="BR357" s="1" t="str">
        <f t="shared" si="131"/>
        <v>-</v>
      </c>
      <c r="BS357" s="1">
        <f t="shared" si="132"/>
        <v>2006</v>
      </c>
      <c r="BT357" s="1">
        <f t="shared" si="133"/>
        <v>8</v>
      </c>
      <c r="BU357" s="127" t="str">
        <f t="shared" si="134"/>
        <v>DKH-4</v>
      </c>
      <c r="BV357" s="127">
        <f t="shared" si="134"/>
        <v>0</v>
      </c>
      <c r="BW357" s="9"/>
      <c r="BX357" s="9"/>
      <c r="BY357" s="9"/>
      <c r="BZ357" s="9"/>
      <c r="CA357" s="9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</row>
    <row r="358" spans="1:134" ht="15.75" x14ac:dyDescent="0.3">
      <c r="A358" s="101">
        <f>IF(C358&lt;&gt;"",COUNTA($C$7:C358),"")</f>
        <v>352</v>
      </c>
      <c r="B358" s="229">
        <v>6325001</v>
      </c>
      <c r="C358" s="249" t="s">
        <v>815</v>
      </c>
      <c r="D358" s="346" t="s">
        <v>816</v>
      </c>
      <c r="E358" s="229">
        <v>270850</v>
      </c>
      <c r="F358" s="232" t="s">
        <v>257</v>
      </c>
      <c r="G358" s="233" t="s">
        <v>102</v>
      </c>
      <c r="H358" s="233" t="s">
        <v>103</v>
      </c>
      <c r="I358" s="234" t="str">
        <f t="shared" si="136"/>
        <v/>
      </c>
      <c r="J358" s="233" t="s">
        <v>68</v>
      </c>
      <c r="K358" s="233" t="s">
        <v>127</v>
      </c>
      <c r="L358" s="235" t="s">
        <v>128</v>
      </c>
      <c r="M358" s="236">
        <v>7644</v>
      </c>
      <c r="N358" s="237">
        <v>23024</v>
      </c>
      <c r="O358" s="238">
        <v>23024</v>
      </c>
      <c r="P358" s="386"/>
      <c r="Q358" s="387"/>
      <c r="R358" s="388">
        <v>44676</v>
      </c>
      <c r="S358" s="242"/>
      <c r="T358" s="243"/>
      <c r="U358" s="244"/>
      <c r="V358" s="245" t="s">
        <v>188</v>
      </c>
      <c r="W358" s="241"/>
      <c r="X358" s="371"/>
      <c r="Y358" s="141" t="str">
        <f t="shared" si="116"/>
        <v>-</v>
      </c>
      <c r="AF358" s="371"/>
      <c r="AG358" s="371"/>
      <c r="AH358" s="143" t="str">
        <f t="shared" si="137"/>
        <v>*W</v>
      </c>
      <c r="AI358" s="143" t="str">
        <f t="shared" si="137"/>
        <v>*S</v>
      </c>
      <c r="AJ358" s="143" t="str">
        <f t="shared" si="137"/>
        <v>*</v>
      </c>
      <c r="AK358" s="143" t="str">
        <f t="shared" si="137"/>
        <v>*TDKSD</v>
      </c>
      <c r="AL358" s="143" t="str">
        <f t="shared" si="137"/>
        <v>*Ibu RT</v>
      </c>
      <c r="AM358" s="143" t="str">
        <f t="shared" si="137"/>
        <v>*T.Hoa</v>
      </c>
      <c r="AN358" s="25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33"/>
      <c r="BC358">
        <f t="shared" si="117"/>
        <v>1963</v>
      </c>
      <c r="BD358">
        <f t="shared" si="118"/>
        <v>1</v>
      </c>
      <c r="BE358" s="1">
        <f t="shared" si="119"/>
        <v>1963</v>
      </c>
      <c r="BF358" s="1">
        <f t="shared" si="120"/>
        <v>1</v>
      </c>
      <c r="BG358" s="1" t="str">
        <f t="shared" si="121"/>
        <v>-</v>
      </c>
      <c r="BH358" s="1" t="str">
        <f t="shared" si="122"/>
        <v>-</v>
      </c>
      <c r="BI358" s="1" t="str">
        <f t="shared" si="123"/>
        <v>-</v>
      </c>
      <c r="BJ358" s="1" t="str">
        <f t="shared" si="124"/>
        <v>-</v>
      </c>
      <c r="BK358" s="1">
        <f t="shared" si="125"/>
        <v>2022</v>
      </c>
      <c r="BL358" s="1">
        <f t="shared" si="126"/>
        <v>4</v>
      </c>
      <c r="BM358" s="1" t="str">
        <f t="shared" si="127"/>
        <v>-</v>
      </c>
      <c r="BN358" s="1" t="str">
        <f t="shared" si="128"/>
        <v>-</v>
      </c>
      <c r="BO358" s="1" t="str">
        <f t="shared" si="135"/>
        <v>-</v>
      </c>
      <c r="BP358" s="1" t="str">
        <f t="shared" si="129"/>
        <v>-</v>
      </c>
      <c r="BQ358" s="1" t="str">
        <f t="shared" si="130"/>
        <v>-</v>
      </c>
      <c r="BR358" s="1" t="str">
        <f t="shared" si="131"/>
        <v>-</v>
      </c>
      <c r="BS358" s="1">
        <f t="shared" si="132"/>
        <v>1920</v>
      </c>
      <c r="BT358" s="1">
        <f t="shared" si="133"/>
        <v>12</v>
      </c>
      <c r="BU358" s="127" t="str">
        <f t="shared" si="134"/>
        <v>AKM-1</v>
      </c>
      <c r="BV358" s="127">
        <f t="shared" si="134"/>
        <v>0</v>
      </c>
      <c r="BW358" s="9"/>
      <c r="BX358" s="9"/>
      <c r="BY358" s="9"/>
      <c r="BZ358" s="9"/>
      <c r="CA358" s="9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</row>
    <row r="359" spans="1:134" ht="15.75" x14ac:dyDescent="0.3">
      <c r="A359" s="101">
        <f>IF(C359&lt;&gt;"",COUNTA($C$7:C359),"")</f>
        <v>353</v>
      </c>
      <c r="B359" s="267" t="s">
        <v>817</v>
      </c>
      <c r="C359" s="288" t="s">
        <v>818</v>
      </c>
      <c r="D359" s="289" t="s">
        <v>819</v>
      </c>
      <c r="E359" s="204"/>
      <c r="F359" s="205" t="s">
        <v>124</v>
      </c>
      <c r="G359" s="207" t="s">
        <v>66</v>
      </c>
      <c r="H359" s="207" t="s">
        <v>103</v>
      </c>
      <c r="I359" s="208">
        <f t="shared" ca="1" si="136"/>
        <v>36</v>
      </c>
      <c r="J359" s="207" t="s">
        <v>110</v>
      </c>
      <c r="K359" s="207" t="s">
        <v>171</v>
      </c>
      <c r="L359" s="209" t="s">
        <v>146</v>
      </c>
      <c r="M359" s="271">
        <v>28881</v>
      </c>
      <c r="N359" s="210">
        <v>30290</v>
      </c>
      <c r="O359" s="382">
        <v>35246</v>
      </c>
      <c r="P359" s="383">
        <v>39033</v>
      </c>
      <c r="Q359" s="384"/>
      <c r="R359" s="385"/>
      <c r="S359" s="215">
        <v>39949</v>
      </c>
      <c r="T359" s="216"/>
      <c r="U359" s="217"/>
      <c r="V359" s="218" t="s">
        <v>243</v>
      </c>
      <c r="W359" s="214"/>
      <c r="X359" s="389"/>
      <c r="Y359" s="141" t="str">
        <f t="shared" si="116"/>
        <v>-</v>
      </c>
      <c r="AF359" s="389"/>
      <c r="AG359" s="389"/>
      <c r="AH359" s="143" t="str">
        <f t="shared" si="137"/>
        <v>*P</v>
      </c>
      <c r="AI359" s="143" t="str">
        <f t="shared" si="137"/>
        <v>*S</v>
      </c>
      <c r="AJ359" s="143" t="str">
        <f t="shared" ca="1" si="137"/>
        <v>*36</v>
      </c>
      <c r="AK359" s="143" t="str">
        <f t="shared" si="137"/>
        <v>*SMU</v>
      </c>
      <c r="AL359" s="143" t="str">
        <f t="shared" si="137"/>
        <v>*Lain-Lain</v>
      </c>
      <c r="AM359" s="143" t="str">
        <f t="shared" si="137"/>
        <v>*Batak</v>
      </c>
      <c r="AN359" s="25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33"/>
      <c r="BC359">
        <f t="shared" si="117"/>
        <v>1982</v>
      </c>
      <c r="BD359">
        <f t="shared" si="118"/>
        <v>12</v>
      </c>
      <c r="BE359" s="1">
        <f t="shared" si="119"/>
        <v>1996</v>
      </c>
      <c r="BF359" s="1">
        <f t="shared" si="120"/>
        <v>6</v>
      </c>
      <c r="BG359" s="1">
        <f t="shared" si="121"/>
        <v>2006</v>
      </c>
      <c r="BH359" s="1">
        <f t="shared" si="122"/>
        <v>11</v>
      </c>
      <c r="BI359" s="1" t="str">
        <f t="shared" si="123"/>
        <v>-</v>
      </c>
      <c r="BJ359" s="1" t="str">
        <f t="shared" si="124"/>
        <v>-</v>
      </c>
      <c r="BK359" s="1" t="str">
        <f t="shared" si="125"/>
        <v>-</v>
      </c>
      <c r="BL359" s="1" t="str">
        <f t="shared" si="126"/>
        <v>-</v>
      </c>
      <c r="BM359" s="1">
        <f t="shared" si="127"/>
        <v>2009</v>
      </c>
      <c r="BN359" s="1">
        <f t="shared" si="128"/>
        <v>5</v>
      </c>
      <c r="BO359" s="1" t="str">
        <f t="shared" si="135"/>
        <v>-</v>
      </c>
      <c r="BP359" s="1" t="str">
        <f t="shared" si="129"/>
        <v>-</v>
      </c>
      <c r="BQ359" s="1" t="str">
        <f t="shared" si="130"/>
        <v>-</v>
      </c>
      <c r="BR359" s="1" t="str">
        <f t="shared" si="131"/>
        <v>-</v>
      </c>
      <c r="BS359" s="1">
        <f t="shared" si="132"/>
        <v>1979</v>
      </c>
      <c r="BT359" s="1">
        <f t="shared" si="133"/>
        <v>1</v>
      </c>
      <c r="BU359" s="127" t="str">
        <f t="shared" si="134"/>
        <v>DKH-3</v>
      </c>
      <c r="BV359" s="127">
        <f t="shared" si="134"/>
        <v>0</v>
      </c>
      <c r="BW359" s="9"/>
      <c r="BX359" s="9"/>
      <c r="BY359" s="9"/>
      <c r="BZ359" s="9"/>
      <c r="CA359" s="9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</row>
    <row r="360" spans="1:134" ht="15.75" x14ac:dyDescent="0.3">
      <c r="A360" s="101">
        <f>IF(C360&lt;&gt;"",COUNTA($C$7:C360),"")</f>
        <v>354</v>
      </c>
      <c r="B360" s="267" t="s">
        <v>820</v>
      </c>
      <c r="C360" s="288" t="s">
        <v>821</v>
      </c>
      <c r="D360" s="289" t="s">
        <v>819</v>
      </c>
      <c r="E360" s="204"/>
      <c r="F360" s="205" t="s">
        <v>124</v>
      </c>
      <c r="G360" s="207" t="s">
        <v>102</v>
      </c>
      <c r="H360" s="207" t="s">
        <v>103</v>
      </c>
      <c r="I360" s="208">
        <f t="shared" ca="1" si="136"/>
        <v>36</v>
      </c>
      <c r="J360" s="207" t="s">
        <v>110</v>
      </c>
      <c r="K360" s="207" t="s">
        <v>122</v>
      </c>
      <c r="L360" s="209" t="s">
        <v>146</v>
      </c>
      <c r="M360" s="271">
        <v>29028</v>
      </c>
      <c r="N360" s="210">
        <v>29205</v>
      </c>
      <c r="O360" s="382">
        <v>35246</v>
      </c>
      <c r="P360" s="383">
        <v>39033</v>
      </c>
      <c r="Q360" s="384"/>
      <c r="R360" s="385"/>
      <c r="S360" s="215">
        <v>39949</v>
      </c>
      <c r="T360" s="216"/>
      <c r="U360" s="217"/>
      <c r="V360" s="218" t="s">
        <v>243</v>
      </c>
      <c r="W360" s="214"/>
      <c r="X360" s="389"/>
      <c r="Y360" s="141" t="str">
        <f t="shared" si="116"/>
        <v>-</v>
      </c>
      <c r="AF360" s="389"/>
      <c r="AG360" s="389"/>
      <c r="AH360" s="143" t="str">
        <f t="shared" si="137"/>
        <v>*W</v>
      </c>
      <c r="AI360" s="143" t="str">
        <f t="shared" si="137"/>
        <v>*S</v>
      </c>
      <c r="AJ360" s="143" t="str">
        <f t="shared" ca="1" si="137"/>
        <v>*36</v>
      </c>
      <c r="AK360" s="143" t="str">
        <f t="shared" si="137"/>
        <v>*SMU</v>
      </c>
      <c r="AL360" s="143" t="str">
        <f t="shared" si="137"/>
        <v>*Pel/Mhs</v>
      </c>
      <c r="AM360" s="143" t="str">
        <f t="shared" si="137"/>
        <v>*Batak</v>
      </c>
      <c r="AN360" s="25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33"/>
      <c r="BC360">
        <f t="shared" si="117"/>
        <v>1979</v>
      </c>
      <c r="BD360">
        <f t="shared" si="118"/>
        <v>12</v>
      </c>
      <c r="BE360" s="1">
        <f t="shared" si="119"/>
        <v>1996</v>
      </c>
      <c r="BF360" s="1">
        <f t="shared" si="120"/>
        <v>6</v>
      </c>
      <c r="BG360" s="1">
        <f t="shared" si="121"/>
        <v>2006</v>
      </c>
      <c r="BH360" s="1">
        <f t="shared" si="122"/>
        <v>11</v>
      </c>
      <c r="BI360" s="1" t="str">
        <f t="shared" si="123"/>
        <v>-</v>
      </c>
      <c r="BJ360" s="1" t="str">
        <f t="shared" si="124"/>
        <v>-</v>
      </c>
      <c r="BK360" s="1" t="str">
        <f t="shared" si="125"/>
        <v>-</v>
      </c>
      <c r="BL360" s="1" t="str">
        <f t="shared" si="126"/>
        <v>-</v>
      </c>
      <c r="BM360" s="1">
        <f t="shared" si="127"/>
        <v>2009</v>
      </c>
      <c r="BN360" s="1">
        <f t="shared" si="128"/>
        <v>5</v>
      </c>
      <c r="BO360" s="1" t="str">
        <f t="shared" si="135"/>
        <v>-</v>
      </c>
      <c r="BP360" s="1" t="str">
        <f t="shared" si="129"/>
        <v>-</v>
      </c>
      <c r="BQ360" s="1" t="str">
        <f t="shared" si="130"/>
        <v>-</v>
      </c>
      <c r="BR360" s="1" t="str">
        <f t="shared" si="131"/>
        <v>-</v>
      </c>
      <c r="BS360" s="1">
        <f t="shared" si="132"/>
        <v>1979</v>
      </c>
      <c r="BT360" s="1">
        <f t="shared" si="133"/>
        <v>6</v>
      </c>
      <c r="BU360" s="127" t="str">
        <f t="shared" si="134"/>
        <v>DKH-3</v>
      </c>
      <c r="BV360" s="127">
        <f t="shared" si="134"/>
        <v>0</v>
      </c>
      <c r="BW360" s="9"/>
      <c r="BX360" s="9"/>
      <c r="BY360" s="9"/>
      <c r="BZ360" s="9"/>
      <c r="CA360" s="9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</row>
    <row r="361" spans="1:134" ht="15.75" x14ac:dyDescent="0.3">
      <c r="A361" s="101">
        <f>IF(C361&lt;&gt;"",COUNTA($C$7:C361),"")</f>
        <v>355</v>
      </c>
      <c r="B361" s="267" t="s">
        <v>822</v>
      </c>
      <c r="C361" s="288" t="s">
        <v>823</v>
      </c>
      <c r="D361" s="289" t="s">
        <v>819</v>
      </c>
      <c r="E361" s="204"/>
      <c r="F361" s="205" t="s">
        <v>124</v>
      </c>
      <c r="G361" s="207" t="s">
        <v>66</v>
      </c>
      <c r="H361" s="274" t="s">
        <v>115</v>
      </c>
      <c r="I361" s="208">
        <f t="shared" ca="1" si="136"/>
        <v>12</v>
      </c>
      <c r="J361" s="207"/>
      <c r="K361" s="207"/>
      <c r="L361" s="209" t="s">
        <v>146</v>
      </c>
      <c r="M361" s="271">
        <v>37790</v>
      </c>
      <c r="N361" s="210">
        <v>39054</v>
      </c>
      <c r="O361" s="382"/>
      <c r="P361" s="383"/>
      <c r="Q361" s="384"/>
      <c r="R361" s="385"/>
      <c r="S361" s="215">
        <v>39949</v>
      </c>
      <c r="T361" s="216"/>
      <c r="U361" s="217"/>
      <c r="V361" s="218" t="s">
        <v>253</v>
      </c>
      <c r="W361" s="214"/>
      <c r="X361" s="389"/>
      <c r="Y361" s="141" t="str">
        <f t="shared" si="116"/>
        <v>-</v>
      </c>
      <c r="AF361" s="389"/>
      <c r="AG361" s="389"/>
      <c r="AH361" s="143" t="str">
        <f t="shared" si="137"/>
        <v>*P</v>
      </c>
      <c r="AI361" s="143" t="str">
        <f t="shared" si="137"/>
        <v>*B</v>
      </c>
      <c r="AJ361" s="143" t="str">
        <f t="shared" ca="1" si="137"/>
        <v>*12</v>
      </c>
      <c r="AK361" s="143" t="str">
        <f t="shared" si="137"/>
        <v>*</v>
      </c>
      <c r="AL361" s="143" t="str">
        <f t="shared" si="137"/>
        <v>*</v>
      </c>
      <c r="AM361" s="143" t="str">
        <f t="shared" si="137"/>
        <v>*Batak</v>
      </c>
      <c r="AN361" s="25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33"/>
      <c r="BC361">
        <f t="shared" si="117"/>
        <v>2006</v>
      </c>
      <c r="BD361">
        <f t="shared" si="118"/>
        <v>12</v>
      </c>
      <c r="BE361" s="1" t="str">
        <f t="shared" si="119"/>
        <v>-</v>
      </c>
      <c r="BF361" s="1" t="str">
        <f t="shared" si="120"/>
        <v>-</v>
      </c>
      <c r="BG361" s="1" t="str">
        <f t="shared" si="121"/>
        <v>-</v>
      </c>
      <c r="BH361" s="1" t="str">
        <f t="shared" si="122"/>
        <v>-</v>
      </c>
      <c r="BI361" s="1" t="str">
        <f t="shared" si="123"/>
        <v>-</v>
      </c>
      <c r="BJ361" s="1" t="str">
        <f t="shared" si="124"/>
        <v>-</v>
      </c>
      <c r="BK361" s="1" t="str">
        <f t="shared" si="125"/>
        <v>-</v>
      </c>
      <c r="BL361" s="1" t="str">
        <f t="shared" si="126"/>
        <v>-</v>
      </c>
      <c r="BM361" s="1">
        <f t="shared" si="127"/>
        <v>2009</v>
      </c>
      <c r="BN361" s="1">
        <f t="shared" si="128"/>
        <v>5</v>
      </c>
      <c r="BO361" s="1" t="str">
        <f t="shared" si="135"/>
        <v>-</v>
      </c>
      <c r="BP361" s="1" t="str">
        <f t="shared" si="129"/>
        <v>-</v>
      </c>
      <c r="BQ361" s="1" t="str">
        <f t="shared" si="130"/>
        <v>-</v>
      </c>
      <c r="BR361" s="1" t="str">
        <f t="shared" si="131"/>
        <v>-</v>
      </c>
      <c r="BS361" s="1">
        <f t="shared" si="132"/>
        <v>2003</v>
      </c>
      <c r="BT361" s="1">
        <f t="shared" si="133"/>
        <v>6</v>
      </c>
      <c r="BU361" s="127" t="str">
        <f t="shared" si="134"/>
        <v>DKH-4</v>
      </c>
      <c r="BV361" s="127">
        <f t="shared" si="134"/>
        <v>0</v>
      </c>
      <c r="BW361" s="9"/>
      <c r="BX361" s="9"/>
      <c r="BY361" s="9"/>
      <c r="BZ361" s="9"/>
      <c r="CA361" s="9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</row>
    <row r="362" spans="1:134" ht="15.75" x14ac:dyDescent="0.3">
      <c r="A362" s="101">
        <f>IF(C362&lt;&gt;"",COUNTA($C$7:C362),"")</f>
        <v>356</v>
      </c>
      <c r="B362" s="267" t="s">
        <v>824</v>
      </c>
      <c r="C362" s="288" t="s">
        <v>825</v>
      </c>
      <c r="D362" s="289" t="s">
        <v>819</v>
      </c>
      <c r="E362" s="204"/>
      <c r="F362" s="205" t="s">
        <v>124</v>
      </c>
      <c r="G362" s="207" t="s">
        <v>102</v>
      </c>
      <c r="H362" s="274" t="s">
        <v>115</v>
      </c>
      <c r="I362" s="208">
        <f t="shared" ca="1" si="136"/>
        <v>9</v>
      </c>
      <c r="J362" s="207"/>
      <c r="K362" s="207"/>
      <c r="L362" s="209" t="s">
        <v>146</v>
      </c>
      <c r="M362" s="271">
        <v>38752</v>
      </c>
      <c r="N362" s="210"/>
      <c r="O362" s="382"/>
      <c r="P362" s="383"/>
      <c r="Q362" s="384"/>
      <c r="R362" s="385"/>
      <c r="S362" s="215">
        <v>39949</v>
      </c>
      <c r="T362" s="216"/>
      <c r="U362" s="217"/>
      <c r="V362" s="218" t="s">
        <v>253</v>
      </c>
      <c r="W362" s="214"/>
      <c r="X362" s="389"/>
      <c r="Y362" s="141" t="str">
        <f t="shared" si="116"/>
        <v>-</v>
      </c>
      <c r="AF362" s="389"/>
      <c r="AG362" s="389"/>
      <c r="AH362" s="143" t="str">
        <f t="shared" si="137"/>
        <v>*W</v>
      </c>
      <c r="AI362" s="143" t="str">
        <f t="shared" si="137"/>
        <v>*B</v>
      </c>
      <c r="AJ362" s="143" t="str">
        <f t="shared" ca="1" si="137"/>
        <v>*9</v>
      </c>
      <c r="AK362" s="143" t="str">
        <f t="shared" si="137"/>
        <v>*</v>
      </c>
      <c r="AL362" s="143" t="str">
        <f t="shared" si="137"/>
        <v>*</v>
      </c>
      <c r="AM362" s="143" t="str">
        <f t="shared" si="137"/>
        <v>*Batak</v>
      </c>
      <c r="AN362" s="25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33"/>
      <c r="BC362" t="str">
        <f t="shared" si="117"/>
        <v>-</v>
      </c>
      <c r="BD362" t="str">
        <f t="shared" si="118"/>
        <v>-</v>
      </c>
      <c r="BE362" s="1" t="str">
        <f t="shared" si="119"/>
        <v>-</v>
      </c>
      <c r="BF362" s="1" t="str">
        <f t="shared" si="120"/>
        <v>-</v>
      </c>
      <c r="BG362" s="1" t="str">
        <f t="shared" si="121"/>
        <v>-</v>
      </c>
      <c r="BH362" s="1" t="str">
        <f t="shared" si="122"/>
        <v>-</v>
      </c>
      <c r="BI362" s="1" t="str">
        <f t="shared" si="123"/>
        <v>-</v>
      </c>
      <c r="BJ362" s="1" t="str">
        <f t="shared" si="124"/>
        <v>-</v>
      </c>
      <c r="BK362" s="1" t="str">
        <f t="shared" si="125"/>
        <v>-</v>
      </c>
      <c r="BL362" s="1" t="str">
        <f t="shared" si="126"/>
        <v>-</v>
      </c>
      <c r="BM362" s="1">
        <f t="shared" si="127"/>
        <v>2009</v>
      </c>
      <c r="BN362" s="1">
        <f t="shared" si="128"/>
        <v>5</v>
      </c>
      <c r="BO362" s="1" t="str">
        <f t="shared" si="135"/>
        <v>-</v>
      </c>
      <c r="BP362" s="1" t="str">
        <f t="shared" si="129"/>
        <v>-</v>
      </c>
      <c r="BQ362" s="1" t="str">
        <f t="shared" si="130"/>
        <v>-</v>
      </c>
      <c r="BR362" s="1" t="str">
        <f t="shared" si="131"/>
        <v>-</v>
      </c>
      <c r="BS362" s="1">
        <f t="shared" si="132"/>
        <v>2006</v>
      </c>
      <c r="BT362" s="1">
        <f t="shared" si="133"/>
        <v>2</v>
      </c>
      <c r="BU362" s="127" t="str">
        <f t="shared" si="134"/>
        <v>DKH-4</v>
      </c>
      <c r="BV362" s="127">
        <f t="shared" si="134"/>
        <v>0</v>
      </c>
      <c r="BW362" s="9"/>
      <c r="BX362" s="9"/>
      <c r="BY362" s="9"/>
      <c r="BZ362" s="9"/>
      <c r="CA362" s="9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</row>
    <row r="363" spans="1:134" ht="15.75" x14ac:dyDescent="0.3">
      <c r="A363" s="101">
        <f>IF(C363&lt;&gt;"",COUNTA($C$7:C363),"")</f>
        <v>357</v>
      </c>
      <c r="B363" s="144" t="s">
        <v>826</v>
      </c>
      <c r="C363" s="251" t="s">
        <v>827</v>
      </c>
      <c r="D363" s="293" t="s">
        <v>828</v>
      </c>
      <c r="E363" s="102"/>
      <c r="F363" s="106" t="s">
        <v>124</v>
      </c>
      <c r="G363" s="172" t="s">
        <v>66</v>
      </c>
      <c r="H363" s="110" t="s">
        <v>103</v>
      </c>
      <c r="I363" s="109">
        <f t="shared" ca="1" si="136"/>
        <v>49</v>
      </c>
      <c r="J363" s="110" t="s">
        <v>110</v>
      </c>
      <c r="K363" s="110" t="s">
        <v>171</v>
      </c>
      <c r="L363" s="111" t="s">
        <v>146</v>
      </c>
      <c r="M363" s="304">
        <v>24280</v>
      </c>
      <c r="N363" s="254">
        <v>25355</v>
      </c>
      <c r="O363" s="156"/>
      <c r="P363" s="275">
        <v>39033</v>
      </c>
      <c r="Q363" s="367"/>
      <c r="R363" s="366"/>
      <c r="S363" s="136"/>
      <c r="T363" s="137"/>
      <c r="U363" s="138"/>
      <c r="V363" s="139"/>
      <c r="W363" s="135"/>
      <c r="X363" s="389"/>
      <c r="Y363" s="141">
        <f t="shared" si="116"/>
        <v>6</v>
      </c>
      <c r="AF363" s="389"/>
      <c r="AG363" s="389"/>
      <c r="AH363" s="143" t="str">
        <f t="shared" si="137"/>
        <v>P</v>
      </c>
      <c r="AI363" s="143" t="str">
        <f t="shared" si="137"/>
        <v>S</v>
      </c>
      <c r="AJ363" s="143">
        <f t="shared" ca="1" si="137"/>
        <v>49</v>
      </c>
      <c r="AK363" s="143" t="str">
        <f t="shared" si="137"/>
        <v>SMU</v>
      </c>
      <c r="AL363" s="143" t="str">
        <f t="shared" si="137"/>
        <v>Lain-Lain</v>
      </c>
      <c r="AM363" s="143" t="str">
        <f t="shared" si="137"/>
        <v>Batak</v>
      </c>
      <c r="AN363" s="25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33"/>
      <c r="BC363">
        <f t="shared" si="117"/>
        <v>1969</v>
      </c>
      <c r="BD363">
        <f t="shared" si="118"/>
        <v>6</v>
      </c>
      <c r="BE363" s="1" t="str">
        <f t="shared" si="119"/>
        <v>-</v>
      </c>
      <c r="BF363" s="1" t="str">
        <f t="shared" si="120"/>
        <v>-</v>
      </c>
      <c r="BG363" s="1">
        <f t="shared" si="121"/>
        <v>2006</v>
      </c>
      <c r="BH363" s="1">
        <f t="shared" si="122"/>
        <v>11</v>
      </c>
      <c r="BI363" s="1" t="str">
        <f t="shared" si="123"/>
        <v>-</v>
      </c>
      <c r="BJ363" s="1" t="str">
        <f t="shared" si="124"/>
        <v>-</v>
      </c>
      <c r="BK363" s="1" t="str">
        <f t="shared" si="125"/>
        <v>-</v>
      </c>
      <c r="BL363" s="1" t="str">
        <f t="shared" si="126"/>
        <v>-</v>
      </c>
      <c r="BM363" s="1" t="str">
        <f t="shared" si="127"/>
        <v>-</v>
      </c>
      <c r="BN363" s="1" t="str">
        <f t="shared" si="128"/>
        <v>-</v>
      </c>
      <c r="BO363" s="1" t="str">
        <f t="shared" si="135"/>
        <v>-</v>
      </c>
      <c r="BP363" s="1" t="str">
        <f t="shared" si="129"/>
        <v>-</v>
      </c>
      <c r="BQ363" s="1" t="str">
        <f t="shared" si="130"/>
        <v>-</v>
      </c>
      <c r="BR363" s="1" t="str">
        <f t="shared" si="131"/>
        <v>-</v>
      </c>
      <c r="BS363" s="1">
        <f t="shared" si="132"/>
        <v>1966</v>
      </c>
      <c r="BT363" s="1">
        <f t="shared" si="133"/>
        <v>6</v>
      </c>
      <c r="BU363" s="127">
        <f t="shared" si="134"/>
        <v>0</v>
      </c>
      <c r="BV363" s="127">
        <f t="shared" si="134"/>
        <v>0</v>
      </c>
      <c r="BW363" s="9"/>
      <c r="BX363" s="9"/>
      <c r="BY363" s="9"/>
      <c r="BZ363" s="9"/>
      <c r="CA363" s="9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</row>
    <row r="364" spans="1:134" ht="15.75" x14ac:dyDescent="0.3">
      <c r="A364" s="101">
        <f>IF(C364&lt;&gt;"",COUNTA($C$7:C364),"")</f>
        <v>358</v>
      </c>
      <c r="B364" s="144" t="s">
        <v>829</v>
      </c>
      <c r="C364" s="251" t="s">
        <v>830</v>
      </c>
      <c r="D364" s="293" t="s">
        <v>828</v>
      </c>
      <c r="E364" s="102"/>
      <c r="F364" s="106" t="s">
        <v>124</v>
      </c>
      <c r="G364" s="110" t="s">
        <v>102</v>
      </c>
      <c r="H364" s="110" t="s">
        <v>103</v>
      </c>
      <c r="I364" s="109">
        <f t="shared" ca="1" si="136"/>
        <v>36</v>
      </c>
      <c r="J364" s="110" t="s">
        <v>110</v>
      </c>
      <c r="K364" s="110" t="s">
        <v>127</v>
      </c>
      <c r="L364" s="111" t="s">
        <v>146</v>
      </c>
      <c r="M364" s="253">
        <v>28863</v>
      </c>
      <c r="N364" s="254">
        <v>28918</v>
      </c>
      <c r="O364" s="156"/>
      <c r="P364" s="275">
        <v>39033</v>
      </c>
      <c r="Q364" s="367"/>
      <c r="R364" s="366"/>
      <c r="S364" s="136"/>
      <c r="T364" s="137"/>
      <c r="U364" s="138"/>
      <c r="V364" s="139"/>
      <c r="W364" s="135"/>
      <c r="X364" s="389"/>
      <c r="Y364" s="141">
        <f t="shared" si="116"/>
        <v>1</v>
      </c>
      <c r="AF364" s="389"/>
      <c r="AG364" s="389"/>
      <c r="AH364" s="143" t="str">
        <f t="shared" si="137"/>
        <v>W</v>
      </c>
      <c r="AI364" s="143" t="str">
        <f t="shared" si="137"/>
        <v>S</v>
      </c>
      <c r="AJ364" s="143">
        <f t="shared" ca="1" si="137"/>
        <v>36</v>
      </c>
      <c r="AK364" s="143" t="str">
        <f t="shared" si="137"/>
        <v>SMU</v>
      </c>
      <c r="AL364" s="143" t="str">
        <f t="shared" si="137"/>
        <v>Ibu RT</v>
      </c>
      <c r="AM364" s="143" t="str">
        <f t="shared" si="137"/>
        <v>Batak</v>
      </c>
      <c r="AN364" s="25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33"/>
      <c r="BC364">
        <f t="shared" si="117"/>
        <v>1979</v>
      </c>
      <c r="BD364">
        <f t="shared" si="118"/>
        <v>3</v>
      </c>
      <c r="BE364" s="1" t="str">
        <f t="shared" si="119"/>
        <v>-</v>
      </c>
      <c r="BF364" s="1" t="str">
        <f t="shared" si="120"/>
        <v>-</v>
      </c>
      <c r="BG364" s="1">
        <f t="shared" si="121"/>
        <v>2006</v>
      </c>
      <c r="BH364" s="1">
        <f t="shared" si="122"/>
        <v>11</v>
      </c>
      <c r="BI364" s="1" t="str">
        <f t="shared" si="123"/>
        <v>-</v>
      </c>
      <c r="BJ364" s="1" t="str">
        <f t="shared" si="124"/>
        <v>-</v>
      </c>
      <c r="BK364" s="1" t="str">
        <f t="shared" si="125"/>
        <v>-</v>
      </c>
      <c r="BL364" s="1" t="str">
        <f t="shared" si="126"/>
        <v>-</v>
      </c>
      <c r="BM364" s="1" t="str">
        <f t="shared" si="127"/>
        <v>-</v>
      </c>
      <c r="BN364" s="1" t="str">
        <f t="shared" si="128"/>
        <v>-</v>
      </c>
      <c r="BO364" s="1" t="str">
        <f t="shared" si="135"/>
        <v>-</v>
      </c>
      <c r="BP364" s="1" t="str">
        <f t="shared" si="129"/>
        <v>-</v>
      </c>
      <c r="BQ364" s="1" t="str">
        <f t="shared" si="130"/>
        <v>-</v>
      </c>
      <c r="BR364" s="1" t="str">
        <f t="shared" si="131"/>
        <v>-</v>
      </c>
      <c r="BS364" s="1">
        <f t="shared" si="132"/>
        <v>1979</v>
      </c>
      <c r="BT364" s="1">
        <f t="shared" si="133"/>
        <v>1</v>
      </c>
      <c r="BU364" s="127">
        <f t="shared" si="134"/>
        <v>0</v>
      </c>
      <c r="BV364" s="127">
        <f t="shared" si="134"/>
        <v>0</v>
      </c>
      <c r="BW364" s="9"/>
      <c r="BX364" s="9"/>
      <c r="BY364" s="9"/>
      <c r="BZ364" s="9"/>
      <c r="CA364" s="9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</row>
    <row r="365" spans="1:134" ht="15.75" x14ac:dyDescent="0.3">
      <c r="A365" s="101">
        <f>IF(C365&lt;&gt;"",COUNTA($C$7:C365),"")</f>
        <v>359</v>
      </c>
      <c r="B365" s="144" t="s">
        <v>831</v>
      </c>
      <c r="C365" s="251" t="s">
        <v>832</v>
      </c>
      <c r="D365" s="293" t="s">
        <v>828</v>
      </c>
      <c r="E365" s="102"/>
      <c r="F365" s="106" t="s">
        <v>124</v>
      </c>
      <c r="G365" s="110" t="s">
        <v>102</v>
      </c>
      <c r="H365" s="146" t="s">
        <v>115</v>
      </c>
      <c r="I365" s="109">
        <f t="shared" ca="1" si="136"/>
        <v>15</v>
      </c>
      <c r="J365" s="110"/>
      <c r="K365" s="110"/>
      <c r="L365" s="111" t="s">
        <v>146</v>
      </c>
      <c r="M365" s="304">
        <v>36826</v>
      </c>
      <c r="N365" s="254">
        <v>39054</v>
      </c>
      <c r="O365" s="156"/>
      <c r="P365" s="275"/>
      <c r="Q365" s="367"/>
      <c r="R365" s="366"/>
      <c r="S365" s="136"/>
      <c r="T365" s="137"/>
      <c r="U365" s="138"/>
      <c r="V365" s="139"/>
      <c r="W365" s="135"/>
      <c r="X365" s="389"/>
      <c r="Y365" s="141">
        <f t="shared" si="116"/>
        <v>10</v>
      </c>
      <c r="AF365" s="389"/>
      <c r="AG365" s="389"/>
      <c r="AH365" s="143" t="str">
        <f t="shared" si="137"/>
        <v>W</v>
      </c>
      <c r="AI365" s="143" t="str">
        <f t="shared" si="137"/>
        <v>B</v>
      </c>
      <c r="AJ365" s="143">
        <f t="shared" ca="1" si="137"/>
        <v>15</v>
      </c>
      <c r="AK365" s="143">
        <f t="shared" si="137"/>
        <v>0</v>
      </c>
      <c r="AL365" s="143">
        <f t="shared" si="137"/>
        <v>0</v>
      </c>
      <c r="AM365" s="143" t="str">
        <f t="shared" si="137"/>
        <v>Batak</v>
      </c>
      <c r="AN365" s="25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33"/>
      <c r="BC365">
        <f t="shared" si="117"/>
        <v>2006</v>
      </c>
      <c r="BD365">
        <f t="shared" si="118"/>
        <v>12</v>
      </c>
      <c r="BE365" s="1" t="str">
        <f t="shared" si="119"/>
        <v>-</v>
      </c>
      <c r="BF365" s="1" t="str">
        <f t="shared" si="120"/>
        <v>-</v>
      </c>
      <c r="BG365" s="1" t="str">
        <f t="shared" si="121"/>
        <v>-</v>
      </c>
      <c r="BH365" s="1" t="str">
        <f t="shared" si="122"/>
        <v>-</v>
      </c>
      <c r="BI365" s="1" t="str">
        <f t="shared" si="123"/>
        <v>-</v>
      </c>
      <c r="BJ365" s="1" t="str">
        <f t="shared" si="124"/>
        <v>-</v>
      </c>
      <c r="BK365" s="1" t="str">
        <f t="shared" si="125"/>
        <v>-</v>
      </c>
      <c r="BL365" s="1" t="str">
        <f t="shared" si="126"/>
        <v>-</v>
      </c>
      <c r="BM365" s="1" t="str">
        <f t="shared" si="127"/>
        <v>-</v>
      </c>
      <c r="BN365" s="1" t="str">
        <f t="shared" si="128"/>
        <v>-</v>
      </c>
      <c r="BO365" s="1" t="str">
        <f t="shared" si="135"/>
        <v>-</v>
      </c>
      <c r="BP365" s="1" t="str">
        <f t="shared" si="129"/>
        <v>-</v>
      </c>
      <c r="BQ365" s="1" t="str">
        <f t="shared" si="130"/>
        <v>-</v>
      </c>
      <c r="BR365" s="1" t="str">
        <f t="shared" si="131"/>
        <v>-</v>
      </c>
      <c r="BS365" s="1">
        <f t="shared" si="132"/>
        <v>2000</v>
      </c>
      <c r="BT365" s="1">
        <f t="shared" si="133"/>
        <v>10</v>
      </c>
      <c r="BU365" s="127">
        <f t="shared" si="134"/>
        <v>0</v>
      </c>
      <c r="BV365" s="127">
        <f t="shared" si="134"/>
        <v>0</v>
      </c>
      <c r="BW365" s="9"/>
      <c r="BX365" s="9"/>
      <c r="BY365" s="9"/>
      <c r="BZ365" s="9"/>
      <c r="CA365" s="9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</row>
    <row r="366" spans="1:134" ht="15.75" x14ac:dyDescent="0.3">
      <c r="A366" s="101">
        <f>IF(C366&lt;&gt;"",COUNTA($C$7:C366),"")</f>
        <v>360</v>
      </c>
      <c r="B366" s="144" t="s">
        <v>833</v>
      </c>
      <c r="C366" s="251" t="s">
        <v>834</v>
      </c>
      <c r="D366" s="293" t="s">
        <v>828</v>
      </c>
      <c r="E366" s="102"/>
      <c r="F366" s="106" t="s">
        <v>124</v>
      </c>
      <c r="G366" s="110" t="s">
        <v>66</v>
      </c>
      <c r="H366" s="146" t="s">
        <v>115</v>
      </c>
      <c r="I366" s="109">
        <f t="shared" ca="1" si="136"/>
        <v>11</v>
      </c>
      <c r="J366" s="110"/>
      <c r="K366" s="110"/>
      <c r="L366" s="111" t="s">
        <v>146</v>
      </c>
      <c r="M366" s="253">
        <v>38231</v>
      </c>
      <c r="N366" s="254">
        <v>39054</v>
      </c>
      <c r="O366" s="156"/>
      <c r="P366" s="275">
        <v>39033</v>
      </c>
      <c r="Q366" s="367"/>
      <c r="R366" s="366"/>
      <c r="S366" s="136"/>
      <c r="T366" s="137"/>
      <c r="U366" s="138"/>
      <c r="V366" s="139"/>
      <c r="W366" s="135"/>
      <c r="X366" s="389"/>
      <c r="Y366" s="141">
        <f t="shared" si="116"/>
        <v>9</v>
      </c>
      <c r="AF366" s="389"/>
      <c r="AG366" s="389"/>
      <c r="AH366" s="143" t="str">
        <f t="shared" si="137"/>
        <v>P</v>
      </c>
      <c r="AI366" s="143" t="str">
        <f t="shared" si="137"/>
        <v>B</v>
      </c>
      <c r="AJ366" s="143">
        <f t="shared" ca="1" si="137"/>
        <v>11</v>
      </c>
      <c r="AK366" s="143">
        <f t="shared" si="137"/>
        <v>0</v>
      </c>
      <c r="AL366" s="143">
        <f t="shared" si="137"/>
        <v>0</v>
      </c>
      <c r="AM366" s="143" t="str">
        <f t="shared" si="137"/>
        <v>Batak</v>
      </c>
      <c r="AN366" s="25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33"/>
      <c r="BC366">
        <f t="shared" si="117"/>
        <v>2006</v>
      </c>
      <c r="BD366">
        <f t="shared" si="118"/>
        <v>12</v>
      </c>
      <c r="BE366" s="1" t="str">
        <f t="shared" si="119"/>
        <v>-</v>
      </c>
      <c r="BF366" s="1" t="str">
        <f t="shared" si="120"/>
        <v>-</v>
      </c>
      <c r="BG366" s="1">
        <f t="shared" si="121"/>
        <v>2006</v>
      </c>
      <c r="BH366" s="1">
        <f t="shared" si="122"/>
        <v>11</v>
      </c>
      <c r="BI366" s="1" t="str">
        <f t="shared" si="123"/>
        <v>-</v>
      </c>
      <c r="BJ366" s="1" t="str">
        <f t="shared" si="124"/>
        <v>-</v>
      </c>
      <c r="BK366" s="1" t="str">
        <f t="shared" si="125"/>
        <v>-</v>
      </c>
      <c r="BL366" s="1" t="str">
        <f t="shared" si="126"/>
        <v>-</v>
      </c>
      <c r="BM366" s="1" t="str">
        <f t="shared" si="127"/>
        <v>-</v>
      </c>
      <c r="BN366" s="1" t="str">
        <f t="shared" si="128"/>
        <v>-</v>
      </c>
      <c r="BO366" s="1" t="str">
        <f t="shared" si="135"/>
        <v>-</v>
      </c>
      <c r="BP366" s="1" t="str">
        <f t="shared" si="129"/>
        <v>-</v>
      </c>
      <c r="BQ366" s="1" t="str">
        <f t="shared" si="130"/>
        <v>-</v>
      </c>
      <c r="BR366" s="1" t="str">
        <f t="shared" si="131"/>
        <v>-</v>
      </c>
      <c r="BS366" s="1">
        <f t="shared" si="132"/>
        <v>2004</v>
      </c>
      <c r="BT366" s="1">
        <f t="shared" si="133"/>
        <v>9</v>
      </c>
      <c r="BU366" s="127">
        <f t="shared" si="134"/>
        <v>0</v>
      </c>
      <c r="BV366" s="127">
        <f t="shared" si="134"/>
        <v>0</v>
      </c>
      <c r="BW366" s="9"/>
      <c r="BX366" s="9"/>
      <c r="BY366" s="9"/>
      <c r="BZ366" s="9"/>
      <c r="CA366" s="9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</row>
    <row r="367" spans="1:134" ht="15.75" x14ac:dyDescent="0.3">
      <c r="A367" s="101">
        <f>IF(C367&lt;&gt;"",COUNTA($C$7:C367),"")</f>
        <v>361</v>
      </c>
      <c r="B367" s="102">
        <v>6415002</v>
      </c>
      <c r="C367" s="251" t="s">
        <v>835</v>
      </c>
      <c r="D367" s="293" t="s">
        <v>836</v>
      </c>
      <c r="E367" s="102">
        <v>281706</v>
      </c>
      <c r="F367" s="106" t="s">
        <v>124</v>
      </c>
      <c r="G367" s="110" t="s">
        <v>66</v>
      </c>
      <c r="H367" s="110" t="s">
        <v>103</v>
      </c>
      <c r="I367" s="109">
        <f t="shared" ca="1" si="136"/>
        <v>75</v>
      </c>
      <c r="J367" s="110" t="s">
        <v>110</v>
      </c>
      <c r="K367" s="110" t="s">
        <v>111</v>
      </c>
      <c r="L367" s="111" t="s">
        <v>128</v>
      </c>
      <c r="M367" s="304">
        <v>14764</v>
      </c>
      <c r="N367" s="254">
        <v>23598</v>
      </c>
      <c r="O367" s="156">
        <v>23598</v>
      </c>
      <c r="P367" s="275"/>
      <c r="Q367" s="367"/>
      <c r="R367" s="366"/>
      <c r="S367" s="136"/>
      <c r="T367" s="137"/>
      <c r="U367" s="138"/>
      <c r="V367" s="139"/>
      <c r="W367" s="135"/>
      <c r="X367" s="389"/>
      <c r="Y367" s="141">
        <f t="shared" si="116"/>
        <v>6</v>
      </c>
      <c r="AF367" s="389"/>
      <c r="AG367" s="389"/>
      <c r="AH367" s="143" t="str">
        <f t="shared" si="137"/>
        <v>P</v>
      </c>
      <c r="AI367" s="143" t="str">
        <f t="shared" si="137"/>
        <v>S</v>
      </c>
      <c r="AJ367" s="143">
        <f t="shared" ca="1" si="137"/>
        <v>75</v>
      </c>
      <c r="AK367" s="143" t="str">
        <f t="shared" si="137"/>
        <v>SMU</v>
      </c>
      <c r="AL367" s="143" t="str">
        <f t="shared" si="137"/>
        <v>Wirausaha</v>
      </c>
      <c r="AM367" s="143" t="str">
        <f t="shared" si="137"/>
        <v>T.Hoa</v>
      </c>
      <c r="AN367" s="25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33"/>
      <c r="BC367">
        <f t="shared" si="117"/>
        <v>1964</v>
      </c>
      <c r="BD367">
        <f t="shared" si="118"/>
        <v>8</v>
      </c>
      <c r="BE367" s="1">
        <f t="shared" si="119"/>
        <v>1964</v>
      </c>
      <c r="BF367" s="1">
        <f t="shared" si="120"/>
        <v>8</v>
      </c>
      <c r="BG367" s="1" t="str">
        <f t="shared" si="121"/>
        <v>-</v>
      </c>
      <c r="BH367" s="1" t="str">
        <f t="shared" si="122"/>
        <v>-</v>
      </c>
      <c r="BI367" s="1" t="str">
        <f t="shared" si="123"/>
        <v>-</v>
      </c>
      <c r="BJ367" s="1" t="str">
        <f t="shared" si="124"/>
        <v>-</v>
      </c>
      <c r="BK367" s="1" t="str">
        <f t="shared" si="125"/>
        <v>-</v>
      </c>
      <c r="BL367" s="1" t="str">
        <f t="shared" si="126"/>
        <v>-</v>
      </c>
      <c r="BM367" s="1" t="str">
        <f t="shared" si="127"/>
        <v>-</v>
      </c>
      <c r="BN367" s="1" t="str">
        <f t="shared" si="128"/>
        <v>-</v>
      </c>
      <c r="BO367" s="1" t="str">
        <f t="shared" si="135"/>
        <v>-</v>
      </c>
      <c r="BP367" s="1" t="str">
        <f t="shared" si="129"/>
        <v>-</v>
      </c>
      <c r="BQ367" s="1" t="str">
        <f t="shared" si="130"/>
        <v>-</v>
      </c>
      <c r="BR367" s="1" t="str">
        <f t="shared" si="131"/>
        <v>-</v>
      </c>
      <c r="BS367" s="1">
        <f t="shared" si="132"/>
        <v>1940</v>
      </c>
      <c r="BT367" s="1">
        <f t="shared" si="133"/>
        <v>6</v>
      </c>
      <c r="BU367" s="127">
        <f t="shared" si="134"/>
        <v>0</v>
      </c>
      <c r="BV367" s="127">
        <f t="shared" si="134"/>
        <v>0</v>
      </c>
      <c r="BW367" s="9"/>
      <c r="BX367" s="9"/>
      <c r="BY367" s="9"/>
      <c r="BZ367" s="9"/>
      <c r="CA367" s="9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</row>
    <row r="368" spans="1:134" ht="15.75" x14ac:dyDescent="0.3">
      <c r="A368" s="101">
        <f>IF(C368&lt;&gt;"",COUNTA($C$7:C368),"")</f>
        <v>362</v>
      </c>
      <c r="B368" s="229">
        <v>6625002</v>
      </c>
      <c r="C368" s="249" t="s">
        <v>837</v>
      </c>
      <c r="D368" s="346" t="s">
        <v>836</v>
      </c>
      <c r="E368" s="229">
        <v>281706</v>
      </c>
      <c r="F368" s="232" t="s">
        <v>124</v>
      </c>
      <c r="G368" s="347" t="s">
        <v>102</v>
      </c>
      <c r="H368" s="233" t="s">
        <v>103</v>
      </c>
      <c r="I368" s="234" t="str">
        <f t="shared" si="136"/>
        <v/>
      </c>
      <c r="J368" s="233" t="s">
        <v>131</v>
      </c>
      <c r="K368" s="233" t="s">
        <v>127</v>
      </c>
      <c r="L368" s="235" t="s">
        <v>128</v>
      </c>
      <c r="M368" s="236">
        <v>16241</v>
      </c>
      <c r="N368" s="237">
        <v>24268</v>
      </c>
      <c r="O368" s="238">
        <v>24268</v>
      </c>
      <c r="P368" s="386"/>
      <c r="Q368" s="387"/>
      <c r="R368" s="388">
        <v>39834</v>
      </c>
      <c r="S368" s="242"/>
      <c r="T368" s="243"/>
      <c r="U368" s="244"/>
      <c r="V368" s="245"/>
      <c r="W368" s="241"/>
      <c r="X368" s="389"/>
      <c r="Y368" s="141" t="str">
        <f t="shared" si="116"/>
        <v>-</v>
      </c>
      <c r="AF368" s="389"/>
      <c r="AG368" s="389"/>
      <c r="AH368" s="143" t="str">
        <f t="shared" si="137"/>
        <v>*W</v>
      </c>
      <c r="AI368" s="143" t="str">
        <f t="shared" si="137"/>
        <v>*S</v>
      </c>
      <c r="AJ368" s="143" t="str">
        <f t="shared" si="137"/>
        <v>*</v>
      </c>
      <c r="AK368" s="143" t="str">
        <f t="shared" si="137"/>
        <v>*SLTP</v>
      </c>
      <c r="AL368" s="143" t="str">
        <f t="shared" si="137"/>
        <v>*Ibu RT</v>
      </c>
      <c r="AM368" s="143" t="str">
        <f t="shared" si="137"/>
        <v>*T.Hoa</v>
      </c>
      <c r="AN368" s="25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33"/>
      <c r="BC368">
        <f t="shared" si="117"/>
        <v>1966</v>
      </c>
      <c r="BD368">
        <f t="shared" si="118"/>
        <v>6</v>
      </c>
      <c r="BE368" s="1">
        <f t="shared" si="119"/>
        <v>1966</v>
      </c>
      <c r="BF368" s="1">
        <f t="shared" si="120"/>
        <v>6</v>
      </c>
      <c r="BG368" s="1" t="str">
        <f t="shared" si="121"/>
        <v>-</v>
      </c>
      <c r="BH368" s="1" t="str">
        <f t="shared" si="122"/>
        <v>-</v>
      </c>
      <c r="BI368" s="1" t="str">
        <f t="shared" si="123"/>
        <v>-</v>
      </c>
      <c r="BJ368" s="1" t="str">
        <f t="shared" si="124"/>
        <v>-</v>
      </c>
      <c r="BK368" s="1">
        <f t="shared" si="125"/>
        <v>2009</v>
      </c>
      <c r="BL368" s="1">
        <f t="shared" si="126"/>
        <v>1</v>
      </c>
      <c r="BM368" s="1" t="str">
        <f t="shared" si="127"/>
        <v>-</v>
      </c>
      <c r="BN368" s="1" t="str">
        <f t="shared" si="128"/>
        <v>-</v>
      </c>
      <c r="BO368" s="1" t="str">
        <f t="shared" si="135"/>
        <v>-</v>
      </c>
      <c r="BP368" s="1" t="str">
        <f t="shared" si="129"/>
        <v>-</v>
      </c>
      <c r="BQ368" s="1" t="str">
        <f t="shared" si="130"/>
        <v>-</v>
      </c>
      <c r="BR368" s="1" t="str">
        <f t="shared" si="131"/>
        <v>-</v>
      </c>
      <c r="BS368" s="1">
        <f t="shared" si="132"/>
        <v>1944</v>
      </c>
      <c r="BT368" s="1">
        <f t="shared" si="133"/>
        <v>6</v>
      </c>
      <c r="BU368" s="127">
        <f t="shared" si="134"/>
        <v>0</v>
      </c>
      <c r="BV368" s="127">
        <f t="shared" si="134"/>
        <v>0</v>
      </c>
      <c r="BW368" s="9"/>
      <c r="BX368" s="9"/>
      <c r="BY368" s="9"/>
      <c r="BZ368" s="9"/>
      <c r="CA368" s="9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</row>
    <row r="369" spans="1:134" ht="15.75" x14ac:dyDescent="0.3">
      <c r="A369" s="101">
        <f>IF(C369&lt;&gt;"",COUNTA($C$7:C369),"")</f>
        <v>363</v>
      </c>
      <c r="B369" s="144">
        <v>1017023</v>
      </c>
      <c r="C369" s="251" t="s">
        <v>838</v>
      </c>
      <c r="D369" s="293" t="s">
        <v>839</v>
      </c>
      <c r="E369" s="390" t="s">
        <v>840</v>
      </c>
      <c r="F369" s="106" t="s">
        <v>124</v>
      </c>
      <c r="G369" s="110" t="s">
        <v>66</v>
      </c>
      <c r="H369" s="110" t="s">
        <v>103</v>
      </c>
      <c r="I369" s="109">
        <f t="shared" ca="1" si="136"/>
        <v>36</v>
      </c>
      <c r="J369" s="110" t="s">
        <v>145</v>
      </c>
      <c r="K369" s="110" t="s">
        <v>119</v>
      </c>
      <c r="L369" s="111" t="s">
        <v>128</v>
      </c>
      <c r="M369" s="253">
        <v>29170</v>
      </c>
      <c r="N369" s="254">
        <v>31483</v>
      </c>
      <c r="O369" s="156"/>
      <c r="P369" s="275">
        <v>40412</v>
      </c>
      <c r="Q369" s="367"/>
      <c r="R369" s="366"/>
      <c r="S369" s="136"/>
      <c r="T369" s="137"/>
      <c r="U369" s="138"/>
      <c r="V369" s="139" t="s">
        <v>154</v>
      </c>
      <c r="W369" s="135"/>
      <c r="X369" s="389"/>
      <c r="Y369" s="141">
        <f t="shared" si="116"/>
        <v>11</v>
      </c>
      <c r="AF369" s="389"/>
      <c r="AG369" s="389"/>
      <c r="AH369" s="143" t="str">
        <f t="shared" si="137"/>
        <v>P</v>
      </c>
      <c r="AI369" s="143" t="str">
        <f t="shared" si="137"/>
        <v>S</v>
      </c>
      <c r="AJ369" s="143">
        <f t="shared" ca="1" si="137"/>
        <v>36</v>
      </c>
      <c r="AK369" s="143" t="str">
        <f t="shared" si="137"/>
        <v>S-1</v>
      </c>
      <c r="AL369" s="143" t="str">
        <f t="shared" si="137"/>
        <v>P.Swasta</v>
      </c>
      <c r="AM369" s="143" t="str">
        <f t="shared" si="137"/>
        <v>T.Hoa</v>
      </c>
      <c r="AN369" s="25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33"/>
      <c r="BC369">
        <f t="shared" si="117"/>
        <v>1986</v>
      </c>
      <c r="BD369">
        <f t="shared" si="118"/>
        <v>3</v>
      </c>
      <c r="BE369" s="1" t="str">
        <f t="shared" si="119"/>
        <v>-</v>
      </c>
      <c r="BF369" s="1" t="str">
        <f t="shared" si="120"/>
        <v>-</v>
      </c>
      <c r="BG369" s="1">
        <f t="shared" si="121"/>
        <v>2010</v>
      </c>
      <c r="BH369" s="1">
        <f t="shared" si="122"/>
        <v>8</v>
      </c>
      <c r="BI369" s="1" t="str">
        <f t="shared" si="123"/>
        <v>-</v>
      </c>
      <c r="BJ369" s="1" t="str">
        <f t="shared" si="124"/>
        <v>-</v>
      </c>
      <c r="BK369" s="1" t="str">
        <f t="shared" si="125"/>
        <v>-</v>
      </c>
      <c r="BL369" s="1" t="str">
        <f t="shared" si="126"/>
        <v>-</v>
      </c>
      <c r="BM369" s="1" t="str">
        <f t="shared" si="127"/>
        <v>-</v>
      </c>
      <c r="BN369" s="1" t="str">
        <f t="shared" si="128"/>
        <v>-</v>
      </c>
      <c r="BO369" s="1" t="str">
        <f t="shared" si="135"/>
        <v>-</v>
      </c>
      <c r="BP369" s="1" t="str">
        <f t="shared" si="129"/>
        <v>-</v>
      </c>
      <c r="BQ369" s="1" t="str">
        <f t="shared" si="130"/>
        <v>-</v>
      </c>
      <c r="BR369" s="1" t="str">
        <f t="shared" si="131"/>
        <v>-</v>
      </c>
      <c r="BS369" s="1">
        <f t="shared" si="132"/>
        <v>1979</v>
      </c>
      <c r="BT369" s="1">
        <f t="shared" si="133"/>
        <v>11</v>
      </c>
      <c r="BU369" s="127" t="str">
        <f t="shared" si="134"/>
        <v>ATP-1</v>
      </c>
      <c r="BV369" s="127">
        <f t="shared" si="134"/>
        <v>0</v>
      </c>
      <c r="BW369" s="9"/>
      <c r="BX369" s="9"/>
      <c r="BY369" s="9"/>
      <c r="BZ369" s="9"/>
      <c r="CA369" s="9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</row>
    <row r="370" spans="1:134" ht="15.75" x14ac:dyDescent="0.3">
      <c r="A370" s="101">
        <f>IF(C370&lt;&gt;"",COUNTA($C$7:C370),"")</f>
        <v>364</v>
      </c>
      <c r="B370" s="144" t="s">
        <v>841</v>
      </c>
      <c r="C370" s="251" t="s">
        <v>842</v>
      </c>
      <c r="D370" s="293" t="s">
        <v>839</v>
      </c>
      <c r="E370" s="102"/>
      <c r="F370" s="106" t="s">
        <v>124</v>
      </c>
      <c r="G370" s="110" t="s">
        <v>102</v>
      </c>
      <c r="H370" s="110" t="s">
        <v>103</v>
      </c>
      <c r="I370" s="109">
        <f t="shared" ca="1" si="136"/>
        <v>44</v>
      </c>
      <c r="J370" s="110" t="s">
        <v>110</v>
      </c>
      <c r="K370" s="110" t="s">
        <v>127</v>
      </c>
      <c r="L370" s="111" t="s">
        <v>128</v>
      </c>
      <c r="M370" s="253">
        <v>26046</v>
      </c>
      <c r="N370" s="254">
        <v>26384</v>
      </c>
      <c r="O370" s="156">
        <v>36639</v>
      </c>
      <c r="P370" s="275"/>
      <c r="Q370" s="367"/>
      <c r="R370" s="366"/>
      <c r="S370" s="136"/>
      <c r="T370" s="137"/>
      <c r="U370" s="138"/>
      <c r="V370" s="139"/>
      <c r="W370" s="135"/>
      <c r="X370" s="342"/>
      <c r="Y370" s="141">
        <f t="shared" si="116"/>
        <v>4</v>
      </c>
      <c r="AF370" s="342"/>
      <c r="AG370" s="342"/>
      <c r="AH370" s="143" t="str">
        <f t="shared" si="137"/>
        <v>W</v>
      </c>
      <c r="AI370" s="143" t="str">
        <f t="shared" si="137"/>
        <v>S</v>
      </c>
      <c r="AJ370" s="143">
        <f t="shared" ca="1" si="137"/>
        <v>44</v>
      </c>
      <c r="AK370" s="143" t="str">
        <f t="shared" si="137"/>
        <v>SMU</v>
      </c>
      <c r="AL370" s="143" t="str">
        <f t="shared" si="137"/>
        <v>Ibu RT</v>
      </c>
      <c r="AM370" s="143" t="str">
        <f t="shared" si="137"/>
        <v>T.Hoa</v>
      </c>
      <c r="AN370" s="25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33"/>
      <c r="BC370">
        <f t="shared" si="117"/>
        <v>1972</v>
      </c>
      <c r="BD370">
        <f t="shared" si="118"/>
        <v>3</v>
      </c>
      <c r="BE370" s="1">
        <f t="shared" si="119"/>
        <v>2000</v>
      </c>
      <c r="BF370" s="1">
        <f t="shared" si="120"/>
        <v>4</v>
      </c>
      <c r="BG370" s="1" t="str">
        <f t="shared" si="121"/>
        <v>-</v>
      </c>
      <c r="BH370" s="1" t="str">
        <f t="shared" si="122"/>
        <v>-</v>
      </c>
      <c r="BI370" s="1" t="str">
        <f t="shared" si="123"/>
        <v>-</v>
      </c>
      <c r="BJ370" s="1" t="str">
        <f t="shared" si="124"/>
        <v>-</v>
      </c>
      <c r="BK370" s="1" t="str">
        <f t="shared" si="125"/>
        <v>-</v>
      </c>
      <c r="BL370" s="1" t="str">
        <f t="shared" si="126"/>
        <v>-</v>
      </c>
      <c r="BM370" s="1" t="str">
        <f t="shared" si="127"/>
        <v>-</v>
      </c>
      <c r="BN370" s="1" t="str">
        <f t="shared" si="128"/>
        <v>-</v>
      </c>
      <c r="BO370" s="1" t="str">
        <f t="shared" si="135"/>
        <v>-</v>
      </c>
      <c r="BP370" s="1" t="str">
        <f t="shared" si="129"/>
        <v>-</v>
      </c>
      <c r="BQ370" s="1" t="str">
        <f t="shared" si="130"/>
        <v>-</v>
      </c>
      <c r="BR370" s="1" t="str">
        <f t="shared" si="131"/>
        <v>-</v>
      </c>
      <c r="BS370" s="1">
        <f t="shared" si="132"/>
        <v>1971</v>
      </c>
      <c r="BT370" s="1">
        <f t="shared" si="133"/>
        <v>4</v>
      </c>
      <c r="BU370" s="127">
        <f t="shared" si="134"/>
        <v>0</v>
      </c>
      <c r="BV370" s="127">
        <f t="shared" si="134"/>
        <v>0</v>
      </c>
      <c r="BW370" s="9"/>
      <c r="BX370" s="9"/>
      <c r="BY370" s="9"/>
      <c r="BZ370" s="9"/>
      <c r="CA370" s="9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</row>
    <row r="371" spans="1:134" ht="15.75" x14ac:dyDescent="0.3">
      <c r="A371" s="101">
        <f>IF(C371&lt;&gt;"",COUNTA($C$7:C371),"")</f>
        <v>365</v>
      </c>
      <c r="B371" s="144" t="s">
        <v>843</v>
      </c>
      <c r="C371" s="251" t="s">
        <v>844</v>
      </c>
      <c r="D371" s="293" t="s">
        <v>839</v>
      </c>
      <c r="E371" s="102"/>
      <c r="F371" s="106" t="s">
        <v>124</v>
      </c>
      <c r="G371" s="110" t="s">
        <v>102</v>
      </c>
      <c r="H371" s="146" t="s">
        <v>115</v>
      </c>
      <c r="I371" s="109">
        <f t="shared" ca="1" si="136"/>
        <v>12</v>
      </c>
      <c r="J371" s="110"/>
      <c r="K371" s="110"/>
      <c r="L371" s="111" t="s">
        <v>128</v>
      </c>
      <c r="M371" s="253">
        <v>37651</v>
      </c>
      <c r="N371" s="254">
        <v>37980</v>
      </c>
      <c r="O371" s="156"/>
      <c r="P371" s="275"/>
      <c r="Q371" s="367"/>
      <c r="R371" s="366"/>
      <c r="S371" s="136"/>
      <c r="T371" s="137"/>
      <c r="U371" s="138"/>
      <c r="V371" s="139"/>
      <c r="W371" s="135"/>
      <c r="X371" s="342"/>
      <c r="Y371" s="141">
        <f t="shared" si="116"/>
        <v>1</v>
      </c>
      <c r="AF371" s="342"/>
      <c r="AG371" s="342"/>
      <c r="AH371" s="143" t="str">
        <f t="shared" si="137"/>
        <v>W</v>
      </c>
      <c r="AI371" s="143" t="str">
        <f t="shared" si="137"/>
        <v>B</v>
      </c>
      <c r="AJ371" s="143">
        <f t="shared" ca="1" si="137"/>
        <v>12</v>
      </c>
      <c r="AK371" s="143">
        <f t="shared" si="137"/>
        <v>0</v>
      </c>
      <c r="AL371" s="143">
        <f t="shared" si="137"/>
        <v>0</v>
      </c>
      <c r="AM371" s="143" t="str">
        <f t="shared" si="137"/>
        <v>T.Hoa</v>
      </c>
      <c r="AN371" s="25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33"/>
      <c r="BC371">
        <f t="shared" si="117"/>
        <v>2003</v>
      </c>
      <c r="BD371">
        <f t="shared" si="118"/>
        <v>12</v>
      </c>
      <c r="BE371" s="1" t="str">
        <f t="shared" si="119"/>
        <v>-</v>
      </c>
      <c r="BF371" s="1" t="str">
        <f t="shared" si="120"/>
        <v>-</v>
      </c>
      <c r="BG371" s="1" t="str">
        <f t="shared" si="121"/>
        <v>-</v>
      </c>
      <c r="BH371" s="1" t="str">
        <f t="shared" si="122"/>
        <v>-</v>
      </c>
      <c r="BI371" s="1" t="str">
        <f t="shared" si="123"/>
        <v>-</v>
      </c>
      <c r="BJ371" s="1" t="str">
        <f t="shared" si="124"/>
        <v>-</v>
      </c>
      <c r="BK371" s="1" t="str">
        <f t="shared" si="125"/>
        <v>-</v>
      </c>
      <c r="BL371" s="1" t="str">
        <f t="shared" si="126"/>
        <v>-</v>
      </c>
      <c r="BM371" s="1" t="str">
        <f t="shared" si="127"/>
        <v>-</v>
      </c>
      <c r="BN371" s="1" t="str">
        <f t="shared" si="128"/>
        <v>-</v>
      </c>
      <c r="BO371" s="1" t="str">
        <f t="shared" si="135"/>
        <v>-</v>
      </c>
      <c r="BP371" s="1" t="str">
        <f t="shared" si="129"/>
        <v>-</v>
      </c>
      <c r="BQ371" s="1" t="str">
        <f t="shared" si="130"/>
        <v>-</v>
      </c>
      <c r="BR371" s="1" t="str">
        <f t="shared" si="131"/>
        <v>-</v>
      </c>
      <c r="BS371" s="1">
        <f t="shared" si="132"/>
        <v>2003</v>
      </c>
      <c r="BT371" s="1">
        <f t="shared" si="133"/>
        <v>1</v>
      </c>
      <c r="BU371" s="127">
        <f t="shared" si="134"/>
        <v>0</v>
      </c>
      <c r="BV371" s="127">
        <f t="shared" si="134"/>
        <v>0</v>
      </c>
      <c r="BW371" s="9"/>
      <c r="BX371" s="9"/>
      <c r="BY371" s="9"/>
      <c r="BZ371" s="9"/>
      <c r="CA371" s="9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</row>
    <row r="372" spans="1:134" ht="15.75" x14ac:dyDescent="0.3">
      <c r="A372" s="101">
        <f>IF(C372&lt;&gt;"",COUNTA($C$7:C372),"")</f>
        <v>366</v>
      </c>
      <c r="B372" s="102">
        <v>9417030</v>
      </c>
      <c r="C372" s="251" t="s">
        <v>845</v>
      </c>
      <c r="D372" s="293" t="s">
        <v>846</v>
      </c>
      <c r="E372" s="102">
        <v>281868</v>
      </c>
      <c r="F372" s="106" t="s">
        <v>124</v>
      </c>
      <c r="G372" s="172" t="s">
        <v>66</v>
      </c>
      <c r="H372" s="110" t="s">
        <v>103</v>
      </c>
      <c r="I372" s="109">
        <f t="shared" ca="1" si="136"/>
        <v>49</v>
      </c>
      <c r="J372" s="110" t="s">
        <v>145</v>
      </c>
      <c r="K372" s="110" t="s">
        <v>231</v>
      </c>
      <c r="L372" s="111" t="s">
        <v>146</v>
      </c>
      <c r="M372" s="253">
        <v>24303</v>
      </c>
      <c r="N372" s="254">
        <v>24606</v>
      </c>
      <c r="O372" s="156">
        <v>31543</v>
      </c>
      <c r="P372" s="275"/>
      <c r="Q372" s="367"/>
      <c r="R372" s="366"/>
      <c r="S372" s="136"/>
      <c r="T372" s="137"/>
      <c r="U372" s="138"/>
      <c r="V372" s="139"/>
      <c r="W372" s="135"/>
      <c r="X372" s="342"/>
      <c r="Y372" s="141">
        <f t="shared" si="116"/>
        <v>7</v>
      </c>
      <c r="AF372" s="342"/>
      <c r="AG372" s="342"/>
      <c r="AH372" s="143" t="str">
        <f t="shared" si="137"/>
        <v>P</v>
      </c>
      <c r="AI372" s="143" t="str">
        <f t="shared" si="137"/>
        <v>S</v>
      </c>
      <c r="AJ372" s="143">
        <f t="shared" ca="1" si="137"/>
        <v>49</v>
      </c>
      <c r="AK372" s="143" t="str">
        <f t="shared" si="137"/>
        <v>S-1</v>
      </c>
      <c r="AL372" s="143" t="str">
        <f t="shared" si="137"/>
        <v>Profesional</v>
      </c>
      <c r="AM372" s="143" t="str">
        <f t="shared" si="137"/>
        <v>Batak</v>
      </c>
      <c r="AN372" s="25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33"/>
      <c r="BC372">
        <f t="shared" si="117"/>
        <v>1967</v>
      </c>
      <c r="BD372">
        <f t="shared" si="118"/>
        <v>5</v>
      </c>
      <c r="BE372" s="1">
        <f t="shared" si="119"/>
        <v>1986</v>
      </c>
      <c r="BF372" s="1">
        <f t="shared" si="120"/>
        <v>5</v>
      </c>
      <c r="BG372" s="1" t="str">
        <f t="shared" si="121"/>
        <v>-</v>
      </c>
      <c r="BH372" s="1" t="str">
        <f t="shared" si="122"/>
        <v>-</v>
      </c>
      <c r="BI372" s="1" t="str">
        <f t="shared" si="123"/>
        <v>-</v>
      </c>
      <c r="BJ372" s="1" t="str">
        <f t="shared" si="124"/>
        <v>-</v>
      </c>
      <c r="BK372" s="1" t="str">
        <f t="shared" si="125"/>
        <v>-</v>
      </c>
      <c r="BL372" s="1" t="str">
        <f t="shared" si="126"/>
        <v>-</v>
      </c>
      <c r="BM372" s="1" t="str">
        <f t="shared" si="127"/>
        <v>-</v>
      </c>
      <c r="BN372" s="1" t="str">
        <f t="shared" si="128"/>
        <v>-</v>
      </c>
      <c r="BO372" s="1" t="str">
        <f t="shared" si="135"/>
        <v>-</v>
      </c>
      <c r="BP372" s="1" t="str">
        <f t="shared" si="129"/>
        <v>-</v>
      </c>
      <c r="BQ372" s="1" t="str">
        <f t="shared" si="130"/>
        <v>-</v>
      </c>
      <c r="BR372" s="1" t="str">
        <f t="shared" si="131"/>
        <v>-</v>
      </c>
      <c r="BS372" s="1">
        <f t="shared" si="132"/>
        <v>1966</v>
      </c>
      <c r="BT372" s="1">
        <f t="shared" si="133"/>
        <v>7</v>
      </c>
      <c r="BU372" s="127">
        <f t="shared" si="134"/>
        <v>0</v>
      </c>
      <c r="BV372" s="127">
        <f t="shared" si="134"/>
        <v>0</v>
      </c>
      <c r="BW372" s="9"/>
      <c r="BX372" s="9"/>
      <c r="BY372" s="9"/>
      <c r="BZ372" s="9"/>
      <c r="CA372" s="9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</row>
    <row r="373" spans="1:134" ht="15.75" x14ac:dyDescent="0.3">
      <c r="A373" s="101">
        <f>IF(C373&lt;&gt;"",COUNTA($C$7:C373),"")</f>
        <v>367</v>
      </c>
      <c r="B373" s="102">
        <v>9125033</v>
      </c>
      <c r="C373" s="251" t="s">
        <v>847</v>
      </c>
      <c r="D373" s="293" t="s">
        <v>846</v>
      </c>
      <c r="E373" s="102">
        <v>281868</v>
      </c>
      <c r="F373" s="106" t="s">
        <v>124</v>
      </c>
      <c r="G373" s="110" t="s">
        <v>102</v>
      </c>
      <c r="H373" s="110" t="s">
        <v>103</v>
      </c>
      <c r="I373" s="109">
        <f t="shared" ca="1" si="136"/>
        <v>48</v>
      </c>
      <c r="J373" s="110" t="s">
        <v>110</v>
      </c>
      <c r="K373" s="110" t="s">
        <v>127</v>
      </c>
      <c r="L373" s="111" t="s">
        <v>128</v>
      </c>
      <c r="M373" s="253">
        <v>24661</v>
      </c>
      <c r="N373" s="254">
        <v>24781</v>
      </c>
      <c r="O373" s="156">
        <v>33597</v>
      </c>
      <c r="P373" s="275"/>
      <c r="Q373" s="367"/>
      <c r="R373" s="366"/>
      <c r="S373" s="136"/>
      <c r="T373" s="137"/>
      <c r="U373" s="138"/>
      <c r="V373" s="139"/>
      <c r="W373" s="135"/>
      <c r="X373" s="342"/>
      <c r="Y373" s="141">
        <f t="shared" si="116"/>
        <v>7</v>
      </c>
      <c r="AF373" s="342"/>
      <c r="AG373" s="342"/>
      <c r="AH373" s="143" t="str">
        <f t="shared" si="137"/>
        <v>W</v>
      </c>
      <c r="AI373" s="143" t="str">
        <f t="shared" si="137"/>
        <v>S</v>
      </c>
      <c r="AJ373" s="143">
        <f t="shared" ca="1" si="137"/>
        <v>48</v>
      </c>
      <c r="AK373" s="143" t="str">
        <f t="shared" si="137"/>
        <v>SMU</v>
      </c>
      <c r="AL373" s="143" t="str">
        <f t="shared" si="137"/>
        <v>Ibu RT</v>
      </c>
      <c r="AM373" s="143" t="str">
        <f t="shared" si="137"/>
        <v>T.Hoa</v>
      </c>
      <c r="AN373" s="25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33"/>
      <c r="BC373">
        <f t="shared" si="117"/>
        <v>1967</v>
      </c>
      <c r="BD373">
        <f t="shared" si="118"/>
        <v>11</v>
      </c>
      <c r="BE373" s="1">
        <f t="shared" si="119"/>
        <v>1991</v>
      </c>
      <c r="BF373" s="1">
        <f t="shared" si="120"/>
        <v>12</v>
      </c>
      <c r="BG373" s="1" t="str">
        <f t="shared" si="121"/>
        <v>-</v>
      </c>
      <c r="BH373" s="1" t="str">
        <f t="shared" si="122"/>
        <v>-</v>
      </c>
      <c r="BI373" s="1" t="str">
        <f t="shared" si="123"/>
        <v>-</v>
      </c>
      <c r="BJ373" s="1" t="str">
        <f t="shared" si="124"/>
        <v>-</v>
      </c>
      <c r="BK373" s="1" t="str">
        <f t="shared" si="125"/>
        <v>-</v>
      </c>
      <c r="BL373" s="1" t="str">
        <f t="shared" si="126"/>
        <v>-</v>
      </c>
      <c r="BM373" s="1" t="str">
        <f t="shared" si="127"/>
        <v>-</v>
      </c>
      <c r="BN373" s="1" t="str">
        <f t="shared" si="128"/>
        <v>-</v>
      </c>
      <c r="BO373" s="1" t="str">
        <f t="shared" si="135"/>
        <v>-</v>
      </c>
      <c r="BP373" s="1" t="str">
        <f t="shared" si="129"/>
        <v>-</v>
      </c>
      <c r="BQ373" s="1" t="str">
        <f t="shared" si="130"/>
        <v>-</v>
      </c>
      <c r="BR373" s="1" t="str">
        <f t="shared" si="131"/>
        <v>-</v>
      </c>
      <c r="BS373" s="1">
        <f t="shared" si="132"/>
        <v>1967</v>
      </c>
      <c r="BT373" s="1">
        <f t="shared" si="133"/>
        <v>7</v>
      </c>
      <c r="BU373" s="127">
        <f t="shared" si="134"/>
        <v>0</v>
      </c>
      <c r="BV373" s="127">
        <f t="shared" si="134"/>
        <v>0</v>
      </c>
      <c r="BW373" s="9"/>
      <c r="BX373" s="9"/>
      <c r="BY373" s="9"/>
      <c r="BZ373" s="9"/>
      <c r="CA373" s="9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</row>
    <row r="374" spans="1:134" ht="15.75" x14ac:dyDescent="0.3">
      <c r="A374" s="101">
        <f>IF(C374&lt;&gt;"",COUNTA($C$7:C374),"")</f>
        <v>368</v>
      </c>
      <c r="B374" s="102"/>
      <c r="C374" s="251" t="s">
        <v>848</v>
      </c>
      <c r="D374" s="293" t="s">
        <v>846</v>
      </c>
      <c r="E374" s="102">
        <v>281868</v>
      </c>
      <c r="F374" s="106" t="s">
        <v>124</v>
      </c>
      <c r="G374" s="172" t="s">
        <v>66</v>
      </c>
      <c r="H374" s="146" t="s">
        <v>115</v>
      </c>
      <c r="I374" s="109">
        <f t="shared" ca="1" si="136"/>
        <v>16</v>
      </c>
      <c r="J374" s="110"/>
      <c r="K374" s="110"/>
      <c r="L374" s="111" t="s">
        <v>146</v>
      </c>
      <c r="M374" s="253">
        <v>36370</v>
      </c>
      <c r="N374" s="254">
        <v>36519</v>
      </c>
      <c r="O374" s="156"/>
      <c r="P374" s="275"/>
      <c r="Q374" s="367"/>
      <c r="R374" s="366"/>
      <c r="S374" s="136"/>
      <c r="T374" s="137"/>
      <c r="U374" s="138"/>
      <c r="V374" s="139"/>
      <c r="W374" s="135"/>
      <c r="X374" s="342"/>
      <c r="Y374" s="141">
        <f t="shared" si="116"/>
        <v>7</v>
      </c>
      <c r="AF374" s="342"/>
      <c r="AG374" s="342"/>
      <c r="AH374" s="143" t="str">
        <f t="shared" si="137"/>
        <v>P</v>
      </c>
      <c r="AI374" s="143" t="str">
        <f t="shared" si="137"/>
        <v>B</v>
      </c>
      <c r="AJ374" s="143">
        <f t="shared" ca="1" si="137"/>
        <v>16</v>
      </c>
      <c r="AK374" s="143">
        <f t="shared" si="137"/>
        <v>0</v>
      </c>
      <c r="AL374" s="143">
        <f t="shared" si="137"/>
        <v>0</v>
      </c>
      <c r="AM374" s="143" t="str">
        <f t="shared" si="137"/>
        <v>Batak</v>
      </c>
      <c r="AN374" s="25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33"/>
      <c r="BC374">
        <f t="shared" si="117"/>
        <v>1999</v>
      </c>
      <c r="BD374">
        <f t="shared" si="118"/>
        <v>12</v>
      </c>
      <c r="BE374" s="1" t="str">
        <f t="shared" si="119"/>
        <v>-</v>
      </c>
      <c r="BF374" s="1" t="str">
        <f t="shared" si="120"/>
        <v>-</v>
      </c>
      <c r="BG374" s="1" t="str">
        <f t="shared" si="121"/>
        <v>-</v>
      </c>
      <c r="BH374" s="1" t="str">
        <f t="shared" si="122"/>
        <v>-</v>
      </c>
      <c r="BI374" s="1" t="str">
        <f t="shared" si="123"/>
        <v>-</v>
      </c>
      <c r="BJ374" s="1" t="str">
        <f t="shared" si="124"/>
        <v>-</v>
      </c>
      <c r="BK374" s="1" t="str">
        <f t="shared" si="125"/>
        <v>-</v>
      </c>
      <c r="BL374" s="1" t="str">
        <f t="shared" si="126"/>
        <v>-</v>
      </c>
      <c r="BM374" s="1" t="str">
        <f t="shared" si="127"/>
        <v>-</v>
      </c>
      <c r="BN374" s="1" t="str">
        <f t="shared" si="128"/>
        <v>-</v>
      </c>
      <c r="BO374" s="1" t="str">
        <f t="shared" si="135"/>
        <v>-</v>
      </c>
      <c r="BP374" s="1" t="str">
        <f t="shared" si="129"/>
        <v>-</v>
      </c>
      <c r="BQ374" s="1" t="str">
        <f t="shared" si="130"/>
        <v>-</v>
      </c>
      <c r="BR374" s="1" t="str">
        <f t="shared" si="131"/>
        <v>-</v>
      </c>
      <c r="BS374" s="1">
        <f t="shared" si="132"/>
        <v>1999</v>
      </c>
      <c r="BT374" s="1">
        <f t="shared" si="133"/>
        <v>7</v>
      </c>
      <c r="BU374" s="127">
        <f t="shared" si="134"/>
        <v>0</v>
      </c>
      <c r="BV374" s="127">
        <f t="shared" si="134"/>
        <v>0</v>
      </c>
      <c r="BW374" s="9"/>
      <c r="BX374" s="9"/>
      <c r="BY374" s="9"/>
      <c r="BZ374" s="9"/>
      <c r="CA374" s="9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</row>
    <row r="375" spans="1:134" ht="15.75" x14ac:dyDescent="0.3">
      <c r="A375" s="101">
        <f>IF(C375&lt;&gt;"",COUNTA($C$7:C375),"")</f>
        <v>369</v>
      </c>
      <c r="B375" s="144" t="s">
        <v>849</v>
      </c>
      <c r="C375" s="251" t="s">
        <v>850</v>
      </c>
      <c r="D375" s="293" t="s">
        <v>846</v>
      </c>
      <c r="E375" s="102">
        <v>281868</v>
      </c>
      <c r="F375" s="106" t="s">
        <v>124</v>
      </c>
      <c r="G375" s="110" t="s">
        <v>66</v>
      </c>
      <c r="H375" s="146" t="s">
        <v>115</v>
      </c>
      <c r="I375" s="109">
        <f t="shared" ca="1" si="136"/>
        <v>13</v>
      </c>
      <c r="J375" s="110"/>
      <c r="K375" s="110"/>
      <c r="L375" s="111" t="s">
        <v>146</v>
      </c>
      <c r="M375" s="253">
        <v>37363</v>
      </c>
      <c r="N375" s="254">
        <v>37615</v>
      </c>
      <c r="O375" s="156"/>
      <c r="P375" s="275"/>
      <c r="Q375" s="367"/>
      <c r="R375" s="366"/>
      <c r="S375" s="136"/>
      <c r="T375" s="137"/>
      <c r="U375" s="138"/>
      <c r="V375" s="139"/>
      <c r="W375" s="135"/>
      <c r="X375" s="342"/>
      <c r="Y375" s="141">
        <f t="shared" si="116"/>
        <v>4</v>
      </c>
      <c r="AF375" s="342"/>
      <c r="AG375" s="342"/>
      <c r="AH375" s="143" t="str">
        <f t="shared" si="137"/>
        <v>P</v>
      </c>
      <c r="AI375" s="143" t="str">
        <f t="shared" si="137"/>
        <v>B</v>
      </c>
      <c r="AJ375" s="143">
        <f t="shared" ca="1" si="137"/>
        <v>13</v>
      </c>
      <c r="AK375" s="143">
        <f t="shared" si="137"/>
        <v>0</v>
      </c>
      <c r="AL375" s="143">
        <f t="shared" si="137"/>
        <v>0</v>
      </c>
      <c r="AM375" s="143" t="str">
        <f t="shared" si="137"/>
        <v>Batak</v>
      </c>
      <c r="AN375" s="25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33"/>
      <c r="BC375">
        <f t="shared" si="117"/>
        <v>2002</v>
      </c>
      <c r="BD375">
        <f t="shared" si="118"/>
        <v>12</v>
      </c>
      <c r="BE375" s="1" t="str">
        <f t="shared" si="119"/>
        <v>-</v>
      </c>
      <c r="BF375" s="1" t="str">
        <f t="shared" si="120"/>
        <v>-</v>
      </c>
      <c r="BG375" s="1" t="str">
        <f t="shared" si="121"/>
        <v>-</v>
      </c>
      <c r="BH375" s="1" t="str">
        <f t="shared" si="122"/>
        <v>-</v>
      </c>
      <c r="BI375" s="1" t="str">
        <f t="shared" si="123"/>
        <v>-</v>
      </c>
      <c r="BJ375" s="1" t="str">
        <f t="shared" si="124"/>
        <v>-</v>
      </c>
      <c r="BK375" s="1" t="str">
        <f t="shared" si="125"/>
        <v>-</v>
      </c>
      <c r="BL375" s="1" t="str">
        <f t="shared" si="126"/>
        <v>-</v>
      </c>
      <c r="BM375" s="1" t="str">
        <f t="shared" si="127"/>
        <v>-</v>
      </c>
      <c r="BN375" s="1" t="str">
        <f t="shared" si="128"/>
        <v>-</v>
      </c>
      <c r="BO375" s="1" t="str">
        <f t="shared" si="135"/>
        <v>-</v>
      </c>
      <c r="BP375" s="1" t="str">
        <f t="shared" si="129"/>
        <v>-</v>
      </c>
      <c r="BQ375" s="1" t="str">
        <f t="shared" si="130"/>
        <v>-</v>
      </c>
      <c r="BR375" s="1" t="str">
        <f t="shared" si="131"/>
        <v>-</v>
      </c>
      <c r="BS375" s="1">
        <f t="shared" si="132"/>
        <v>2002</v>
      </c>
      <c r="BT375" s="1">
        <f t="shared" si="133"/>
        <v>4</v>
      </c>
      <c r="BU375" s="127">
        <f t="shared" si="134"/>
        <v>0</v>
      </c>
      <c r="BV375" s="127">
        <f t="shared" si="134"/>
        <v>0</v>
      </c>
      <c r="BW375" s="9"/>
      <c r="BX375" s="9"/>
      <c r="BY375" s="9"/>
      <c r="BZ375" s="9"/>
      <c r="CA375" s="9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</row>
    <row r="376" spans="1:134" ht="15.75" x14ac:dyDescent="0.3">
      <c r="A376" s="101">
        <f>IF(C376&lt;&gt;"",COUNTA($C$7:C376),"")</f>
        <v>370</v>
      </c>
      <c r="B376" s="102">
        <v>8815021</v>
      </c>
      <c r="C376" s="251" t="s">
        <v>851</v>
      </c>
      <c r="D376" s="293" t="s">
        <v>852</v>
      </c>
      <c r="E376" s="102">
        <v>281796</v>
      </c>
      <c r="F376" s="106" t="s">
        <v>257</v>
      </c>
      <c r="G376" s="110" t="s">
        <v>66</v>
      </c>
      <c r="H376" s="110" t="s">
        <v>103</v>
      </c>
      <c r="I376" s="109">
        <f t="shared" ca="1" si="136"/>
        <v>47</v>
      </c>
      <c r="J376" s="110" t="s">
        <v>110</v>
      </c>
      <c r="K376" s="110" t="s">
        <v>111</v>
      </c>
      <c r="L376" s="111" t="s">
        <v>128</v>
      </c>
      <c r="M376" s="253">
        <v>25001</v>
      </c>
      <c r="N376" s="254"/>
      <c r="O376" s="156">
        <v>32508</v>
      </c>
      <c r="P376" s="275"/>
      <c r="Q376" s="367"/>
      <c r="R376" s="366"/>
      <c r="S376" s="136"/>
      <c r="T376" s="137"/>
      <c r="U376" s="138"/>
      <c r="V376" s="139"/>
      <c r="W376" s="135"/>
      <c r="X376" s="342"/>
      <c r="Y376" s="141">
        <f t="shared" si="116"/>
        <v>6</v>
      </c>
      <c r="AF376" s="342"/>
      <c r="AG376" s="342"/>
      <c r="AH376" s="143" t="str">
        <f t="shared" si="137"/>
        <v>P</v>
      </c>
      <c r="AI376" s="143" t="str">
        <f t="shared" si="137"/>
        <v>S</v>
      </c>
      <c r="AJ376" s="143">
        <f t="shared" ca="1" si="137"/>
        <v>47</v>
      </c>
      <c r="AK376" s="143" t="str">
        <f t="shared" si="137"/>
        <v>SMU</v>
      </c>
      <c r="AL376" s="143" t="str">
        <f t="shared" si="137"/>
        <v>Wirausaha</v>
      </c>
      <c r="AM376" s="143" t="str">
        <f t="shared" si="137"/>
        <v>T.Hoa</v>
      </c>
      <c r="AN376" s="25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33"/>
      <c r="BC376" t="str">
        <f t="shared" si="117"/>
        <v>-</v>
      </c>
      <c r="BD376" t="str">
        <f t="shared" si="118"/>
        <v>-</v>
      </c>
      <c r="BE376" s="1">
        <f t="shared" si="119"/>
        <v>1988</v>
      </c>
      <c r="BF376" s="1">
        <f t="shared" si="120"/>
        <v>12</v>
      </c>
      <c r="BG376" s="1" t="str">
        <f t="shared" si="121"/>
        <v>-</v>
      </c>
      <c r="BH376" s="1" t="str">
        <f t="shared" si="122"/>
        <v>-</v>
      </c>
      <c r="BI376" s="1" t="str">
        <f t="shared" si="123"/>
        <v>-</v>
      </c>
      <c r="BJ376" s="1" t="str">
        <f t="shared" si="124"/>
        <v>-</v>
      </c>
      <c r="BK376" s="1" t="str">
        <f t="shared" si="125"/>
        <v>-</v>
      </c>
      <c r="BL376" s="1" t="str">
        <f t="shared" si="126"/>
        <v>-</v>
      </c>
      <c r="BM376" s="1" t="str">
        <f t="shared" si="127"/>
        <v>-</v>
      </c>
      <c r="BN376" s="1" t="str">
        <f t="shared" si="128"/>
        <v>-</v>
      </c>
      <c r="BO376" s="1" t="str">
        <f t="shared" si="135"/>
        <v>-</v>
      </c>
      <c r="BP376" s="1" t="str">
        <f t="shared" si="129"/>
        <v>-</v>
      </c>
      <c r="BQ376" s="1" t="str">
        <f t="shared" si="130"/>
        <v>-</v>
      </c>
      <c r="BR376" s="1" t="str">
        <f t="shared" si="131"/>
        <v>-</v>
      </c>
      <c r="BS376" s="1">
        <f t="shared" si="132"/>
        <v>1968</v>
      </c>
      <c r="BT376" s="1">
        <f t="shared" si="133"/>
        <v>6</v>
      </c>
      <c r="BU376" s="127">
        <f t="shared" si="134"/>
        <v>0</v>
      </c>
      <c r="BV376" s="127">
        <f t="shared" si="134"/>
        <v>0</v>
      </c>
      <c r="BW376" s="9"/>
      <c r="BX376" s="9"/>
      <c r="BY376" s="9"/>
      <c r="BZ376" s="9"/>
      <c r="CA376" s="9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</row>
    <row r="377" spans="1:134" ht="15.75" x14ac:dyDescent="0.3">
      <c r="A377" s="101">
        <f>IF(C377&lt;&gt;"",COUNTA($C$7:C377),"")</f>
        <v>371</v>
      </c>
      <c r="B377" s="102">
        <v>9225048</v>
      </c>
      <c r="C377" s="251" t="s">
        <v>853</v>
      </c>
      <c r="D377" s="293" t="s">
        <v>852</v>
      </c>
      <c r="E377" s="102">
        <v>281796</v>
      </c>
      <c r="F377" s="106" t="s">
        <v>257</v>
      </c>
      <c r="G377" s="110" t="s">
        <v>102</v>
      </c>
      <c r="H377" s="110" t="s">
        <v>103</v>
      </c>
      <c r="I377" s="109">
        <f t="shared" ca="1" si="136"/>
        <v>43</v>
      </c>
      <c r="J377" s="110" t="s">
        <v>110</v>
      </c>
      <c r="K377" s="110" t="s">
        <v>111</v>
      </c>
      <c r="L377" s="111" t="s">
        <v>128</v>
      </c>
      <c r="M377" s="253">
        <v>26416</v>
      </c>
      <c r="N377" s="254">
        <v>33963</v>
      </c>
      <c r="O377" s="156">
        <v>33963</v>
      </c>
      <c r="P377" s="275"/>
      <c r="Q377" s="367"/>
      <c r="R377" s="366"/>
      <c r="S377" s="136"/>
      <c r="T377" s="137"/>
      <c r="U377" s="138"/>
      <c r="V377" s="139"/>
      <c r="W377" s="135"/>
      <c r="X377" s="342"/>
      <c r="Y377" s="141">
        <f t="shared" si="116"/>
        <v>4</v>
      </c>
      <c r="AF377" s="342"/>
      <c r="AG377" s="342"/>
      <c r="AH377" s="143" t="str">
        <f t="shared" si="137"/>
        <v>W</v>
      </c>
      <c r="AI377" s="143" t="str">
        <f t="shared" si="137"/>
        <v>S</v>
      </c>
      <c r="AJ377" s="143">
        <f t="shared" ca="1" si="137"/>
        <v>43</v>
      </c>
      <c r="AK377" s="143" t="str">
        <f t="shared" si="137"/>
        <v>SMU</v>
      </c>
      <c r="AL377" s="143" t="str">
        <f t="shared" si="137"/>
        <v>Wirausaha</v>
      </c>
      <c r="AM377" s="143" t="str">
        <f t="shared" si="137"/>
        <v>T.Hoa</v>
      </c>
      <c r="AN377" s="25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33"/>
      <c r="BC377">
        <f t="shared" si="117"/>
        <v>1992</v>
      </c>
      <c r="BD377">
        <f t="shared" si="118"/>
        <v>12</v>
      </c>
      <c r="BE377" s="1">
        <f t="shared" si="119"/>
        <v>1992</v>
      </c>
      <c r="BF377" s="1">
        <f t="shared" si="120"/>
        <v>12</v>
      </c>
      <c r="BG377" s="1" t="str">
        <f t="shared" si="121"/>
        <v>-</v>
      </c>
      <c r="BH377" s="1" t="str">
        <f t="shared" si="122"/>
        <v>-</v>
      </c>
      <c r="BI377" s="1" t="str">
        <f t="shared" si="123"/>
        <v>-</v>
      </c>
      <c r="BJ377" s="1" t="str">
        <f t="shared" si="124"/>
        <v>-</v>
      </c>
      <c r="BK377" s="1" t="str">
        <f t="shared" si="125"/>
        <v>-</v>
      </c>
      <c r="BL377" s="1" t="str">
        <f t="shared" si="126"/>
        <v>-</v>
      </c>
      <c r="BM377" s="1" t="str">
        <f t="shared" si="127"/>
        <v>-</v>
      </c>
      <c r="BN377" s="1" t="str">
        <f t="shared" si="128"/>
        <v>-</v>
      </c>
      <c r="BO377" s="1" t="str">
        <f t="shared" si="135"/>
        <v>-</v>
      </c>
      <c r="BP377" s="1" t="str">
        <f t="shared" si="129"/>
        <v>-</v>
      </c>
      <c r="BQ377" s="1" t="str">
        <f t="shared" si="130"/>
        <v>-</v>
      </c>
      <c r="BR377" s="1" t="str">
        <f t="shared" si="131"/>
        <v>-</v>
      </c>
      <c r="BS377" s="1">
        <f t="shared" si="132"/>
        <v>1972</v>
      </c>
      <c r="BT377" s="1">
        <f t="shared" si="133"/>
        <v>4</v>
      </c>
      <c r="BU377" s="127">
        <f t="shared" si="134"/>
        <v>0</v>
      </c>
      <c r="BV377" s="127">
        <f t="shared" si="134"/>
        <v>0</v>
      </c>
      <c r="BW377" s="9"/>
      <c r="BX377" s="9"/>
      <c r="BY377" s="9"/>
      <c r="BZ377" s="9"/>
      <c r="CA377" s="9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</row>
    <row r="378" spans="1:134" ht="15.75" x14ac:dyDescent="0.3">
      <c r="A378" s="101">
        <f>IF(C378&lt;&gt;"",COUNTA($C$7:C378),"")</f>
        <v>372</v>
      </c>
      <c r="B378" s="102">
        <v>9811013</v>
      </c>
      <c r="C378" s="251" t="s">
        <v>854</v>
      </c>
      <c r="D378" s="293" t="s">
        <v>852</v>
      </c>
      <c r="E378" s="102">
        <v>281796</v>
      </c>
      <c r="F378" s="106" t="s">
        <v>257</v>
      </c>
      <c r="G378" s="172" t="s">
        <v>66</v>
      </c>
      <c r="H378" s="146" t="s">
        <v>115</v>
      </c>
      <c r="I378" s="109">
        <f t="shared" ca="1" si="136"/>
        <v>17</v>
      </c>
      <c r="J378" s="110"/>
      <c r="K378" s="110"/>
      <c r="L378" s="111" t="s">
        <v>128</v>
      </c>
      <c r="M378" s="253">
        <v>36034</v>
      </c>
      <c r="N378" s="254">
        <v>36154</v>
      </c>
      <c r="O378" s="156"/>
      <c r="P378" s="255"/>
      <c r="Q378" s="391"/>
      <c r="R378" s="392"/>
      <c r="S378" s="136"/>
      <c r="T378" s="137"/>
      <c r="U378" s="138"/>
      <c r="V378" s="139"/>
      <c r="W378" s="135"/>
      <c r="X378" s="342"/>
      <c r="Y378" s="141">
        <f t="shared" si="116"/>
        <v>8</v>
      </c>
      <c r="AF378" s="342"/>
      <c r="AG378" s="342"/>
      <c r="AH378" s="143" t="str">
        <f t="shared" si="137"/>
        <v>P</v>
      </c>
      <c r="AI378" s="143" t="str">
        <f t="shared" si="137"/>
        <v>B</v>
      </c>
      <c r="AJ378" s="143">
        <f t="shared" ca="1" si="137"/>
        <v>17</v>
      </c>
      <c r="AK378" s="143">
        <f t="shared" si="137"/>
        <v>0</v>
      </c>
      <c r="AL378" s="143">
        <f t="shared" si="137"/>
        <v>0</v>
      </c>
      <c r="AM378" s="143" t="str">
        <f t="shared" si="137"/>
        <v>T.Hoa</v>
      </c>
      <c r="AN378" s="25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33"/>
      <c r="BC378">
        <f t="shared" si="117"/>
        <v>1998</v>
      </c>
      <c r="BD378">
        <f t="shared" si="118"/>
        <v>12</v>
      </c>
      <c r="BE378" s="1" t="str">
        <f t="shared" si="119"/>
        <v>-</v>
      </c>
      <c r="BF378" s="1" t="str">
        <f t="shared" si="120"/>
        <v>-</v>
      </c>
      <c r="BG378" s="1" t="str">
        <f t="shared" si="121"/>
        <v>-</v>
      </c>
      <c r="BH378" s="1" t="str">
        <f t="shared" si="122"/>
        <v>-</v>
      </c>
      <c r="BI378" s="1" t="str">
        <f t="shared" si="123"/>
        <v>-</v>
      </c>
      <c r="BJ378" s="1" t="str">
        <f t="shared" si="124"/>
        <v>-</v>
      </c>
      <c r="BK378" s="1" t="str">
        <f t="shared" si="125"/>
        <v>-</v>
      </c>
      <c r="BL378" s="1" t="str">
        <f t="shared" si="126"/>
        <v>-</v>
      </c>
      <c r="BM378" s="1" t="str">
        <f t="shared" si="127"/>
        <v>-</v>
      </c>
      <c r="BN378" s="1" t="str">
        <f t="shared" si="128"/>
        <v>-</v>
      </c>
      <c r="BO378" s="1" t="str">
        <f t="shared" si="135"/>
        <v>-</v>
      </c>
      <c r="BP378" s="1" t="str">
        <f t="shared" si="129"/>
        <v>-</v>
      </c>
      <c r="BQ378" s="1" t="str">
        <f t="shared" si="130"/>
        <v>-</v>
      </c>
      <c r="BR378" s="1" t="str">
        <f t="shared" si="131"/>
        <v>-</v>
      </c>
      <c r="BS378" s="1">
        <f t="shared" si="132"/>
        <v>1998</v>
      </c>
      <c r="BT378" s="1">
        <f t="shared" si="133"/>
        <v>8</v>
      </c>
      <c r="BU378" s="127">
        <f t="shared" si="134"/>
        <v>0</v>
      </c>
      <c r="BV378" s="127">
        <f t="shared" si="134"/>
        <v>0</v>
      </c>
      <c r="BW378" s="9"/>
      <c r="BX378" s="9"/>
      <c r="BY378" s="9"/>
      <c r="BZ378" s="9"/>
      <c r="CA378" s="9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</row>
    <row r="379" spans="1:134" ht="15.75" x14ac:dyDescent="0.3">
      <c r="A379" s="101">
        <f>IF(C379&lt;&gt;"",COUNTA($C$7:C379),"")</f>
        <v>373</v>
      </c>
      <c r="B379" s="102">
        <v>9811014</v>
      </c>
      <c r="C379" s="251" t="s">
        <v>855</v>
      </c>
      <c r="D379" s="293" t="s">
        <v>852</v>
      </c>
      <c r="E379" s="102">
        <v>281796</v>
      </c>
      <c r="F379" s="106" t="s">
        <v>257</v>
      </c>
      <c r="G379" s="110" t="s">
        <v>66</v>
      </c>
      <c r="H379" s="146" t="s">
        <v>115</v>
      </c>
      <c r="I379" s="109">
        <f t="shared" ca="1" si="136"/>
        <v>17</v>
      </c>
      <c r="J379" s="110"/>
      <c r="K379" s="110"/>
      <c r="L379" s="111" t="s">
        <v>128</v>
      </c>
      <c r="M379" s="254">
        <v>36034</v>
      </c>
      <c r="N379" s="254">
        <v>36154</v>
      </c>
      <c r="O379" s="156"/>
      <c r="P379" s="255"/>
      <c r="Q379" s="391"/>
      <c r="R379" s="392"/>
      <c r="S379" s="136"/>
      <c r="T379" s="137"/>
      <c r="U379" s="138"/>
      <c r="V379" s="139"/>
      <c r="W379" s="135"/>
      <c r="X379" s="342"/>
      <c r="Y379" s="141">
        <f t="shared" si="116"/>
        <v>8</v>
      </c>
      <c r="AF379" s="342"/>
      <c r="AG379" s="342"/>
      <c r="AH379" s="143" t="str">
        <f t="shared" si="137"/>
        <v>P</v>
      </c>
      <c r="AI379" s="143" t="str">
        <f t="shared" si="137"/>
        <v>B</v>
      </c>
      <c r="AJ379" s="143">
        <f t="shared" ca="1" si="137"/>
        <v>17</v>
      </c>
      <c r="AK379" s="143">
        <f t="shared" si="137"/>
        <v>0</v>
      </c>
      <c r="AL379" s="143">
        <f t="shared" si="137"/>
        <v>0</v>
      </c>
      <c r="AM379" s="143" t="str">
        <f t="shared" si="137"/>
        <v>T.Hoa</v>
      </c>
      <c r="AN379" s="25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33"/>
      <c r="BC379">
        <f t="shared" si="117"/>
        <v>1998</v>
      </c>
      <c r="BD379">
        <f t="shared" si="118"/>
        <v>12</v>
      </c>
      <c r="BE379" s="1" t="str">
        <f t="shared" si="119"/>
        <v>-</v>
      </c>
      <c r="BF379" s="1" t="str">
        <f t="shared" si="120"/>
        <v>-</v>
      </c>
      <c r="BG379" s="1" t="str">
        <f t="shared" si="121"/>
        <v>-</v>
      </c>
      <c r="BH379" s="1" t="str">
        <f t="shared" si="122"/>
        <v>-</v>
      </c>
      <c r="BI379" s="1" t="str">
        <f t="shared" si="123"/>
        <v>-</v>
      </c>
      <c r="BJ379" s="1" t="str">
        <f t="shared" si="124"/>
        <v>-</v>
      </c>
      <c r="BK379" s="1" t="str">
        <f t="shared" si="125"/>
        <v>-</v>
      </c>
      <c r="BL379" s="1" t="str">
        <f t="shared" si="126"/>
        <v>-</v>
      </c>
      <c r="BM379" s="1" t="str">
        <f t="shared" si="127"/>
        <v>-</v>
      </c>
      <c r="BN379" s="1" t="str">
        <f t="shared" si="128"/>
        <v>-</v>
      </c>
      <c r="BO379" s="1" t="str">
        <f t="shared" si="135"/>
        <v>-</v>
      </c>
      <c r="BP379" s="1" t="str">
        <f t="shared" si="129"/>
        <v>-</v>
      </c>
      <c r="BQ379" s="1" t="str">
        <f t="shared" si="130"/>
        <v>-</v>
      </c>
      <c r="BR379" s="1" t="str">
        <f t="shared" si="131"/>
        <v>-</v>
      </c>
      <c r="BS379" s="1">
        <f t="shared" si="132"/>
        <v>1998</v>
      </c>
      <c r="BT379" s="1">
        <f t="shared" si="133"/>
        <v>8</v>
      </c>
      <c r="BU379" s="127">
        <f t="shared" si="134"/>
        <v>0</v>
      </c>
      <c r="BV379" s="127">
        <f t="shared" si="134"/>
        <v>0</v>
      </c>
      <c r="BW379" s="9"/>
      <c r="BX379" s="9"/>
      <c r="BY379" s="9"/>
      <c r="BZ379" s="9"/>
      <c r="CA379" s="9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</row>
    <row r="380" spans="1:134" ht="15.75" x14ac:dyDescent="0.3">
      <c r="A380" s="101">
        <f>IF(C380&lt;&gt;"",COUNTA($C$7:C380),"")</f>
        <v>374</v>
      </c>
      <c r="B380" s="144" t="s">
        <v>856</v>
      </c>
      <c r="C380" s="251" t="s">
        <v>857</v>
      </c>
      <c r="D380" s="293" t="s">
        <v>858</v>
      </c>
      <c r="E380" s="222">
        <v>281902</v>
      </c>
      <c r="F380" s="106" t="s">
        <v>124</v>
      </c>
      <c r="G380" s="220" t="s">
        <v>66</v>
      </c>
      <c r="H380" s="110" t="s">
        <v>103</v>
      </c>
      <c r="I380" s="109">
        <f t="shared" ca="1" si="136"/>
        <v>76</v>
      </c>
      <c r="J380" s="110" t="s">
        <v>118</v>
      </c>
      <c r="K380" s="110" t="s">
        <v>171</v>
      </c>
      <c r="L380" s="111" t="s">
        <v>128</v>
      </c>
      <c r="M380" s="253">
        <v>14403</v>
      </c>
      <c r="N380" s="254">
        <v>39551</v>
      </c>
      <c r="O380" s="156">
        <v>39551</v>
      </c>
      <c r="P380" s="255"/>
      <c r="Q380" s="391"/>
      <c r="R380" s="392"/>
      <c r="S380" s="136"/>
      <c r="T380" s="137"/>
      <c r="U380" s="138"/>
      <c r="V380" s="139"/>
      <c r="W380" s="135"/>
      <c r="X380" s="342"/>
      <c r="Y380" s="141">
        <f t="shared" si="116"/>
        <v>6</v>
      </c>
      <c r="AF380" s="342"/>
      <c r="AG380" s="342"/>
      <c r="AH380" s="143" t="str">
        <f t="shared" si="137"/>
        <v>P</v>
      </c>
      <c r="AI380" s="143" t="str">
        <f t="shared" si="137"/>
        <v>S</v>
      </c>
      <c r="AJ380" s="143">
        <f t="shared" ca="1" si="137"/>
        <v>76</v>
      </c>
      <c r="AK380" s="143" t="str">
        <f t="shared" si="137"/>
        <v>SD</v>
      </c>
      <c r="AL380" s="143" t="str">
        <f t="shared" si="137"/>
        <v>Lain-Lain</v>
      </c>
      <c r="AM380" s="143" t="str">
        <f t="shared" si="137"/>
        <v>T.Hoa</v>
      </c>
      <c r="AN380" s="25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33"/>
      <c r="BC380">
        <f t="shared" si="117"/>
        <v>2008</v>
      </c>
      <c r="BD380">
        <f t="shared" si="118"/>
        <v>4</v>
      </c>
      <c r="BE380" s="1">
        <f t="shared" si="119"/>
        <v>2008</v>
      </c>
      <c r="BF380" s="1">
        <f t="shared" si="120"/>
        <v>4</v>
      </c>
      <c r="BG380" s="1" t="str">
        <f t="shared" si="121"/>
        <v>-</v>
      </c>
      <c r="BH380" s="1" t="str">
        <f t="shared" si="122"/>
        <v>-</v>
      </c>
      <c r="BI380" s="1" t="str">
        <f t="shared" si="123"/>
        <v>-</v>
      </c>
      <c r="BJ380" s="1" t="str">
        <f t="shared" si="124"/>
        <v>-</v>
      </c>
      <c r="BK380" s="1" t="str">
        <f t="shared" si="125"/>
        <v>-</v>
      </c>
      <c r="BL380" s="1" t="str">
        <f t="shared" si="126"/>
        <v>-</v>
      </c>
      <c r="BM380" s="1" t="str">
        <f t="shared" si="127"/>
        <v>-</v>
      </c>
      <c r="BN380" s="1" t="str">
        <f t="shared" si="128"/>
        <v>-</v>
      </c>
      <c r="BO380" s="1" t="str">
        <f t="shared" si="135"/>
        <v>-</v>
      </c>
      <c r="BP380" s="1" t="str">
        <f t="shared" si="129"/>
        <v>-</v>
      </c>
      <c r="BQ380" s="1" t="str">
        <f t="shared" si="130"/>
        <v>-</v>
      </c>
      <c r="BR380" s="1" t="str">
        <f t="shared" si="131"/>
        <v>-</v>
      </c>
      <c r="BS380" s="1">
        <f t="shared" si="132"/>
        <v>1939</v>
      </c>
      <c r="BT380" s="1">
        <f t="shared" si="133"/>
        <v>6</v>
      </c>
      <c r="BU380" s="127">
        <f t="shared" si="134"/>
        <v>0</v>
      </c>
      <c r="BV380" s="127">
        <f t="shared" si="134"/>
        <v>0</v>
      </c>
      <c r="BW380" s="9"/>
      <c r="BX380" s="9"/>
      <c r="BY380" s="9"/>
      <c r="BZ380" s="9"/>
      <c r="CA380" s="9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</row>
    <row r="381" spans="1:134" ht="15.75" x14ac:dyDescent="0.3">
      <c r="A381" s="101">
        <f>IF(C381&lt;&gt;"",COUNTA($C$7:C381),"")</f>
        <v>375</v>
      </c>
      <c r="B381" s="102">
        <v>9325028</v>
      </c>
      <c r="C381" s="251" t="s">
        <v>859</v>
      </c>
      <c r="D381" s="293" t="s">
        <v>858</v>
      </c>
      <c r="E381" s="222">
        <v>281902</v>
      </c>
      <c r="F381" s="106" t="s">
        <v>124</v>
      </c>
      <c r="G381" s="220" t="s">
        <v>102</v>
      </c>
      <c r="H381" s="110" t="s">
        <v>103</v>
      </c>
      <c r="I381" s="109">
        <f t="shared" ca="1" si="136"/>
        <v>42</v>
      </c>
      <c r="J381" s="110" t="s">
        <v>118</v>
      </c>
      <c r="K381" s="110" t="s">
        <v>127</v>
      </c>
      <c r="L381" s="111" t="s">
        <v>128</v>
      </c>
      <c r="M381" s="253">
        <v>26709</v>
      </c>
      <c r="N381" s="254">
        <v>34328</v>
      </c>
      <c r="O381" s="156">
        <v>34328</v>
      </c>
      <c r="P381" s="255"/>
      <c r="Q381" s="391"/>
      <c r="R381" s="392"/>
      <c r="S381" s="136"/>
      <c r="T381" s="137"/>
      <c r="U381" s="138"/>
      <c r="V381" s="139"/>
      <c r="W381" s="135"/>
      <c r="X381" s="342"/>
      <c r="Y381" s="141">
        <f t="shared" si="116"/>
        <v>2</v>
      </c>
      <c r="AF381" s="342"/>
      <c r="AG381" s="342"/>
      <c r="AH381" s="143" t="str">
        <f t="shared" si="137"/>
        <v>W</v>
      </c>
      <c r="AI381" s="143" t="str">
        <f t="shared" si="137"/>
        <v>S</v>
      </c>
      <c r="AJ381" s="143">
        <f t="shared" ca="1" si="137"/>
        <v>42</v>
      </c>
      <c r="AK381" s="143" t="str">
        <f t="shared" si="137"/>
        <v>SD</v>
      </c>
      <c r="AL381" s="143" t="str">
        <f t="shared" si="137"/>
        <v>Ibu RT</v>
      </c>
      <c r="AM381" s="143" t="str">
        <f t="shared" si="137"/>
        <v>T.Hoa</v>
      </c>
      <c r="AN381" s="25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33"/>
      <c r="BC381">
        <f t="shared" si="117"/>
        <v>1993</v>
      </c>
      <c r="BD381">
        <f t="shared" si="118"/>
        <v>12</v>
      </c>
      <c r="BE381" s="1">
        <f t="shared" si="119"/>
        <v>1993</v>
      </c>
      <c r="BF381" s="1">
        <f t="shared" si="120"/>
        <v>12</v>
      </c>
      <c r="BG381" s="1" t="str">
        <f t="shared" si="121"/>
        <v>-</v>
      </c>
      <c r="BH381" s="1" t="str">
        <f t="shared" si="122"/>
        <v>-</v>
      </c>
      <c r="BI381" s="1" t="str">
        <f t="shared" si="123"/>
        <v>-</v>
      </c>
      <c r="BJ381" s="1" t="str">
        <f t="shared" si="124"/>
        <v>-</v>
      </c>
      <c r="BK381" s="1" t="str">
        <f t="shared" si="125"/>
        <v>-</v>
      </c>
      <c r="BL381" s="1" t="str">
        <f t="shared" si="126"/>
        <v>-</v>
      </c>
      <c r="BM381" s="1" t="str">
        <f t="shared" si="127"/>
        <v>-</v>
      </c>
      <c r="BN381" s="1" t="str">
        <f t="shared" si="128"/>
        <v>-</v>
      </c>
      <c r="BO381" s="1" t="str">
        <f t="shared" si="135"/>
        <v>-</v>
      </c>
      <c r="BP381" s="1" t="str">
        <f t="shared" si="129"/>
        <v>-</v>
      </c>
      <c r="BQ381" s="1" t="str">
        <f t="shared" si="130"/>
        <v>-</v>
      </c>
      <c r="BR381" s="1" t="str">
        <f t="shared" si="131"/>
        <v>-</v>
      </c>
      <c r="BS381" s="1">
        <f t="shared" si="132"/>
        <v>1973</v>
      </c>
      <c r="BT381" s="1">
        <f t="shared" si="133"/>
        <v>2</v>
      </c>
      <c r="BU381" s="127">
        <f t="shared" si="134"/>
        <v>0</v>
      </c>
      <c r="BV381" s="127">
        <f t="shared" si="134"/>
        <v>0</v>
      </c>
      <c r="BW381" s="9"/>
      <c r="BX381" s="9"/>
      <c r="BY381" s="9"/>
      <c r="BZ381" s="9"/>
      <c r="CA381" s="9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</row>
    <row r="382" spans="1:134" ht="15.75" x14ac:dyDescent="0.3">
      <c r="A382" s="101">
        <f>IF(C382&lt;&gt;"",COUNTA($C$7:C382),"")</f>
        <v>376</v>
      </c>
      <c r="B382" s="144" t="s">
        <v>860</v>
      </c>
      <c r="C382" s="251" t="s">
        <v>861</v>
      </c>
      <c r="D382" s="293" t="s">
        <v>862</v>
      </c>
      <c r="E382" s="131"/>
      <c r="F382" s="106" t="s">
        <v>124</v>
      </c>
      <c r="G382" s="110" t="s">
        <v>66</v>
      </c>
      <c r="H382" s="110" t="s">
        <v>103</v>
      </c>
      <c r="I382" s="109">
        <f t="shared" ca="1" si="136"/>
        <v>39</v>
      </c>
      <c r="J382" s="110" t="s">
        <v>110</v>
      </c>
      <c r="K382" s="110" t="s">
        <v>171</v>
      </c>
      <c r="L382" s="111" t="s">
        <v>146</v>
      </c>
      <c r="M382" s="253">
        <v>28094</v>
      </c>
      <c r="N382" s="254">
        <v>28246</v>
      </c>
      <c r="O382" s="156">
        <v>33597</v>
      </c>
      <c r="P382" s="255">
        <v>38252</v>
      </c>
      <c r="Q382" s="391"/>
      <c r="R382" s="392"/>
      <c r="S382" s="136"/>
      <c r="T382" s="137"/>
      <c r="U382" s="138"/>
      <c r="V382" s="139"/>
      <c r="W382" s="135"/>
      <c r="X382" s="342"/>
      <c r="Y382" s="141">
        <f t="shared" si="116"/>
        <v>11</v>
      </c>
      <c r="AF382" s="342"/>
      <c r="AG382" s="342"/>
      <c r="AH382" s="143" t="str">
        <f t="shared" si="137"/>
        <v>P</v>
      </c>
      <c r="AI382" s="143" t="str">
        <f t="shared" si="137"/>
        <v>S</v>
      </c>
      <c r="AJ382" s="143">
        <f t="shared" ca="1" si="137"/>
        <v>39</v>
      </c>
      <c r="AK382" s="143" t="str">
        <f t="shared" si="137"/>
        <v>SMU</v>
      </c>
      <c r="AL382" s="143" t="str">
        <f t="shared" si="137"/>
        <v>Lain-Lain</v>
      </c>
      <c r="AM382" s="143" t="str">
        <f t="shared" si="137"/>
        <v>Batak</v>
      </c>
      <c r="AN382" s="25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33"/>
      <c r="BC382">
        <f t="shared" si="117"/>
        <v>1977</v>
      </c>
      <c r="BD382">
        <f t="shared" si="118"/>
        <v>5</v>
      </c>
      <c r="BE382" s="1">
        <f t="shared" si="119"/>
        <v>1991</v>
      </c>
      <c r="BF382" s="1">
        <f t="shared" si="120"/>
        <v>12</v>
      </c>
      <c r="BG382" s="1">
        <f t="shared" si="121"/>
        <v>2004</v>
      </c>
      <c r="BH382" s="1">
        <f t="shared" si="122"/>
        <v>9</v>
      </c>
      <c r="BI382" s="1" t="str">
        <f t="shared" si="123"/>
        <v>-</v>
      </c>
      <c r="BJ382" s="1" t="str">
        <f t="shared" si="124"/>
        <v>-</v>
      </c>
      <c r="BK382" s="1" t="str">
        <f t="shared" si="125"/>
        <v>-</v>
      </c>
      <c r="BL382" s="1" t="str">
        <f t="shared" si="126"/>
        <v>-</v>
      </c>
      <c r="BM382" s="1" t="str">
        <f t="shared" si="127"/>
        <v>-</v>
      </c>
      <c r="BN382" s="1" t="str">
        <f t="shared" si="128"/>
        <v>-</v>
      </c>
      <c r="BO382" s="1" t="str">
        <f t="shared" si="135"/>
        <v>-</v>
      </c>
      <c r="BP382" s="1" t="str">
        <f t="shared" si="129"/>
        <v>-</v>
      </c>
      <c r="BQ382" s="1" t="str">
        <f t="shared" si="130"/>
        <v>-</v>
      </c>
      <c r="BR382" s="1" t="str">
        <f t="shared" si="131"/>
        <v>-</v>
      </c>
      <c r="BS382" s="1">
        <f t="shared" si="132"/>
        <v>1976</v>
      </c>
      <c r="BT382" s="1">
        <f t="shared" si="133"/>
        <v>11</v>
      </c>
      <c r="BU382" s="127">
        <f t="shared" si="134"/>
        <v>0</v>
      </c>
      <c r="BV382" s="127">
        <f t="shared" si="134"/>
        <v>0</v>
      </c>
      <c r="BW382" s="9"/>
      <c r="BX382" s="9"/>
      <c r="BY382" s="9"/>
      <c r="BZ382" s="9"/>
      <c r="CA382" s="9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</row>
    <row r="383" spans="1:134" ht="15.75" x14ac:dyDescent="0.3">
      <c r="A383" s="101">
        <f>IF(C383&lt;&gt;"",COUNTA($C$7:C383),"")</f>
        <v>377</v>
      </c>
      <c r="B383" s="144" t="s">
        <v>863</v>
      </c>
      <c r="C383" s="251" t="s">
        <v>864</v>
      </c>
      <c r="D383" s="293" t="s">
        <v>862</v>
      </c>
      <c r="E383" s="131"/>
      <c r="F383" s="106" t="s">
        <v>124</v>
      </c>
      <c r="G383" s="110" t="s">
        <v>102</v>
      </c>
      <c r="H383" s="110" t="s">
        <v>103</v>
      </c>
      <c r="I383" s="109">
        <f t="shared" ca="1" si="136"/>
        <v>42</v>
      </c>
      <c r="J383" s="110" t="s">
        <v>110</v>
      </c>
      <c r="K383" s="110" t="s">
        <v>127</v>
      </c>
      <c r="L383" s="111" t="s">
        <v>146</v>
      </c>
      <c r="M383" s="253">
        <v>26833</v>
      </c>
      <c r="N383" s="254">
        <v>27161</v>
      </c>
      <c r="O383" s="156">
        <v>33433</v>
      </c>
      <c r="P383" s="255">
        <v>38252</v>
      </c>
      <c r="Q383" s="391"/>
      <c r="R383" s="392"/>
      <c r="S383" s="136"/>
      <c r="T383" s="137"/>
      <c r="U383" s="138"/>
      <c r="V383" s="139"/>
      <c r="W383" s="135"/>
      <c r="X383" s="342"/>
      <c r="Y383" s="141">
        <f t="shared" si="116"/>
        <v>6</v>
      </c>
      <c r="AF383" s="342"/>
      <c r="AG383" s="342"/>
      <c r="AH383" s="143" t="str">
        <f t="shared" si="137"/>
        <v>W</v>
      </c>
      <c r="AI383" s="143" t="str">
        <f t="shared" si="137"/>
        <v>S</v>
      </c>
      <c r="AJ383" s="143">
        <f t="shared" ca="1" si="137"/>
        <v>42</v>
      </c>
      <c r="AK383" s="143" t="str">
        <f t="shared" si="137"/>
        <v>SMU</v>
      </c>
      <c r="AL383" s="143" t="str">
        <f t="shared" si="137"/>
        <v>Ibu RT</v>
      </c>
      <c r="AM383" s="143" t="str">
        <f t="shared" si="137"/>
        <v>Batak</v>
      </c>
      <c r="AN383" s="25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33"/>
      <c r="BC383">
        <f t="shared" si="117"/>
        <v>1974</v>
      </c>
      <c r="BD383">
        <f t="shared" si="118"/>
        <v>5</v>
      </c>
      <c r="BE383" s="1">
        <f t="shared" si="119"/>
        <v>1991</v>
      </c>
      <c r="BF383" s="1">
        <f t="shared" si="120"/>
        <v>7</v>
      </c>
      <c r="BG383" s="1">
        <f t="shared" si="121"/>
        <v>2004</v>
      </c>
      <c r="BH383" s="1">
        <f t="shared" si="122"/>
        <v>9</v>
      </c>
      <c r="BI383" s="1" t="str">
        <f t="shared" si="123"/>
        <v>-</v>
      </c>
      <c r="BJ383" s="1" t="str">
        <f t="shared" si="124"/>
        <v>-</v>
      </c>
      <c r="BK383" s="1" t="str">
        <f t="shared" si="125"/>
        <v>-</v>
      </c>
      <c r="BL383" s="1" t="str">
        <f t="shared" si="126"/>
        <v>-</v>
      </c>
      <c r="BM383" s="1" t="str">
        <f t="shared" si="127"/>
        <v>-</v>
      </c>
      <c r="BN383" s="1" t="str">
        <f t="shared" si="128"/>
        <v>-</v>
      </c>
      <c r="BO383" s="1" t="str">
        <f t="shared" si="135"/>
        <v>-</v>
      </c>
      <c r="BP383" s="1" t="str">
        <f t="shared" si="129"/>
        <v>-</v>
      </c>
      <c r="BQ383" s="1" t="str">
        <f t="shared" si="130"/>
        <v>-</v>
      </c>
      <c r="BR383" s="1" t="str">
        <f t="shared" si="131"/>
        <v>-</v>
      </c>
      <c r="BS383" s="1">
        <f t="shared" si="132"/>
        <v>1973</v>
      </c>
      <c r="BT383" s="1">
        <f t="shared" si="133"/>
        <v>6</v>
      </c>
      <c r="BU383" s="127">
        <f t="shared" si="134"/>
        <v>0</v>
      </c>
      <c r="BV383" s="127">
        <f t="shared" si="134"/>
        <v>0</v>
      </c>
      <c r="BW383" s="9"/>
      <c r="BX383" s="9"/>
      <c r="BY383" s="9"/>
      <c r="BZ383" s="9"/>
      <c r="CA383" s="9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</row>
    <row r="384" spans="1:134" ht="15.75" x14ac:dyDescent="0.3">
      <c r="A384" s="101">
        <f>IF(C384&lt;&gt;"",COUNTA($C$7:C384),"")</f>
        <v>378</v>
      </c>
      <c r="B384" s="144" t="s">
        <v>865</v>
      </c>
      <c r="C384" s="251" t="s">
        <v>866</v>
      </c>
      <c r="D384" s="293" t="s">
        <v>862</v>
      </c>
      <c r="E384" s="131"/>
      <c r="F384" s="106" t="s">
        <v>124</v>
      </c>
      <c r="G384" s="110" t="s">
        <v>102</v>
      </c>
      <c r="H384" s="146" t="s">
        <v>115</v>
      </c>
      <c r="I384" s="109">
        <f t="shared" ca="1" si="136"/>
        <v>12</v>
      </c>
      <c r="J384" s="110"/>
      <c r="K384" s="110"/>
      <c r="L384" s="111" t="s">
        <v>146</v>
      </c>
      <c r="M384" s="253">
        <v>37796</v>
      </c>
      <c r="N384" s="254">
        <v>39054</v>
      </c>
      <c r="O384" s="156"/>
      <c r="P384" s="255"/>
      <c r="Q384" s="391"/>
      <c r="R384" s="392"/>
      <c r="S384" s="136"/>
      <c r="T384" s="137"/>
      <c r="U384" s="138"/>
      <c r="V384" s="139"/>
      <c r="W384" s="135"/>
      <c r="X384" s="342"/>
      <c r="Y384" s="141">
        <f t="shared" si="116"/>
        <v>6</v>
      </c>
      <c r="AF384" s="342"/>
      <c r="AG384" s="342"/>
      <c r="AH384" s="143" t="str">
        <f t="shared" si="137"/>
        <v>W</v>
      </c>
      <c r="AI384" s="143" t="str">
        <f t="shared" si="137"/>
        <v>B</v>
      </c>
      <c r="AJ384" s="143">
        <f t="shared" ca="1" si="137"/>
        <v>12</v>
      </c>
      <c r="AK384" s="143">
        <f t="shared" si="137"/>
        <v>0</v>
      </c>
      <c r="AL384" s="143">
        <f t="shared" si="137"/>
        <v>0</v>
      </c>
      <c r="AM384" s="143" t="str">
        <f t="shared" si="137"/>
        <v>Batak</v>
      </c>
      <c r="AN384" s="25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33"/>
      <c r="BC384">
        <f t="shared" si="117"/>
        <v>2006</v>
      </c>
      <c r="BD384">
        <f t="shared" si="118"/>
        <v>12</v>
      </c>
      <c r="BE384" s="1" t="str">
        <f t="shared" si="119"/>
        <v>-</v>
      </c>
      <c r="BF384" s="1" t="str">
        <f t="shared" si="120"/>
        <v>-</v>
      </c>
      <c r="BG384" s="1" t="str">
        <f t="shared" si="121"/>
        <v>-</v>
      </c>
      <c r="BH384" s="1" t="str">
        <f t="shared" si="122"/>
        <v>-</v>
      </c>
      <c r="BI384" s="1" t="str">
        <f t="shared" si="123"/>
        <v>-</v>
      </c>
      <c r="BJ384" s="1" t="str">
        <f t="shared" si="124"/>
        <v>-</v>
      </c>
      <c r="BK384" s="1" t="str">
        <f t="shared" si="125"/>
        <v>-</v>
      </c>
      <c r="BL384" s="1" t="str">
        <f t="shared" si="126"/>
        <v>-</v>
      </c>
      <c r="BM384" s="1" t="str">
        <f t="shared" si="127"/>
        <v>-</v>
      </c>
      <c r="BN384" s="1" t="str">
        <f t="shared" si="128"/>
        <v>-</v>
      </c>
      <c r="BO384" s="1" t="str">
        <f t="shared" si="135"/>
        <v>-</v>
      </c>
      <c r="BP384" s="1" t="str">
        <f t="shared" si="129"/>
        <v>-</v>
      </c>
      <c r="BQ384" s="1" t="str">
        <f t="shared" si="130"/>
        <v>-</v>
      </c>
      <c r="BR384" s="1" t="str">
        <f t="shared" si="131"/>
        <v>-</v>
      </c>
      <c r="BS384" s="1">
        <f t="shared" si="132"/>
        <v>2003</v>
      </c>
      <c r="BT384" s="1">
        <f t="shared" si="133"/>
        <v>6</v>
      </c>
      <c r="BU384" s="127">
        <f t="shared" si="134"/>
        <v>0</v>
      </c>
      <c r="BV384" s="127">
        <f t="shared" si="134"/>
        <v>0</v>
      </c>
      <c r="BW384" s="9"/>
      <c r="BX384" s="9"/>
      <c r="BY384" s="9"/>
      <c r="BZ384" s="9"/>
      <c r="CA384" s="9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</row>
    <row r="385" spans="1:134" ht="15.75" x14ac:dyDescent="0.3">
      <c r="A385" s="101">
        <f>IF(C385&lt;&gt;"",COUNTA($C$7:C385),"")</f>
        <v>379</v>
      </c>
      <c r="B385" s="144" t="s">
        <v>867</v>
      </c>
      <c r="C385" s="251" t="s">
        <v>868</v>
      </c>
      <c r="D385" s="293" t="s">
        <v>862</v>
      </c>
      <c r="E385" s="131"/>
      <c r="F385" s="106" t="s">
        <v>124</v>
      </c>
      <c r="G385" s="110" t="s">
        <v>102</v>
      </c>
      <c r="H385" s="146" t="s">
        <v>115</v>
      </c>
      <c r="I385" s="109">
        <f t="shared" ca="1" si="136"/>
        <v>10</v>
      </c>
      <c r="J385" s="110"/>
      <c r="K385" s="110"/>
      <c r="L385" s="111" t="s">
        <v>146</v>
      </c>
      <c r="M385" s="253">
        <v>38377</v>
      </c>
      <c r="N385" s="254">
        <v>39054</v>
      </c>
      <c r="O385" s="156"/>
      <c r="P385" s="255"/>
      <c r="Q385" s="391"/>
      <c r="R385" s="392"/>
      <c r="S385" s="136"/>
      <c r="T385" s="137"/>
      <c r="U385" s="138"/>
      <c r="V385" s="139"/>
      <c r="W385" s="135"/>
      <c r="X385" s="342"/>
      <c r="Y385" s="141">
        <f t="shared" si="116"/>
        <v>1</v>
      </c>
      <c r="AF385" s="342"/>
      <c r="AG385" s="342"/>
      <c r="AH385" s="143" t="str">
        <f t="shared" si="137"/>
        <v>W</v>
      </c>
      <c r="AI385" s="143" t="str">
        <f t="shared" si="137"/>
        <v>B</v>
      </c>
      <c r="AJ385" s="143">
        <f t="shared" ca="1" si="137"/>
        <v>10</v>
      </c>
      <c r="AK385" s="143">
        <f t="shared" si="137"/>
        <v>0</v>
      </c>
      <c r="AL385" s="143">
        <f t="shared" si="137"/>
        <v>0</v>
      </c>
      <c r="AM385" s="143" t="str">
        <f t="shared" si="137"/>
        <v>Batak</v>
      </c>
      <c r="AN385" s="25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33"/>
      <c r="BC385">
        <f t="shared" si="117"/>
        <v>2006</v>
      </c>
      <c r="BD385">
        <f t="shared" si="118"/>
        <v>12</v>
      </c>
      <c r="BE385" s="1" t="str">
        <f t="shared" si="119"/>
        <v>-</v>
      </c>
      <c r="BF385" s="1" t="str">
        <f t="shared" si="120"/>
        <v>-</v>
      </c>
      <c r="BG385" s="1" t="str">
        <f t="shared" si="121"/>
        <v>-</v>
      </c>
      <c r="BH385" s="1" t="str">
        <f t="shared" si="122"/>
        <v>-</v>
      </c>
      <c r="BI385" s="1" t="str">
        <f t="shared" si="123"/>
        <v>-</v>
      </c>
      <c r="BJ385" s="1" t="str">
        <f t="shared" si="124"/>
        <v>-</v>
      </c>
      <c r="BK385" s="1" t="str">
        <f t="shared" si="125"/>
        <v>-</v>
      </c>
      <c r="BL385" s="1" t="str">
        <f t="shared" si="126"/>
        <v>-</v>
      </c>
      <c r="BM385" s="1" t="str">
        <f t="shared" si="127"/>
        <v>-</v>
      </c>
      <c r="BN385" s="1" t="str">
        <f t="shared" si="128"/>
        <v>-</v>
      </c>
      <c r="BO385" s="1" t="str">
        <f t="shared" si="135"/>
        <v>-</v>
      </c>
      <c r="BP385" s="1" t="str">
        <f t="shared" si="129"/>
        <v>-</v>
      </c>
      <c r="BQ385" s="1" t="str">
        <f t="shared" si="130"/>
        <v>-</v>
      </c>
      <c r="BR385" s="1" t="str">
        <f t="shared" si="131"/>
        <v>-</v>
      </c>
      <c r="BS385" s="1">
        <f t="shared" si="132"/>
        <v>2005</v>
      </c>
      <c r="BT385" s="1">
        <f t="shared" si="133"/>
        <v>1</v>
      </c>
      <c r="BU385" s="127">
        <f t="shared" si="134"/>
        <v>0</v>
      </c>
      <c r="BV385" s="127">
        <f t="shared" si="134"/>
        <v>0</v>
      </c>
      <c r="BW385" s="9"/>
      <c r="BX385" s="9"/>
      <c r="BY385" s="9"/>
      <c r="BZ385" s="9"/>
      <c r="CA385" s="9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</row>
    <row r="386" spans="1:134" ht="15.75" x14ac:dyDescent="0.3">
      <c r="A386" s="101">
        <f>IF(C386&lt;&gt;"",COUNTA($C$7:C386),"")</f>
        <v>380</v>
      </c>
      <c r="B386" s="144"/>
      <c r="C386" s="251" t="s">
        <v>869</v>
      </c>
      <c r="D386" s="293" t="s">
        <v>862</v>
      </c>
      <c r="E386" s="131"/>
      <c r="F386" s="106" t="s">
        <v>124</v>
      </c>
      <c r="G386" s="110" t="s">
        <v>102</v>
      </c>
      <c r="H386" s="146"/>
      <c r="I386" s="109">
        <f t="shared" ca="1" si="136"/>
        <v>6</v>
      </c>
      <c r="J386" s="110"/>
      <c r="K386" s="110"/>
      <c r="L386" s="111" t="s">
        <v>146</v>
      </c>
      <c r="M386" s="253">
        <v>40084</v>
      </c>
      <c r="N386" s="254"/>
      <c r="O386" s="156"/>
      <c r="P386" s="255"/>
      <c r="Q386" s="391"/>
      <c r="R386" s="392"/>
      <c r="S386" s="136"/>
      <c r="T386" s="137"/>
      <c r="U386" s="138"/>
      <c r="V386" s="139" t="s">
        <v>136</v>
      </c>
      <c r="W386" s="135"/>
      <c r="X386" s="342"/>
      <c r="Y386" s="141">
        <f t="shared" si="116"/>
        <v>9</v>
      </c>
      <c r="AF386" s="342"/>
      <c r="AG386" s="342"/>
      <c r="AH386" s="143" t="str">
        <f t="shared" si="137"/>
        <v>W</v>
      </c>
      <c r="AI386" s="143">
        <f t="shared" si="137"/>
        <v>0</v>
      </c>
      <c r="AJ386" s="143">
        <f t="shared" ca="1" si="137"/>
        <v>6</v>
      </c>
      <c r="AK386" s="143">
        <f t="shared" si="137"/>
        <v>0</v>
      </c>
      <c r="AL386" s="143">
        <f t="shared" si="137"/>
        <v>0</v>
      </c>
      <c r="AM386" s="143" t="str">
        <f t="shared" si="137"/>
        <v>Batak</v>
      </c>
      <c r="AN386" s="25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33"/>
      <c r="BC386" t="str">
        <f t="shared" si="117"/>
        <v>-</v>
      </c>
      <c r="BD386" t="str">
        <f t="shared" si="118"/>
        <v>-</v>
      </c>
      <c r="BE386" s="1" t="str">
        <f t="shared" si="119"/>
        <v>-</v>
      </c>
      <c r="BF386" s="1" t="str">
        <f t="shared" si="120"/>
        <v>-</v>
      </c>
      <c r="BG386" s="1" t="str">
        <f t="shared" si="121"/>
        <v>-</v>
      </c>
      <c r="BH386" s="1" t="str">
        <f t="shared" si="122"/>
        <v>-</v>
      </c>
      <c r="BI386" s="1" t="str">
        <f t="shared" si="123"/>
        <v>-</v>
      </c>
      <c r="BJ386" s="1" t="str">
        <f t="shared" si="124"/>
        <v>-</v>
      </c>
      <c r="BK386" s="1" t="str">
        <f t="shared" si="125"/>
        <v>-</v>
      </c>
      <c r="BL386" s="1" t="str">
        <f t="shared" si="126"/>
        <v>-</v>
      </c>
      <c r="BM386" s="1" t="str">
        <f t="shared" si="127"/>
        <v>-</v>
      </c>
      <c r="BN386" s="1" t="str">
        <f t="shared" si="128"/>
        <v>-</v>
      </c>
      <c r="BO386" s="1" t="str">
        <f t="shared" si="135"/>
        <v>-</v>
      </c>
      <c r="BP386" s="1" t="str">
        <f t="shared" si="129"/>
        <v>-</v>
      </c>
      <c r="BQ386" s="1" t="str">
        <f t="shared" si="130"/>
        <v>-</v>
      </c>
      <c r="BR386" s="1" t="str">
        <f t="shared" si="131"/>
        <v>-</v>
      </c>
      <c r="BS386" s="1">
        <f t="shared" si="132"/>
        <v>2009</v>
      </c>
      <c r="BT386" s="1">
        <f t="shared" si="133"/>
        <v>9</v>
      </c>
      <c r="BU386" s="127" t="str">
        <f t="shared" si="134"/>
        <v>APA</v>
      </c>
      <c r="BV386" s="127">
        <f t="shared" si="134"/>
        <v>0</v>
      </c>
      <c r="BW386" s="9"/>
      <c r="BX386" s="9"/>
      <c r="BY386" s="9"/>
      <c r="BZ386" s="9"/>
      <c r="CA386" s="9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</row>
    <row r="387" spans="1:134" ht="15.75" x14ac:dyDescent="0.3">
      <c r="A387" s="101">
        <f>IF(C387&lt;&gt;"",COUNTA($C$7:C387),"")</f>
        <v>381</v>
      </c>
      <c r="B387" s="357">
        <v>9618022</v>
      </c>
      <c r="C387" s="360" t="s">
        <v>870</v>
      </c>
      <c r="D387" s="293" t="s">
        <v>871</v>
      </c>
      <c r="E387" s="102"/>
      <c r="F387" s="106" t="s">
        <v>124</v>
      </c>
      <c r="G387" s="110" t="s">
        <v>66</v>
      </c>
      <c r="H387" s="110" t="s">
        <v>103</v>
      </c>
      <c r="I387" s="109">
        <f t="shared" ca="1" si="136"/>
        <v>39</v>
      </c>
      <c r="J387" s="110" t="s">
        <v>110</v>
      </c>
      <c r="K387" s="110" t="s">
        <v>111</v>
      </c>
      <c r="L387" s="111" t="s">
        <v>112</v>
      </c>
      <c r="M387" s="304">
        <v>28089</v>
      </c>
      <c r="N387" s="167">
        <v>28205</v>
      </c>
      <c r="O387" s="358">
        <v>35400</v>
      </c>
      <c r="P387" s="341"/>
      <c r="Q387" s="359"/>
      <c r="R387" s="300"/>
      <c r="S387" s="136"/>
      <c r="T387" s="137"/>
      <c r="U387" s="138"/>
      <c r="V387" s="139"/>
      <c r="W387" s="135"/>
      <c r="X387" s="342"/>
      <c r="Y387" s="141">
        <f t="shared" si="116"/>
        <v>11</v>
      </c>
      <c r="AF387" s="342"/>
      <c r="AG387" s="342"/>
      <c r="AH387" s="143" t="str">
        <f t="shared" si="137"/>
        <v>P</v>
      </c>
      <c r="AI387" s="143" t="str">
        <f t="shared" si="137"/>
        <v>S</v>
      </c>
      <c r="AJ387" s="143">
        <f t="shared" ca="1" si="137"/>
        <v>39</v>
      </c>
      <c r="AK387" s="143" t="str">
        <f t="shared" si="137"/>
        <v>SMU</v>
      </c>
      <c r="AL387" s="143" t="str">
        <f t="shared" si="137"/>
        <v>Wirausaha</v>
      </c>
      <c r="AM387" s="143" t="str">
        <f t="shared" si="137"/>
        <v>Ambon</v>
      </c>
      <c r="AN387" s="25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33"/>
      <c r="BC387">
        <f t="shared" si="117"/>
        <v>1977</v>
      </c>
      <c r="BD387">
        <f t="shared" si="118"/>
        <v>3</v>
      </c>
      <c r="BE387" s="1">
        <f t="shared" si="119"/>
        <v>1996</v>
      </c>
      <c r="BF387" s="1">
        <f t="shared" si="120"/>
        <v>12</v>
      </c>
      <c r="BG387" s="1" t="str">
        <f t="shared" si="121"/>
        <v>-</v>
      </c>
      <c r="BH387" s="1" t="str">
        <f t="shared" si="122"/>
        <v>-</v>
      </c>
      <c r="BI387" s="1" t="str">
        <f t="shared" si="123"/>
        <v>-</v>
      </c>
      <c r="BJ387" s="1" t="str">
        <f t="shared" si="124"/>
        <v>-</v>
      </c>
      <c r="BK387" s="1" t="str">
        <f t="shared" si="125"/>
        <v>-</v>
      </c>
      <c r="BL387" s="1" t="str">
        <f t="shared" si="126"/>
        <v>-</v>
      </c>
      <c r="BM387" s="1" t="str">
        <f t="shared" si="127"/>
        <v>-</v>
      </c>
      <c r="BN387" s="1" t="str">
        <f t="shared" si="128"/>
        <v>-</v>
      </c>
      <c r="BO387" s="1" t="str">
        <f t="shared" si="135"/>
        <v>-</v>
      </c>
      <c r="BP387" s="1" t="str">
        <f t="shared" si="129"/>
        <v>-</v>
      </c>
      <c r="BQ387" s="1" t="str">
        <f t="shared" si="130"/>
        <v>-</v>
      </c>
      <c r="BR387" s="1" t="str">
        <f t="shared" si="131"/>
        <v>-</v>
      </c>
      <c r="BS387" s="1">
        <f t="shared" si="132"/>
        <v>1976</v>
      </c>
      <c r="BT387" s="1">
        <f t="shared" si="133"/>
        <v>11</v>
      </c>
      <c r="BU387" s="127">
        <f t="shared" si="134"/>
        <v>0</v>
      </c>
      <c r="BV387" s="127">
        <f t="shared" si="134"/>
        <v>0</v>
      </c>
      <c r="BW387" s="9"/>
      <c r="BX387" s="9"/>
      <c r="BY387" s="9"/>
      <c r="BZ387" s="9"/>
      <c r="CA387" s="9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</row>
    <row r="388" spans="1:134" ht="15.75" x14ac:dyDescent="0.3">
      <c r="A388" s="101">
        <f>IF(C388&lt;&gt;"",COUNTA($C$7:C388),"")</f>
        <v>382</v>
      </c>
      <c r="B388" s="357">
        <v>8725048</v>
      </c>
      <c r="C388" s="360" t="s">
        <v>872</v>
      </c>
      <c r="D388" s="293" t="s">
        <v>871</v>
      </c>
      <c r="E388" s="102"/>
      <c r="F388" s="106" t="s">
        <v>124</v>
      </c>
      <c r="G388" s="110" t="s">
        <v>102</v>
      </c>
      <c r="H388" s="110" t="s">
        <v>103</v>
      </c>
      <c r="I388" s="109">
        <f t="shared" ca="1" si="136"/>
        <v>36</v>
      </c>
      <c r="J388" s="110" t="s">
        <v>110</v>
      </c>
      <c r="K388" s="110" t="s">
        <v>119</v>
      </c>
      <c r="L388" s="111" t="s">
        <v>128</v>
      </c>
      <c r="M388" s="304">
        <v>28975</v>
      </c>
      <c r="N388" s="167">
        <v>31886</v>
      </c>
      <c r="O388" s="358">
        <v>35058</v>
      </c>
      <c r="P388" s="341"/>
      <c r="Q388" s="359"/>
      <c r="R388" s="300"/>
      <c r="S388" s="136"/>
      <c r="T388" s="137"/>
      <c r="U388" s="138"/>
      <c r="V388" s="139"/>
      <c r="W388" s="135"/>
      <c r="X388" s="342"/>
      <c r="Y388" s="141">
        <f t="shared" si="116"/>
        <v>4</v>
      </c>
      <c r="AF388" s="342"/>
      <c r="AG388" s="342"/>
      <c r="AH388" s="143" t="str">
        <f t="shared" si="137"/>
        <v>W</v>
      </c>
      <c r="AI388" s="143" t="str">
        <f t="shared" si="137"/>
        <v>S</v>
      </c>
      <c r="AJ388" s="143">
        <f t="shared" ca="1" si="137"/>
        <v>36</v>
      </c>
      <c r="AK388" s="143" t="str">
        <f t="shared" si="137"/>
        <v>SMU</v>
      </c>
      <c r="AL388" s="143" t="str">
        <f t="shared" si="137"/>
        <v>P.Swasta</v>
      </c>
      <c r="AM388" s="143" t="str">
        <f t="shared" si="137"/>
        <v>T.Hoa</v>
      </c>
      <c r="AN388" s="25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33"/>
      <c r="BC388">
        <f t="shared" si="117"/>
        <v>1987</v>
      </c>
      <c r="BD388">
        <f t="shared" si="118"/>
        <v>4</v>
      </c>
      <c r="BE388" s="1">
        <f t="shared" si="119"/>
        <v>1995</v>
      </c>
      <c r="BF388" s="1">
        <f t="shared" si="120"/>
        <v>12</v>
      </c>
      <c r="BG388" s="1" t="str">
        <f t="shared" si="121"/>
        <v>-</v>
      </c>
      <c r="BH388" s="1" t="str">
        <f t="shared" si="122"/>
        <v>-</v>
      </c>
      <c r="BI388" s="1" t="str">
        <f t="shared" si="123"/>
        <v>-</v>
      </c>
      <c r="BJ388" s="1" t="str">
        <f t="shared" si="124"/>
        <v>-</v>
      </c>
      <c r="BK388" s="1" t="str">
        <f t="shared" si="125"/>
        <v>-</v>
      </c>
      <c r="BL388" s="1" t="str">
        <f t="shared" si="126"/>
        <v>-</v>
      </c>
      <c r="BM388" s="1" t="str">
        <f t="shared" si="127"/>
        <v>-</v>
      </c>
      <c r="BN388" s="1" t="str">
        <f t="shared" si="128"/>
        <v>-</v>
      </c>
      <c r="BO388" s="1" t="str">
        <f t="shared" si="135"/>
        <v>-</v>
      </c>
      <c r="BP388" s="1" t="str">
        <f t="shared" si="129"/>
        <v>-</v>
      </c>
      <c r="BQ388" s="1" t="str">
        <f t="shared" si="130"/>
        <v>-</v>
      </c>
      <c r="BR388" s="1" t="str">
        <f t="shared" si="131"/>
        <v>-</v>
      </c>
      <c r="BS388" s="1">
        <f t="shared" si="132"/>
        <v>1979</v>
      </c>
      <c r="BT388" s="1">
        <f t="shared" si="133"/>
        <v>4</v>
      </c>
      <c r="BU388" s="127">
        <f t="shared" si="134"/>
        <v>0</v>
      </c>
      <c r="BV388" s="127">
        <f t="shared" si="134"/>
        <v>0</v>
      </c>
      <c r="BW388" s="9"/>
      <c r="BX388" s="9"/>
      <c r="BY388" s="9"/>
      <c r="BZ388" s="9"/>
      <c r="CA388" s="9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</row>
    <row r="389" spans="1:134" ht="15.75" x14ac:dyDescent="0.3">
      <c r="A389" s="101">
        <f>IF(C389&lt;&gt;"",COUNTA($C$7:C389),"")</f>
        <v>383</v>
      </c>
      <c r="B389" s="309" t="s">
        <v>873</v>
      </c>
      <c r="C389" s="360" t="s">
        <v>874</v>
      </c>
      <c r="D389" s="293" t="s">
        <v>871</v>
      </c>
      <c r="E389" s="102"/>
      <c r="F389" s="106" t="s">
        <v>124</v>
      </c>
      <c r="G389" s="110" t="s">
        <v>102</v>
      </c>
      <c r="H389" s="146" t="s">
        <v>115</v>
      </c>
      <c r="I389" s="109">
        <f t="shared" ca="1" si="136"/>
        <v>16</v>
      </c>
      <c r="J389" s="110"/>
      <c r="K389" s="110"/>
      <c r="L389" s="111" t="s">
        <v>112</v>
      </c>
      <c r="M389" s="304">
        <v>36499</v>
      </c>
      <c r="N389" s="167">
        <v>36639</v>
      </c>
      <c r="O389" s="358"/>
      <c r="P389" s="341"/>
      <c r="Q389" s="359"/>
      <c r="R389" s="300"/>
      <c r="S389" s="355"/>
      <c r="T389" s="137"/>
      <c r="U389" s="138"/>
      <c r="V389" s="139"/>
      <c r="W389" s="135"/>
      <c r="X389" s="342"/>
      <c r="Y389" s="141">
        <f t="shared" si="116"/>
        <v>12</v>
      </c>
      <c r="AF389" s="342"/>
      <c r="AG389" s="342"/>
      <c r="AH389" s="143" t="str">
        <f t="shared" si="137"/>
        <v>W</v>
      </c>
      <c r="AI389" s="143" t="str">
        <f t="shared" si="137"/>
        <v>B</v>
      </c>
      <c r="AJ389" s="143">
        <f t="shared" ca="1" si="137"/>
        <v>16</v>
      </c>
      <c r="AK389" s="143">
        <f t="shared" si="137"/>
        <v>0</v>
      </c>
      <c r="AL389" s="143">
        <f t="shared" si="137"/>
        <v>0</v>
      </c>
      <c r="AM389" s="143" t="str">
        <f t="shared" si="137"/>
        <v>Ambon</v>
      </c>
      <c r="AN389" s="25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33"/>
      <c r="BC389">
        <f t="shared" si="117"/>
        <v>2000</v>
      </c>
      <c r="BD389">
        <f t="shared" si="118"/>
        <v>4</v>
      </c>
      <c r="BE389" s="1" t="str">
        <f t="shared" si="119"/>
        <v>-</v>
      </c>
      <c r="BF389" s="1" t="str">
        <f t="shared" si="120"/>
        <v>-</v>
      </c>
      <c r="BG389" s="1" t="str">
        <f t="shared" si="121"/>
        <v>-</v>
      </c>
      <c r="BH389" s="1" t="str">
        <f t="shared" si="122"/>
        <v>-</v>
      </c>
      <c r="BI389" s="1" t="str">
        <f t="shared" si="123"/>
        <v>-</v>
      </c>
      <c r="BJ389" s="1" t="str">
        <f t="shared" si="124"/>
        <v>-</v>
      </c>
      <c r="BK389" s="1" t="str">
        <f t="shared" si="125"/>
        <v>-</v>
      </c>
      <c r="BL389" s="1" t="str">
        <f t="shared" si="126"/>
        <v>-</v>
      </c>
      <c r="BM389" s="1" t="str">
        <f t="shared" si="127"/>
        <v>-</v>
      </c>
      <c r="BN389" s="1" t="str">
        <f t="shared" si="128"/>
        <v>-</v>
      </c>
      <c r="BO389" s="1" t="str">
        <f t="shared" si="135"/>
        <v>-</v>
      </c>
      <c r="BP389" s="1" t="str">
        <f t="shared" si="129"/>
        <v>-</v>
      </c>
      <c r="BQ389" s="1" t="str">
        <f t="shared" si="130"/>
        <v>-</v>
      </c>
      <c r="BR389" s="1" t="str">
        <f t="shared" si="131"/>
        <v>-</v>
      </c>
      <c r="BS389" s="1">
        <f t="shared" si="132"/>
        <v>1999</v>
      </c>
      <c r="BT389" s="1">
        <f t="shared" si="133"/>
        <v>12</v>
      </c>
      <c r="BU389" s="127">
        <f t="shared" si="134"/>
        <v>0</v>
      </c>
      <c r="BV389" s="127">
        <f t="shared" si="134"/>
        <v>0</v>
      </c>
      <c r="BW389" s="9"/>
      <c r="BX389" s="9"/>
      <c r="BY389" s="9"/>
      <c r="BZ389" s="9"/>
      <c r="CA389" s="9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</row>
    <row r="390" spans="1:134" ht="15.75" x14ac:dyDescent="0.3">
      <c r="A390" s="101">
        <f>IF(C390&lt;&gt;"",COUNTA($C$7:C390),"")</f>
        <v>384</v>
      </c>
      <c r="B390" s="144">
        <v>1025001</v>
      </c>
      <c r="C390" s="251" t="s">
        <v>875</v>
      </c>
      <c r="D390" s="293" t="s">
        <v>876</v>
      </c>
      <c r="E390" s="131"/>
      <c r="F390" s="106" t="s">
        <v>124</v>
      </c>
      <c r="G390" s="110" t="s">
        <v>102</v>
      </c>
      <c r="H390" s="110" t="s">
        <v>103</v>
      </c>
      <c r="I390" s="109">
        <f t="shared" ca="1" si="136"/>
        <v>41</v>
      </c>
      <c r="J390" s="110" t="s">
        <v>110</v>
      </c>
      <c r="K390" s="110" t="s">
        <v>127</v>
      </c>
      <c r="L390" s="111" t="s">
        <v>128</v>
      </c>
      <c r="M390" s="253">
        <v>27167</v>
      </c>
      <c r="N390" s="254">
        <v>40270</v>
      </c>
      <c r="O390" s="156">
        <v>40270</v>
      </c>
      <c r="P390" s="255"/>
      <c r="Q390" s="391"/>
      <c r="R390" s="392"/>
      <c r="S390" s="136"/>
      <c r="T390" s="137"/>
      <c r="U390" s="138"/>
      <c r="V390" s="139" t="s">
        <v>169</v>
      </c>
      <c r="W390" s="135"/>
      <c r="X390" s="342"/>
      <c r="Y390" s="141">
        <f t="shared" si="116"/>
        <v>5</v>
      </c>
      <c r="AF390" s="342"/>
      <c r="AG390" s="342"/>
      <c r="AH390" s="143" t="str">
        <f t="shared" si="137"/>
        <v>W</v>
      </c>
      <c r="AI390" s="143" t="str">
        <f t="shared" si="137"/>
        <v>S</v>
      </c>
      <c r="AJ390" s="143">
        <f t="shared" ca="1" si="137"/>
        <v>41</v>
      </c>
      <c r="AK390" s="143" t="str">
        <f t="shared" ref="AK390:AM453" si="138">IF(AND(ISBLANK($Q390),ISBLANK($R390),ISBLANK($S390)),J390,"*"&amp;J390)</f>
        <v>SMU</v>
      </c>
      <c r="AL390" s="143" t="str">
        <f t="shared" si="138"/>
        <v>Ibu RT</v>
      </c>
      <c r="AM390" s="143" t="str">
        <f t="shared" si="138"/>
        <v>T.Hoa</v>
      </c>
      <c r="AN390" s="25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33"/>
      <c r="BC390">
        <f t="shared" si="117"/>
        <v>2010</v>
      </c>
      <c r="BD390">
        <f t="shared" si="118"/>
        <v>4</v>
      </c>
      <c r="BE390" s="1">
        <f t="shared" si="119"/>
        <v>2010</v>
      </c>
      <c r="BF390" s="1">
        <f t="shared" si="120"/>
        <v>4</v>
      </c>
      <c r="BG390" s="1" t="str">
        <f t="shared" si="121"/>
        <v>-</v>
      </c>
      <c r="BH390" s="1" t="str">
        <f t="shared" si="122"/>
        <v>-</v>
      </c>
      <c r="BI390" s="1" t="str">
        <f t="shared" si="123"/>
        <v>-</v>
      </c>
      <c r="BJ390" s="1" t="str">
        <f t="shared" si="124"/>
        <v>-</v>
      </c>
      <c r="BK390" s="1" t="str">
        <f t="shared" si="125"/>
        <v>-</v>
      </c>
      <c r="BL390" s="1" t="str">
        <f t="shared" si="126"/>
        <v>-</v>
      </c>
      <c r="BM390" s="1" t="str">
        <f t="shared" si="127"/>
        <v>-</v>
      </c>
      <c r="BN390" s="1" t="str">
        <f t="shared" si="128"/>
        <v>-</v>
      </c>
      <c r="BO390" s="1" t="str">
        <f t="shared" si="135"/>
        <v>-</v>
      </c>
      <c r="BP390" s="1" t="str">
        <f t="shared" si="129"/>
        <v>-</v>
      </c>
      <c r="BQ390" s="1" t="str">
        <f t="shared" si="130"/>
        <v>-</v>
      </c>
      <c r="BR390" s="1" t="str">
        <f t="shared" si="131"/>
        <v>-</v>
      </c>
      <c r="BS390" s="1">
        <f t="shared" si="132"/>
        <v>1974</v>
      </c>
      <c r="BT390" s="1">
        <f t="shared" si="133"/>
        <v>5</v>
      </c>
      <c r="BU390" s="127" t="str">
        <f t="shared" si="134"/>
        <v>ATD-1</v>
      </c>
      <c r="BV390" s="127">
        <f t="shared" si="134"/>
        <v>0</v>
      </c>
      <c r="BW390" s="9"/>
      <c r="BX390" s="9"/>
      <c r="BY390" s="9"/>
      <c r="BZ390" s="9"/>
      <c r="CA390" s="9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</row>
    <row r="391" spans="1:134" ht="15.75" x14ac:dyDescent="0.3">
      <c r="A391" s="101">
        <f>IF(C391&lt;&gt;"",COUNTA($C$7:C391),"")</f>
        <v>385</v>
      </c>
      <c r="B391" s="144">
        <v>1021002</v>
      </c>
      <c r="C391" s="251" t="s">
        <v>877</v>
      </c>
      <c r="D391" s="293" t="s">
        <v>876</v>
      </c>
      <c r="E391" s="131"/>
      <c r="F391" s="106" t="s">
        <v>124</v>
      </c>
      <c r="G391" s="110" t="s">
        <v>102</v>
      </c>
      <c r="H391" s="146" t="s">
        <v>115</v>
      </c>
      <c r="I391" s="109">
        <f t="shared" ca="1" si="136"/>
        <v>15</v>
      </c>
      <c r="J391" s="110"/>
      <c r="K391" s="110"/>
      <c r="L391" s="111" t="s">
        <v>128</v>
      </c>
      <c r="M391" s="253">
        <v>36860</v>
      </c>
      <c r="N391" s="254">
        <v>40270</v>
      </c>
      <c r="O391" s="156"/>
      <c r="P391" s="255"/>
      <c r="Q391" s="391"/>
      <c r="R391" s="392"/>
      <c r="S391" s="136"/>
      <c r="T391" s="137"/>
      <c r="U391" s="138"/>
      <c r="V391" s="139" t="s">
        <v>120</v>
      </c>
      <c r="W391" s="135"/>
      <c r="X391" s="342"/>
      <c r="Y391" s="141">
        <f t="shared" si="116"/>
        <v>11</v>
      </c>
      <c r="AF391" s="342"/>
      <c r="AG391" s="342"/>
      <c r="AH391" s="143" t="str">
        <f t="shared" ref="AH391:AM454" si="139">IF(AND(ISBLANK($Q391),ISBLANK($R391),ISBLANK($S391)),G391,"*"&amp;G391)</f>
        <v>W</v>
      </c>
      <c r="AI391" s="143" t="str">
        <f t="shared" si="139"/>
        <v>B</v>
      </c>
      <c r="AJ391" s="143">
        <f t="shared" ca="1" si="139"/>
        <v>15</v>
      </c>
      <c r="AK391" s="143">
        <f t="shared" si="138"/>
        <v>0</v>
      </c>
      <c r="AL391" s="143">
        <f t="shared" si="138"/>
        <v>0</v>
      </c>
      <c r="AM391" s="143" t="str">
        <f t="shared" si="138"/>
        <v>T.Hoa</v>
      </c>
      <c r="AN391" s="25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33"/>
      <c r="BC391">
        <f t="shared" si="117"/>
        <v>2010</v>
      </c>
      <c r="BD391">
        <f t="shared" si="118"/>
        <v>4</v>
      </c>
      <c r="BE391" s="1" t="str">
        <f t="shared" si="119"/>
        <v>-</v>
      </c>
      <c r="BF391" s="1" t="str">
        <f t="shared" si="120"/>
        <v>-</v>
      </c>
      <c r="BG391" s="1" t="str">
        <f t="shared" si="121"/>
        <v>-</v>
      </c>
      <c r="BH391" s="1" t="str">
        <f t="shared" si="122"/>
        <v>-</v>
      </c>
      <c r="BI391" s="1" t="str">
        <f t="shared" si="123"/>
        <v>-</v>
      </c>
      <c r="BJ391" s="1" t="str">
        <f t="shared" si="124"/>
        <v>-</v>
      </c>
      <c r="BK391" s="1" t="str">
        <f t="shared" si="125"/>
        <v>-</v>
      </c>
      <c r="BL391" s="1" t="str">
        <f t="shared" si="126"/>
        <v>-</v>
      </c>
      <c r="BM391" s="1" t="str">
        <f t="shared" si="127"/>
        <v>-</v>
      </c>
      <c r="BN391" s="1" t="str">
        <f t="shared" si="128"/>
        <v>-</v>
      </c>
      <c r="BO391" s="1" t="str">
        <f t="shared" si="135"/>
        <v>-</v>
      </c>
      <c r="BP391" s="1" t="str">
        <f t="shared" si="129"/>
        <v>-</v>
      </c>
      <c r="BQ391" s="1" t="str">
        <f t="shared" si="130"/>
        <v>-</v>
      </c>
      <c r="BR391" s="1" t="str">
        <f t="shared" si="131"/>
        <v>-</v>
      </c>
      <c r="BS391" s="1">
        <f t="shared" si="132"/>
        <v>2000</v>
      </c>
      <c r="BT391" s="1">
        <f t="shared" si="133"/>
        <v>11</v>
      </c>
      <c r="BU391" s="127" t="str">
        <f t="shared" si="134"/>
        <v>ATIOT</v>
      </c>
      <c r="BV391" s="127">
        <f t="shared" si="134"/>
        <v>0</v>
      </c>
      <c r="BW391" s="9"/>
      <c r="BX391" s="9"/>
      <c r="BY391" s="9"/>
      <c r="BZ391" s="9"/>
      <c r="CA391" s="9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</row>
    <row r="392" spans="1:134" ht="15.75" x14ac:dyDescent="0.3">
      <c r="A392" s="101">
        <f>IF(C392&lt;&gt;"",COUNTA($C$7:C392),"")</f>
        <v>386</v>
      </c>
      <c r="B392" s="144">
        <v>1011003</v>
      </c>
      <c r="C392" s="251" t="s">
        <v>878</v>
      </c>
      <c r="D392" s="293" t="s">
        <v>876</v>
      </c>
      <c r="E392" s="131"/>
      <c r="F392" s="106" t="s">
        <v>124</v>
      </c>
      <c r="G392" s="110" t="s">
        <v>66</v>
      </c>
      <c r="H392" s="146" t="s">
        <v>115</v>
      </c>
      <c r="I392" s="109">
        <f t="shared" ca="1" si="136"/>
        <v>14</v>
      </c>
      <c r="J392" s="110"/>
      <c r="K392" s="110"/>
      <c r="L392" s="111" t="s">
        <v>128</v>
      </c>
      <c r="M392" s="253">
        <v>37210</v>
      </c>
      <c r="N392" s="254">
        <v>40270</v>
      </c>
      <c r="O392" s="156"/>
      <c r="P392" s="255"/>
      <c r="Q392" s="391"/>
      <c r="R392" s="392"/>
      <c r="S392" s="136"/>
      <c r="T392" s="137"/>
      <c r="U392" s="138"/>
      <c r="V392" s="139" t="s">
        <v>120</v>
      </c>
      <c r="W392" s="135"/>
      <c r="X392" s="342"/>
      <c r="Y392" s="141">
        <f t="shared" ref="Y392:Y455" si="140">IF(ISBLANK(M392),"-",IF(ISBLANK(Q392),IF(ISBLANK(R392),IF(ISBLANK(S392),MONTH(M392),"-"),"-"),"-"))</f>
        <v>11</v>
      </c>
      <c r="AF392" s="342"/>
      <c r="AG392" s="342"/>
      <c r="AH392" s="143" t="str">
        <f t="shared" si="139"/>
        <v>P</v>
      </c>
      <c r="AI392" s="143" t="str">
        <f t="shared" si="139"/>
        <v>B</v>
      </c>
      <c r="AJ392" s="143">
        <f t="shared" ca="1" si="139"/>
        <v>14</v>
      </c>
      <c r="AK392" s="143">
        <f t="shared" si="138"/>
        <v>0</v>
      </c>
      <c r="AL392" s="143">
        <f t="shared" si="138"/>
        <v>0</v>
      </c>
      <c r="AM392" s="143" t="str">
        <f t="shared" si="138"/>
        <v>T.Hoa</v>
      </c>
      <c r="AN392" s="25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33"/>
      <c r="BC392">
        <f t="shared" ref="BC392:BC455" si="141">IF(ISBLANK($N392),"-",YEAR($N392))</f>
        <v>2010</v>
      </c>
      <c r="BD392">
        <f t="shared" ref="BD392:BD455" si="142">IF(ISBLANK($N392),"-",MONTH($N392))</f>
        <v>4</v>
      </c>
      <c r="BE392" s="1" t="str">
        <f t="shared" ref="BE392:BE455" si="143">IF(ISBLANK($O392),"-",YEAR($O392))</f>
        <v>-</v>
      </c>
      <c r="BF392" s="1" t="str">
        <f t="shared" ref="BF392:BF455" si="144">IF(ISBLANK($O392),"-",MONTH($O392))</f>
        <v>-</v>
      </c>
      <c r="BG392" s="1" t="str">
        <f t="shared" ref="BG392:BG455" si="145">IF(ISBLANK($P392),"-",YEAR($P392))</f>
        <v>-</v>
      </c>
      <c r="BH392" s="1" t="str">
        <f t="shared" ref="BH392:BH455" si="146">IF(ISBLANK($P392),"-",MONTH($P392))</f>
        <v>-</v>
      </c>
      <c r="BI392" s="1" t="str">
        <f t="shared" ref="BI392:BI455" si="147">IF(ISBLANK($Q392),"-",YEAR($Q392))</f>
        <v>-</v>
      </c>
      <c r="BJ392" s="1" t="str">
        <f t="shared" ref="BJ392:BJ455" si="148">IF(ISBLANK($Q392),"-",MONTH($Q392))</f>
        <v>-</v>
      </c>
      <c r="BK392" s="1" t="str">
        <f t="shared" ref="BK392:BK455" si="149">IF(ISBLANK($R392),"-",YEAR($R392))</f>
        <v>-</v>
      </c>
      <c r="BL392" s="1" t="str">
        <f t="shared" ref="BL392:BL455" si="150">IF(ISBLANK($R392),"-",MONTH($R392))</f>
        <v>-</v>
      </c>
      <c r="BM392" s="1" t="str">
        <f t="shared" ref="BM392:BM455" si="151">IF(ISBLANK($S392),"-",YEAR($S392))</f>
        <v>-</v>
      </c>
      <c r="BN392" s="1" t="str">
        <f t="shared" ref="BN392:BN455" si="152">IF(ISBLANK($S392),"-",MONTH($S392))</f>
        <v>-</v>
      </c>
      <c r="BO392" s="1" t="str">
        <f t="shared" si="135"/>
        <v>-</v>
      </c>
      <c r="BP392" s="1" t="str">
        <f t="shared" ref="BP392:BP455" si="153">IF(ISBLANK($T392),"-",MONTH($T392))</f>
        <v>-</v>
      </c>
      <c r="BQ392" s="1" t="str">
        <f t="shared" ref="BQ392:BQ455" si="154">IF(ISBLANK($U392),"-",YEAR($U392))</f>
        <v>-</v>
      </c>
      <c r="BR392" s="1" t="str">
        <f t="shared" ref="BR392:BR455" si="155">IF(ISBLANK($U392),"-",MONTH($U392))</f>
        <v>-</v>
      </c>
      <c r="BS392" s="1">
        <f t="shared" ref="BS392:BS455" si="156">IF(ISBLANK($M392),"-",YEAR($M392))</f>
        <v>2001</v>
      </c>
      <c r="BT392" s="1">
        <f t="shared" ref="BT392:BT455" si="157">IF(ISBLANK($M392),"-",MONTH($M392))</f>
        <v>11</v>
      </c>
      <c r="BU392" s="127" t="str">
        <f t="shared" ref="BU392:BV455" si="158">V392</f>
        <v>ATIOT</v>
      </c>
      <c r="BV392" s="127">
        <f t="shared" si="158"/>
        <v>0</v>
      </c>
      <c r="BW392" s="9"/>
      <c r="BX392" s="9"/>
      <c r="BY392" s="9"/>
      <c r="BZ392" s="9"/>
      <c r="CA392" s="9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</row>
    <row r="393" spans="1:134" ht="15.75" x14ac:dyDescent="0.3">
      <c r="A393" s="101">
        <f>IF(C393&lt;&gt;"",COUNTA($C$7:C393),"")</f>
        <v>387</v>
      </c>
      <c r="B393" s="316">
        <v>6715006</v>
      </c>
      <c r="C393" s="285" t="s">
        <v>879</v>
      </c>
      <c r="D393" s="334" t="s">
        <v>880</v>
      </c>
      <c r="E393" s="317"/>
      <c r="F393" s="318" t="s">
        <v>124</v>
      </c>
      <c r="G393" s="319" t="s">
        <v>66</v>
      </c>
      <c r="H393" s="319" t="s">
        <v>103</v>
      </c>
      <c r="I393" s="320">
        <f t="shared" ca="1" si="136"/>
        <v>66</v>
      </c>
      <c r="J393" s="319" t="s">
        <v>110</v>
      </c>
      <c r="K393" s="319" t="s">
        <v>111</v>
      </c>
      <c r="L393" s="321" t="s">
        <v>128</v>
      </c>
      <c r="M393" s="253">
        <v>18119</v>
      </c>
      <c r="N393" s="322">
        <v>19867</v>
      </c>
      <c r="O393" s="393">
        <v>24781</v>
      </c>
      <c r="P393" s="394"/>
      <c r="Q393" s="395"/>
      <c r="R393" s="396"/>
      <c r="S393" s="326"/>
      <c r="T393" s="397">
        <v>40685</v>
      </c>
      <c r="U393" s="328"/>
      <c r="V393" s="329" t="s">
        <v>261</v>
      </c>
      <c r="W393" s="381"/>
      <c r="X393" s="342"/>
      <c r="Y393" s="141">
        <f t="shared" si="140"/>
        <v>8</v>
      </c>
      <c r="AF393" s="342"/>
      <c r="AG393" s="342"/>
      <c r="AH393" s="143" t="str">
        <f t="shared" si="139"/>
        <v>P</v>
      </c>
      <c r="AI393" s="143" t="str">
        <f t="shared" si="139"/>
        <v>S</v>
      </c>
      <c r="AJ393" s="143">
        <f t="shared" ca="1" si="139"/>
        <v>66</v>
      </c>
      <c r="AK393" s="143" t="str">
        <f t="shared" si="138"/>
        <v>SMU</v>
      </c>
      <c r="AL393" s="143" t="str">
        <f t="shared" si="138"/>
        <v>Wirausaha</v>
      </c>
      <c r="AM393" s="143" t="str">
        <f t="shared" si="138"/>
        <v>T.Hoa</v>
      </c>
      <c r="AN393" s="25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33"/>
      <c r="BC393">
        <f t="shared" si="141"/>
        <v>1954</v>
      </c>
      <c r="BD393">
        <f t="shared" si="142"/>
        <v>5</v>
      </c>
      <c r="BE393" s="1">
        <f t="shared" si="143"/>
        <v>1967</v>
      </c>
      <c r="BF393" s="1">
        <f t="shared" si="144"/>
        <v>11</v>
      </c>
      <c r="BG393" s="1" t="str">
        <f t="shared" si="145"/>
        <v>-</v>
      </c>
      <c r="BH393" s="1" t="str">
        <f t="shared" si="146"/>
        <v>-</v>
      </c>
      <c r="BI393" s="1" t="str">
        <f t="shared" si="147"/>
        <v>-</v>
      </c>
      <c r="BJ393" s="1" t="str">
        <f t="shared" si="148"/>
        <v>-</v>
      </c>
      <c r="BK393" s="1" t="str">
        <f t="shared" si="149"/>
        <v>-</v>
      </c>
      <c r="BL393" s="1" t="str">
        <f t="shared" si="150"/>
        <v>-</v>
      </c>
      <c r="BM393" s="1" t="str">
        <f t="shared" si="151"/>
        <v>-</v>
      </c>
      <c r="BN393" s="1" t="str">
        <f t="shared" si="152"/>
        <v>-</v>
      </c>
      <c r="BO393" s="1">
        <f t="shared" ref="BO393:BO456" si="159">IF(ISBLANK($T393),"-",YEAR($T393))</f>
        <v>2011</v>
      </c>
      <c r="BP393" s="1">
        <f t="shared" si="153"/>
        <v>5</v>
      </c>
      <c r="BQ393" s="1" t="str">
        <f t="shared" si="154"/>
        <v>-</v>
      </c>
      <c r="BR393" s="1" t="str">
        <f t="shared" si="155"/>
        <v>-</v>
      </c>
      <c r="BS393" s="1">
        <f t="shared" si="156"/>
        <v>1949</v>
      </c>
      <c r="BT393" s="1">
        <f t="shared" si="157"/>
        <v>8</v>
      </c>
      <c r="BU393" s="127" t="str">
        <f t="shared" si="158"/>
        <v>Ex.DKH</v>
      </c>
      <c r="BV393" s="127">
        <f t="shared" si="158"/>
        <v>0</v>
      </c>
      <c r="BW393" s="9"/>
      <c r="BX393" s="9"/>
      <c r="BY393" s="9"/>
      <c r="BZ393" s="9"/>
      <c r="CA393" s="9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</row>
    <row r="394" spans="1:134" ht="15.75" x14ac:dyDescent="0.3">
      <c r="A394" s="101">
        <f>IF(C394&lt;&gt;"",COUNTA($C$7:C394),"")</f>
        <v>388</v>
      </c>
      <c r="B394" s="316">
        <v>9225047</v>
      </c>
      <c r="C394" s="285" t="s">
        <v>881</v>
      </c>
      <c r="D394" s="334" t="s">
        <v>880</v>
      </c>
      <c r="E394" s="317"/>
      <c r="F394" s="318" t="s">
        <v>124</v>
      </c>
      <c r="G394" s="398" t="s">
        <v>102</v>
      </c>
      <c r="H394" s="319" t="s">
        <v>103</v>
      </c>
      <c r="I394" s="320">
        <f t="shared" ref="I394:I457" ca="1" si="160">IF(OR(ISBLANK(M394),NOT(ISBLANK(R394))),"",IF(MONTH(M394)&gt;MONTH($M$3),YEAR($M$3)-YEAR(M394),IF(AND(MONTH(M394)=MONTH($M$3),DAY(M394)&lt;=DAY($M$3)),YEAR($M$3)-YEAR(M394),YEAR($M$3)-YEAR(M394))))</f>
        <v>56</v>
      </c>
      <c r="J394" s="319" t="s">
        <v>131</v>
      </c>
      <c r="K394" s="319" t="s">
        <v>111</v>
      </c>
      <c r="L394" s="321" t="s">
        <v>128</v>
      </c>
      <c r="M394" s="253">
        <v>21707</v>
      </c>
      <c r="N394" s="322">
        <v>33963</v>
      </c>
      <c r="O394" s="393">
        <v>33963</v>
      </c>
      <c r="P394" s="394"/>
      <c r="Q394" s="395"/>
      <c r="R394" s="396"/>
      <c r="S394" s="326"/>
      <c r="T394" s="397">
        <v>40685</v>
      </c>
      <c r="U394" s="328"/>
      <c r="V394" s="329" t="s">
        <v>261</v>
      </c>
      <c r="W394" s="381"/>
      <c r="X394" s="342"/>
      <c r="Y394" s="141">
        <f t="shared" si="140"/>
        <v>6</v>
      </c>
      <c r="AF394" s="342"/>
      <c r="AG394" s="342"/>
      <c r="AH394" s="143" t="str">
        <f t="shared" si="139"/>
        <v>W</v>
      </c>
      <c r="AI394" s="143" t="str">
        <f t="shared" si="139"/>
        <v>S</v>
      </c>
      <c r="AJ394" s="143">
        <f t="shared" ca="1" si="139"/>
        <v>56</v>
      </c>
      <c r="AK394" s="143" t="str">
        <f t="shared" si="138"/>
        <v>SLTP</v>
      </c>
      <c r="AL394" s="143" t="str">
        <f t="shared" si="138"/>
        <v>Wirausaha</v>
      </c>
      <c r="AM394" s="143" t="str">
        <f t="shared" si="138"/>
        <v>T.Hoa</v>
      </c>
      <c r="AN394" s="25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33"/>
      <c r="BC394">
        <f t="shared" si="141"/>
        <v>1992</v>
      </c>
      <c r="BD394">
        <f t="shared" si="142"/>
        <v>12</v>
      </c>
      <c r="BE394" s="1">
        <f t="shared" si="143"/>
        <v>1992</v>
      </c>
      <c r="BF394" s="1">
        <f t="shared" si="144"/>
        <v>12</v>
      </c>
      <c r="BG394" s="1" t="str">
        <f t="shared" si="145"/>
        <v>-</v>
      </c>
      <c r="BH394" s="1" t="str">
        <f t="shared" si="146"/>
        <v>-</v>
      </c>
      <c r="BI394" s="1" t="str">
        <f t="shared" si="147"/>
        <v>-</v>
      </c>
      <c r="BJ394" s="1" t="str">
        <f t="shared" si="148"/>
        <v>-</v>
      </c>
      <c r="BK394" s="1" t="str">
        <f t="shared" si="149"/>
        <v>-</v>
      </c>
      <c r="BL394" s="1" t="str">
        <f t="shared" si="150"/>
        <v>-</v>
      </c>
      <c r="BM394" s="1" t="str">
        <f t="shared" si="151"/>
        <v>-</v>
      </c>
      <c r="BN394" s="1" t="str">
        <f t="shared" si="152"/>
        <v>-</v>
      </c>
      <c r="BO394" s="1">
        <f t="shared" si="159"/>
        <v>2011</v>
      </c>
      <c r="BP394" s="1">
        <f t="shared" si="153"/>
        <v>5</v>
      </c>
      <c r="BQ394" s="1" t="str">
        <f t="shared" si="154"/>
        <v>-</v>
      </c>
      <c r="BR394" s="1" t="str">
        <f t="shared" si="155"/>
        <v>-</v>
      </c>
      <c r="BS394" s="1">
        <f t="shared" si="156"/>
        <v>1959</v>
      </c>
      <c r="BT394" s="1">
        <f t="shared" si="157"/>
        <v>6</v>
      </c>
      <c r="BU394" s="127" t="str">
        <f t="shared" si="158"/>
        <v>Ex.DKH</v>
      </c>
      <c r="BV394" s="127">
        <f t="shared" si="158"/>
        <v>0</v>
      </c>
      <c r="BW394" s="9"/>
      <c r="BX394" s="9"/>
      <c r="BY394" s="9"/>
      <c r="BZ394" s="9"/>
      <c r="CA394" s="9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</row>
    <row r="395" spans="1:134" ht="15.75" x14ac:dyDescent="0.3">
      <c r="A395" s="101">
        <f>IF(C395&lt;&gt;"",COUNTA($C$7:C395),"")</f>
        <v>389</v>
      </c>
      <c r="B395" s="204">
        <v>9917025</v>
      </c>
      <c r="C395" s="288" t="s">
        <v>882</v>
      </c>
      <c r="D395" s="289" t="s">
        <v>883</v>
      </c>
      <c r="E395" s="270"/>
      <c r="F395" s="205" t="s">
        <v>124</v>
      </c>
      <c r="G395" s="206" t="s">
        <v>66</v>
      </c>
      <c r="H395" s="207" t="s">
        <v>103</v>
      </c>
      <c r="I395" s="208">
        <f t="shared" ca="1" si="160"/>
        <v>47</v>
      </c>
      <c r="J395" s="207" t="s">
        <v>110</v>
      </c>
      <c r="K395" s="207" t="s">
        <v>171</v>
      </c>
      <c r="L395" s="209" t="s">
        <v>146</v>
      </c>
      <c r="M395" s="271">
        <v>24877</v>
      </c>
      <c r="N395" s="210"/>
      <c r="O395" s="382"/>
      <c r="P395" s="399"/>
      <c r="Q395" s="400"/>
      <c r="R395" s="401"/>
      <c r="S395" s="215">
        <v>39949</v>
      </c>
      <c r="T395" s="216"/>
      <c r="U395" s="217"/>
      <c r="V395" s="218" t="s">
        <v>196</v>
      </c>
      <c r="W395" s="214"/>
      <c r="X395" s="342"/>
      <c r="Y395" s="141" t="str">
        <f t="shared" si="140"/>
        <v>-</v>
      </c>
      <c r="AF395" s="342"/>
      <c r="AG395" s="342"/>
      <c r="AH395" s="143" t="str">
        <f t="shared" si="139"/>
        <v>*P</v>
      </c>
      <c r="AI395" s="143" t="str">
        <f t="shared" si="139"/>
        <v>*S</v>
      </c>
      <c r="AJ395" s="143" t="str">
        <f t="shared" ca="1" si="139"/>
        <v>*47</v>
      </c>
      <c r="AK395" s="143" t="str">
        <f t="shared" si="138"/>
        <v>*SMU</v>
      </c>
      <c r="AL395" s="143" t="str">
        <f t="shared" si="138"/>
        <v>*Lain-Lain</v>
      </c>
      <c r="AM395" s="143" t="str">
        <f t="shared" si="138"/>
        <v>*Batak</v>
      </c>
      <c r="AN395" s="25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33"/>
      <c r="BC395" t="str">
        <f t="shared" si="141"/>
        <v>-</v>
      </c>
      <c r="BD395" t="str">
        <f t="shared" si="142"/>
        <v>-</v>
      </c>
      <c r="BE395" s="1" t="str">
        <f t="shared" si="143"/>
        <v>-</v>
      </c>
      <c r="BF395" s="1" t="str">
        <f t="shared" si="144"/>
        <v>-</v>
      </c>
      <c r="BG395" s="1" t="str">
        <f t="shared" si="145"/>
        <v>-</v>
      </c>
      <c r="BH395" s="1" t="str">
        <f t="shared" si="146"/>
        <v>-</v>
      </c>
      <c r="BI395" s="1" t="str">
        <f t="shared" si="147"/>
        <v>-</v>
      </c>
      <c r="BJ395" s="1" t="str">
        <f t="shared" si="148"/>
        <v>-</v>
      </c>
      <c r="BK395" s="1" t="str">
        <f t="shared" si="149"/>
        <v>-</v>
      </c>
      <c r="BL395" s="1" t="str">
        <f t="shared" si="150"/>
        <v>-</v>
      </c>
      <c r="BM395" s="1">
        <f t="shared" si="151"/>
        <v>2009</v>
      </c>
      <c r="BN395" s="1">
        <f t="shared" si="152"/>
        <v>5</v>
      </c>
      <c r="BO395" s="1" t="str">
        <f t="shared" si="159"/>
        <v>-</v>
      </c>
      <c r="BP395" s="1" t="str">
        <f t="shared" si="153"/>
        <v>-</v>
      </c>
      <c r="BQ395" s="1" t="str">
        <f t="shared" si="154"/>
        <v>-</v>
      </c>
      <c r="BR395" s="1" t="str">
        <f t="shared" si="155"/>
        <v>-</v>
      </c>
      <c r="BS395" s="1">
        <f t="shared" si="156"/>
        <v>1968</v>
      </c>
      <c r="BT395" s="1">
        <f t="shared" si="157"/>
        <v>2</v>
      </c>
      <c r="BU395" s="127" t="str">
        <f t="shared" si="158"/>
        <v>DKH-1</v>
      </c>
      <c r="BV395" s="127">
        <f t="shared" si="158"/>
        <v>0</v>
      </c>
      <c r="BW395" s="9"/>
      <c r="BX395" s="9"/>
      <c r="BY395" s="9"/>
      <c r="BZ395" s="9"/>
      <c r="CA395" s="9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</row>
    <row r="396" spans="1:134" ht="15.75" x14ac:dyDescent="0.3">
      <c r="A396" s="101">
        <f>IF(C396&lt;&gt;"",COUNTA($C$7:C396),"")</f>
        <v>390</v>
      </c>
      <c r="B396" s="204">
        <v>9927026</v>
      </c>
      <c r="C396" s="288" t="s">
        <v>884</v>
      </c>
      <c r="D396" s="289" t="s">
        <v>883</v>
      </c>
      <c r="E396" s="270"/>
      <c r="F396" s="205" t="s">
        <v>124</v>
      </c>
      <c r="G396" s="206" t="s">
        <v>102</v>
      </c>
      <c r="H396" s="207" t="s">
        <v>103</v>
      </c>
      <c r="I396" s="208">
        <f t="shared" ca="1" si="160"/>
        <v>46</v>
      </c>
      <c r="J396" s="207" t="s">
        <v>110</v>
      </c>
      <c r="K396" s="207" t="s">
        <v>127</v>
      </c>
      <c r="L396" s="209" t="s">
        <v>146</v>
      </c>
      <c r="M396" s="271">
        <v>25276</v>
      </c>
      <c r="N396" s="210"/>
      <c r="O396" s="382"/>
      <c r="P396" s="399"/>
      <c r="Q396" s="400"/>
      <c r="R396" s="401"/>
      <c r="S396" s="215">
        <v>39949</v>
      </c>
      <c r="T396" s="216"/>
      <c r="U396" s="217"/>
      <c r="V396" s="218" t="s">
        <v>196</v>
      </c>
      <c r="W396" s="214"/>
      <c r="X396" s="342"/>
      <c r="Y396" s="141" t="str">
        <f t="shared" si="140"/>
        <v>-</v>
      </c>
      <c r="AF396" s="342"/>
      <c r="AG396" s="342"/>
      <c r="AH396" s="143" t="str">
        <f t="shared" si="139"/>
        <v>*W</v>
      </c>
      <c r="AI396" s="143" t="str">
        <f t="shared" si="139"/>
        <v>*S</v>
      </c>
      <c r="AJ396" s="143" t="str">
        <f t="shared" ca="1" si="139"/>
        <v>*46</v>
      </c>
      <c r="AK396" s="143" t="str">
        <f t="shared" si="138"/>
        <v>*SMU</v>
      </c>
      <c r="AL396" s="143" t="str">
        <f t="shared" si="138"/>
        <v>*Ibu RT</v>
      </c>
      <c r="AM396" s="143" t="str">
        <f t="shared" si="138"/>
        <v>*Batak</v>
      </c>
      <c r="AN396" s="25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33"/>
      <c r="BC396" t="str">
        <f t="shared" si="141"/>
        <v>-</v>
      </c>
      <c r="BD396" t="str">
        <f t="shared" si="142"/>
        <v>-</v>
      </c>
      <c r="BE396" s="1" t="str">
        <f t="shared" si="143"/>
        <v>-</v>
      </c>
      <c r="BF396" s="1" t="str">
        <f t="shared" si="144"/>
        <v>-</v>
      </c>
      <c r="BG396" s="1" t="str">
        <f t="shared" si="145"/>
        <v>-</v>
      </c>
      <c r="BH396" s="1" t="str">
        <f t="shared" si="146"/>
        <v>-</v>
      </c>
      <c r="BI396" s="1" t="str">
        <f t="shared" si="147"/>
        <v>-</v>
      </c>
      <c r="BJ396" s="1" t="str">
        <f t="shared" si="148"/>
        <v>-</v>
      </c>
      <c r="BK396" s="1" t="str">
        <f t="shared" si="149"/>
        <v>-</v>
      </c>
      <c r="BL396" s="1" t="str">
        <f t="shared" si="150"/>
        <v>-</v>
      </c>
      <c r="BM396" s="1">
        <f t="shared" si="151"/>
        <v>2009</v>
      </c>
      <c r="BN396" s="1">
        <f t="shared" si="152"/>
        <v>5</v>
      </c>
      <c r="BO396" s="1" t="str">
        <f t="shared" si="159"/>
        <v>-</v>
      </c>
      <c r="BP396" s="1" t="str">
        <f t="shared" si="153"/>
        <v>-</v>
      </c>
      <c r="BQ396" s="1" t="str">
        <f t="shared" si="154"/>
        <v>-</v>
      </c>
      <c r="BR396" s="1" t="str">
        <f t="shared" si="155"/>
        <v>-</v>
      </c>
      <c r="BS396" s="1">
        <f t="shared" si="156"/>
        <v>1969</v>
      </c>
      <c r="BT396" s="1">
        <f t="shared" si="157"/>
        <v>3</v>
      </c>
      <c r="BU396" s="127" t="str">
        <f t="shared" si="158"/>
        <v>DKH-1</v>
      </c>
      <c r="BV396" s="127">
        <f t="shared" si="158"/>
        <v>0</v>
      </c>
      <c r="BW396" s="9"/>
      <c r="BX396" s="9"/>
      <c r="BY396" s="9"/>
      <c r="BZ396" s="9"/>
      <c r="CA396" s="9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</row>
    <row r="397" spans="1:134" ht="15.75" x14ac:dyDescent="0.3">
      <c r="A397" s="101">
        <f>IF(C397&lt;&gt;"",COUNTA($C$7:C397),"")</f>
        <v>391</v>
      </c>
      <c r="B397" s="204">
        <v>9913027</v>
      </c>
      <c r="C397" s="288" t="s">
        <v>885</v>
      </c>
      <c r="D397" s="289" t="s">
        <v>883</v>
      </c>
      <c r="E397" s="270"/>
      <c r="F397" s="205" t="s">
        <v>124</v>
      </c>
      <c r="G397" s="207" t="s">
        <v>66</v>
      </c>
      <c r="H397" s="274" t="s">
        <v>115</v>
      </c>
      <c r="I397" s="208">
        <f t="shared" ca="1" si="160"/>
        <v>21</v>
      </c>
      <c r="J397" s="207"/>
      <c r="K397" s="207"/>
      <c r="L397" s="209" t="s">
        <v>146</v>
      </c>
      <c r="M397" s="271">
        <v>34564</v>
      </c>
      <c r="N397" s="210"/>
      <c r="O397" s="382"/>
      <c r="P397" s="399"/>
      <c r="Q397" s="400"/>
      <c r="R397" s="401"/>
      <c r="S397" s="215">
        <v>39949</v>
      </c>
      <c r="T397" s="216"/>
      <c r="U397" s="217"/>
      <c r="V397" s="218" t="s">
        <v>253</v>
      </c>
      <c r="W397" s="214"/>
      <c r="X397" s="342"/>
      <c r="Y397" s="141" t="str">
        <f t="shared" si="140"/>
        <v>-</v>
      </c>
      <c r="AF397" s="342"/>
      <c r="AG397" s="342"/>
      <c r="AH397" s="143" t="str">
        <f t="shared" si="139"/>
        <v>*P</v>
      </c>
      <c r="AI397" s="143" t="str">
        <f t="shared" si="139"/>
        <v>*B</v>
      </c>
      <c r="AJ397" s="143" t="str">
        <f t="shared" ca="1" si="139"/>
        <v>*21</v>
      </c>
      <c r="AK397" s="143" t="str">
        <f t="shared" si="138"/>
        <v>*</v>
      </c>
      <c r="AL397" s="143" t="str">
        <f t="shared" si="138"/>
        <v>*</v>
      </c>
      <c r="AM397" s="143" t="str">
        <f t="shared" si="138"/>
        <v>*Batak</v>
      </c>
      <c r="AN397" s="25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33"/>
      <c r="BC397" t="str">
        <f t="shared" si="141"/>
        <v>-</v>
      </c>
      <c r="BD397" t="str">
        <f t="shared" si="142"/>
        <v>-</v>
      </c>
      <c r="BE397" s="1" t="str">
        <f t="shared" si="143"/>
        <v>-</v>
      </c>
      <c r="BF397" s="1" t="str">
        <f t="shared" si="144"/>
        <v>-</v>
      </c>
      <c r="BG397" s="1" t="str">
        <f t="shared" si="145"/>
        <v>-</v>
      </c>
      <c r="BH397" s="1" t="str">
        <f t="shared" si="146"/>
        <v>-</v>
      </c>
      <c r="BI397" s="1" t="str">
        <f t="shared" si="147"/>
        <v>-</v>
      </c>
      <c r="BJ397" s="1" t="str">
        <f t="shared" si="148"/>
        <v>-</v>
      </c>
      <c r="BK397" s="1" t="str">
        <f t="shared" si="149"/>
        <v>-</v>
      </c>
      <c r="BL397" s="1" t="str">
        <f t="shared" si="150"/>
        <v>-</v>
      </c>
      <c r="BM397" s="1">
        <f t="shared" si="151"/>
        <v>2009</v>
      </c>
      <c r="BN397" s="1">
        <f t="shared" si="152"/>
        <v>5</v>
      </c>
      <c r="BO397" s="1" t="str">
        <f t="shared" si="159"/>
        <v>-</v>
      </c>
      <c r="BP397" s="1" t="str">
        <f t="shared" si="153"/>
        <v>-</v>
      </c>
      <c r="BQ397" s="1" t="str">
        <f t="shared" si="154"/>
        <v>-</v>
      </c>
      <c r="BR397" s="1" t="str">
        <f t="shared" si="155"/>
        <v>-</v>
      </c>
      <c r="BS397" s="1">
        <f t="shared" si="156"/>
        <v>1994</v>
      </c>
      <c r="BT397" s="1">
        <f t="shared" si="157"/>
        <v>8</v>
      </c>
      <c r="BU397" s="127" t="str">
        <f t="shared" si="158"/>
        <v>DKH-4</v>
      </c>
      <c r="BV397" s="127">
        <f t="shared" si="158"/>
        <v>0</v>
      </c>
      <c r="BW397" s="9"/>
      <c r="BX397" s="9"/>
      <c r="BY397" s="9"/>
      <c r="BZ397" s="9"/>
      <c r="CA397" s="9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</row>
    <row r="398" spans="1:134" ht="15.75" x14ac:dyDescent="0.3">
      <c r="A398" s="101">
        <f>IF(C398&lt;&gt;"",COUNTA($C$7:C398),"")</f>
        <v>392</v>
      </c>
      <c r="B398" s="267" t="s">
        <v>886</v>
      </c>
      <c r="C398" s="288" t="s">
        <v>887</v>
      </c>
      <c r="D398" s="289" t="s">
        <v>883</v>
      </c>
      <c r="E398" s="270"/>
      <c r="F398" s="205" t="s">
        <v>124</v>
      </c>
      <c r="G398" s="207" t="s">
        <v>66</v>
      </c>
      <c r="H398" s="274" t="s">
        <v>115</v>
      </c>
      <c r="I398" s="208">
        <f t="shared" ca="1" si="160"/>
        <v>15</v>
      </c>
      <c r="J398" s="207"/>
      <c r="K398" s="207"/>
      <c r="L398" s="209" t="s">
        <v>146</v>
      </c>
      <c r="M398" s="271">
        <v>36634</v>
      </c>
      <c r="N398" s="210">
        <v>36884</v>
      </c>
      <c r="O398" s="382"/>
      <c r="P398" s="399"/>
      <c r="Q398" s="400"/>
      <c r="R398" s="401"/>
      <c r="S398" s="215">
        <v>39949</v>
      </c>
      <c r="T398" s="216"/>
      <c r="U398" s="217"/>
      <c r="V398" s="218" t="s">
        <v>253</v>
      </c>
      <c r="W398" s="214"/>
      <c r="X398" s="342"/>
      <c r="Y398" s="141" t="str">
        <f t="shared" si="140"/>
        <v>-</v>
      </c>
      <c r="AF398" s="342"/>
      <c r="AG398" s="342"/>
      <c r="AH398" s="143" t="str">
        <f t="shared" si="139"/>
        <v>*P</v>
      </c>
      <c r="AI398" s="143" t="str">
        <f t="shared" si="139"/>
        <v>*B</v>
      </c>
      <c r="AJ398" s="143" t="str">
        <f t="shared" ca="1" si="139"/>
        <v>*15</v>
      </c>
      <c r="AK398" s="143" t="str">
        <f t="shared" si="138"/>
        <v>*</v>
      </c>
      <c r="AL398" s="143" t="str">
        <f t="shared" si="138"/>
        <v>*</v>
      </c>
      <c r="AM398" s="143" t="str">
        <f t="shared" si="138"/>
        <v>*Batak</v>
      </c>
      <c r="AN398" s="25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33"/>
      <c r="BC398">
        <f t="shared" si="141"/>
        <v>2000</v>
      </c>
      <c r="BD398">
        <f t="shared" si="142"/>
        <v>12</v>
      </c>
      <c r="BE398" s="1" t="str">
        <f t="shared" si="143"/>
        <v>-</v>
      </c>
      <c r="BF398" s="1" t="str">
        <f t="shared" si="144"/>
        <v>-</v>
      </c>
      <c r="BG398" s="1" t="str">
        <f t="shared" si="145"/>
        <v>-</v>
      </c>
      <c r="BH398" s="1" t="str">
        <f t="shared" si="146"/>
        <v>-</v>
      </c>
      <c r="BI398" s="1" t="str">
        <f t="shared" si="147"/>
        <v>-</v>
      </c>
      <c r="BJ398" s="1" t="str">
        <f t="shared" si="148"/>
        <v>-</v>
      </c>
      <c r="BK398" s="1" t="str">
        <f t="shared" si="149"/>
        <v>-</v>
      </c>
      <c r="BL398" s="1" t="str">
        <f t="shared" si="150"/>
        <v>-</v>
      </c>
      <c r="BM398" s="1">
        <f t="shared" si="151"/>
        <v>2009</v>
      </c>
      <c r="BN398" s="1">
        <f t="shared" si="152"/>
        <v>5</v>
      </c>
      <c r="BO398" s="1" t="str">
        <f t="shared" si="159"/>
        <v>-</v>
      </c>
      <c r="BP398" s="1" t="str">
        <f t="shared" si="153"/>
        <v>-</v>
      </c>
      <c r="BQ398" s="1" t="str">
        <f t="shared" si="154"/>
        <v>-</v>
      </c>
      <c r="BR398" s="1" t="str">
        <f t="shared" si="155"/>
        <v>-</v>
      </c>
      <c r="BS398" s="1">
        <f t="shared" si="156"/>
        <v>2000</v>
      </c>
      <c r="BT398" s="1">
        <f t="shared" si="157"/>
        <v>4</v>
      </c>
      <c r="BU398" s="127" t="str">
        <f t="shared" si="158"/>
        <v>DKH-4</v>
      </c>
      <c r="BV398" s="127">
        <f t="shared" si="158"/>
        <v>0</v>
      </c>
      <c r="BW398" s="9"/>
      <c r="BX398" s="9"/>
      <c r="BY398" s="9"/>
      <c r="BZ398" s="9"/>
      <c r="CA398" s="9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</row>
    <row r="399" spans="1:134" ht="15.75" x14ac:dyDescent="0.3">
      <c r="A399" s="101">
        <f>IF(C399&lt;&gt;"",COUNTA($C$7:C399),"")</f>
        <v>393</v>
      </c>
      <c r="B399" s="267" t="s">
        <v>888</v>
      </c>
      <c r="C399" s="288" t="s">
        <v>889</v>
      </c>
      <c r="D399" s="289" t="s">
        <v>883</v>
      </c>
      <c r="E399" s="378"/>
      <c r="F399" s="205" t="s">
        <v>124</v>
      </c>
      <c r="G399" s="206" t="s">
        <v>66</v>
      </c>
      <c r="H399" s="274" t="s">
        <v>115</v>
      </c>
      <c r="I399" s="208">
        <f t="shared" ca="1" si="160"/>
        <v>11</v>
      </c>
      <c r="J399" s="207"/>
      <c r="K399" s="207"/>
      <c r="L399" s="209" t="s">
        <v>146</v>
      </c>
      <c r="M399" s="271">
        <v>38313</v>
      </c>
      <c r="N399" s="210">
        <v>38346</v>
      </c>
      <c r="O399" s="382"/>
      <c r="P399" s="399"/>
      <c r="Q399" s="400"/>
      <c r="R399" s="401"/>
      <c r="S399" s="215">
        <v>39949</v>
      </c>
      <c r="T399" s="216"/>
      <c r="U399" s="217"/>
      <c r="V399" s="218" t="s">
        <v>253</v>
      </c>
      <c r="W399" s="214"/>
      <c r="X399" s="342"/>
      <c r="Y399" s="141" t="str">
        <f t="shared" si="140"/>
        <v>-</v>
      </c>
      <c r="AF399" s="342"/>
      <c r="AG399" s="342"/>
      <c r="AH399" s="143" t="str">
        <f t="shared" si="139"/>
        <v>*P</v>
      </c>
      <c r="AI399" s="143" t="str">
        <f t="shared" si="139"/>
        <v>*B</v>
      </c>
      <c r="AJ399" s="143" t="str">
        <f t="shared" ca="1" si="139"/>
        <v>*11</v>
      </c>
      <c r="AK399" s="143" t="str">
        <f t="shared" si="138"/>
        <v>*</v>
      </c>
      <c r="AL399" s="143" t="str">
        <f t="shared" si="138"/>
        <v>*</v>
      </c>
      <c r="AM399" s="143" t="str">
        <f t="shared" si="138"/>
        <v>*Batak</v>
      </c>
      <c r="AN399" s="25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33"/>
      <c r="BC399">
        <f t="shared" si="141"/>
        <v>2004</v>
      </c>
      <c r="BD399">
        <f t="shared" si="142"/>
        <v>12</v>
      </c>
      <c r="BE399" s="1" t="str">
        <f t="shared" si="143"/>
        <v>-</v>
      </c>
      <c r="BF399" s="1" t="str">
        <f t="shared" si="144"/>
        <v>-</v>
      </c>
      <c r="BG399" s="1" t="str">
        <f t="shared" si="145"/>
        <v>-</v>
      </c>
      <c r="BH399" s="1" t="str">
        <f t="shared" si="146"/>
        <v>-</v>
      </c>
      <c r="BI399" s="1" t="str">
        <f t="shared" si="147"/>
        <v>-</v>
      </c>
      <c r="BJ399" s="1" t="str">
        <f t="shared" si="148"/>
        <v>-</v>
      </c>
      <c r="BK399" s="1" t="str">
        <f t="shared" si="149"/>
        <v>-</v>
      </c>
      <c r="BL399" s="1" t="str">
        <f t="shared" si="150"/>
        <v>-</v>
      </c>
      <c r="BM399" s="1">
        <f t="shared" si="151"/>
        <v>2009</v>
      </c>
      <c r="BN399" s="1">
        <f t="shared" si="152"/>
        <v>5</v>
      </c>
      <c r="BO399" s="1" t="str">
        <f t="shared" si="159"/>
        <v>-</v>
      </c>
      <c r="BP399" s="1" t="str">
        <f t="shared" si="153"/>
        <v>-</v>
      </c>
      <c r="BQ399" s="1" t="str">
        <f t="shared" si="154"/>
        <v>-</v>
      </c>
      <c r="BR399" s="1" t="str">
        <f t="shared" si="155"/>
        <v>-</v>
      </c>
      <c r="BS399" s="1">
        <f t="shared" si="156"/>
        <v>2004</v>
      </c>
      <c r="BT399" s="1">
        <f t="shared" si="157"/>
        <v>11</v>
      </c>
      <c r="BU399" s="127" t="str">
        <f t="shared" si="158"/>
        <v>DKH-4</v>
      </c>
      <c r="BV399" s="127">
        <f t="shared" si="158"/>
        <v>0</v>
      </c>
      <c r="BW399" s="9"/>
      <c r="BX399" s="9"/>
      <c r="BY399" s="9"/>
      <c r="BZ399" s="9"/>
      <c r="CA399" s="9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</row>
    <row r="400" spans="1:134" ht="15.75" x14ac:dyDescent="0.3">
      <c r="A400" s="101">
        <f>IF(C400&lt;&gt;"",COUNTA($C$7:C400),"")</f>
        <v>394</v>
      </c>
      <c r="B400" s="144" t="s">
        <v>890</v>
      </c>
      <c r="C400" s="251" t="s">
        <v>891</v>
      </c>
      <c r="D400" s="293" t="s">
        <v>892</v>
      </c>
      <c r="E400" s="131"/>
      <c r="F400" s="106" t="s">
        <v>124</v>
      </c>
      <c r="G400" s="110" t="s">
        <v>66</v>
      </c>
      <c r="H400" s="110" t="s">
        <v>103</v>
      </c>
      <c r="I400" s="109">
        <f t="shared" ca="1" si="160"/>
        <v>58</v>
      </c>
      <c r="J400" s="110" t="s">
        <v>104</v>
      </c>
      <c r="K400" s="110" t="s">
        <v>111</v>
      </c>
      <c r="L400" s="111" t="s">
        <v>146</v>
      </c>
      <c r="M400" s="253">
        <v>20821</v>
      </c>
      <c r="N400" s="254"/>
      <c r="O400" s="156"/>
      <c r="P400" s="255">
        <v>38459</v>
      </c>
      <c r="Q400" s="391"/>
      <c r="R400" s="392"/>
      <c r="S400" s="136"/>
      <c r="T400" s="137"/>
      <c r="U400" s="138"/>
      <c r="V400" s="139"/>
      <c r="W400" s="135"/>
      <c r="X400" s="342"/>
      <c r="Y400" s="141">
        <f t="shared" si="140"/>
        <v>1</v>
      </c>
      <c r="AF400" s="342"/>
      <c r="AG400" s="342"/>
      <c r="AH400" s="143" t="str">
        <f t="shared" si="139"/>
        <v>P</v>
      </c>
      <c r="AI400" s="143" t="str">
        <f t="shared" si="139"/>
        <v>S</v>
      </c>
      <c r="AJ400" s="143">
        <f t="shared" ca="1" si="139"/>
        <v>58</v>
      </c>
      <c r="AK400" s="143" t="str">
        <f t="shared" si="138"/>
        <v>Kejuruan</v>
      </c>
      <c r="AL400" s="143" t="str">
        <f t="shared" si="138"/>
        <v>Wirausaha</v>
      </c>
      <c r="AM400" s="143" t="str">
        <f t="shared" si="138"/>
        <v>Batak</v>
      </c>
      <c r="AN400" s="25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33"/>
      <c r="BC400" t="str">
        <f t="shared" si="141"/>
        <v>-</v>
      </c>
      <c r="BD400" t="str">
        <f t="shared" si="142"/>
        <v>-</v>
      </c>
      <c r="BE400" s="1" t="str">
        <f t="shared" si="143"/>
        <v>-</v>
      </c>
      <c r="BF400" s="1" t="str">
        <f t="shared" si="144"/>
        <v>-</v>
      </c>
      <c r="BG400" s="1">
        <f t="shared" si="145"/>
        <v>2005</v>
      </c>
      <c r="BH400" s="1">
        <f t="shared" si="146"/>
        <v>4</v>
      </c>
      <c r="BI400" s="1" t="str">
        <f t="shared" si="147"/>
        <v>-</v>
      </c>
      <c r="BJ400" s="1" t="str">
        <f t="shared" si="148"/>
        <v>-</v>
      </c>
      <c r="BK400" s="1" t="str">
        <f t="shared" si="149"/>
        <v>-</v>
      </c>
      <c r="BL400" s="1" t="str">
        <f t="shared" si="150"/>
        <v>-</v>
      </c>
      <c r="BM400" s="1" t="str">
        <f t="shared" si="151"/>
        <v>-</v>
      </c>
      <c r="BN400" s="1" t="str">
        <f t="shared" si="152"/>
        <v>-</v>
      </c>
      <c r="BO400" s="1" t="str">
        <f t="shared" si="159"/>
        <v>-</v>
      </c>
      <c r="BP400" s="1" t="str">
        <f t="shared" si="153"/>
        <v>-</v>
      </c>
      <c r="BQ400" s="1" t="str">
        <f t="shared" si="154"/>
        <v>-</v>
      </c>
      <c r="BR400" s="1" t="str">
        <f t="shared" si="155"/>
        <v>-</v>
      </c>
      <c r="BS400" s="1">
        <f t="shared" si="156"/>
        <v>1957</v>
      </c>
      <c r="BT400" s="1">
        <f t="shared" si="157"/>
        <v>1</v>
      </c>
      <c r="BU400" s="127">
        <f t="shared" si="158"/>
        <v>0</v>
      </c>
      <c r="BV400" s="127">
        <f t="shared" si="158"/>
        <v>0</v>
      </c>
      <c r="BW400" s="9"/>
      <c r="BX400" s="9"/>
      <c r="BY400" s="9"/>
      <c r="BZ400" s="9"/>
      <c r="CA400" s="9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</row>
    <row r="401" spans="1:134" ht="15.75" x14ac:dyDescent="0.3">
      <c r="A401" s="101">
        <f>IF(C401&lt;&gt;"",COUNTA($C$7:C401),"")</f>
        <v>395</v>
      </c>
      <c r="B401" s="144" t="s">
        <v>893</v>
      </c>
      <c r="C401" s="251" t="s">
        <v>894</v>
      </c>
      <c r="D401" s="293" t="s">
        <v>892</v>
      </c>
      <c r="E401" s="131"/>
      <c r="F401" s="106" t="s">
        <v>124</v>
      </c>
      <c r="G401" s="110" t="s">
        <v>102</v>
      </c>
      <c r="H401" s="110" t="s">
        <v>103</v>
      </c>
      <c r="I401" s="109">
        <f t="shared" ca="1" si="160"/>
        <v>40</v>
      </c>
      <c r="J401" s="110" t="s">
        <v>110</v>
      </c>
      <c r="K401" s="110" t="s">
        <v>127</v>
      </c>
      <c r="L401" s="111" t="s">
        <v>146</v>
      </c>
      <c r="M401" s="253">
        <v>27675</v>
      </c>
      <c r="N401" s="254"/>
      <c r="O401" s="156"/>
      <c r="P401" s="255">
        <v>38459</v>
      </c>
      <c r="Q401" s="391"/>
      <c r="R401" s="392"/>
      <c r="S401" s="136"/>
      <c r="T401" s="137"/>
      <c r="U401" s="138"/>
      <c r="V401" s="139"/>
      <c r="W401" s="135"/>
      <c r="X401" s="342"/>
      <c r="Y401" s="141">
        <f t="shared" si="140"/>
        <v>10</v>
      </c>
      <c r="AF401" s="342"/>
      <c r="AG401" s="342"/>
      <c r="AH401" s="143" t="str">
        <f t="shared" si="139"/>
        <v>W</v>
      </c>
      <c r="AI401" s="143" t="str">
        <f t="shared" si="139"/>
        <v>S</v>
      </c>
      <c r="AJ401" s="143">
        <f t="shared" ca="1" si="139"/>
        <v>40</v>
      </c>
      <c r="AK401" s="143" t="str">
        <f t="shared" si="138"/>
        <v>SMU</v>
      </c>
      <c r="AL401" s="143" t="str">
        <f t="shared" si="138"/>
        <v>Ibu RT</v>
      </c>
      <c r="AM401" s="143" t="str">
        <f t="shared" si="138"/>
        <v>Batak</v>
      </c>
      <c r="AN401" s="25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33"/>
      <c r="BC401" t="str">
        <f t="shared" si="141"/>
        <v>-</v>
      </c>
      <c r="BD401" t="str">
        <f t="shared" si="142"/>
        <v>-</v>
      </c>
      <c r="BE401" s="1" t="str">
        <f t="shared" si="143"/>
        <v>-</v>
      </c>
      <c r="BF401" s="1" t="str">
        <f t="shared" si="144"/>
        <v>-</v>
      </c>
      <c r="BG401" s="1">
        <f t="shared" si="145"/>
        <v>2005</v>
      </c>
      <c r="BH401" s="1">
        <f t="shared" si="146"/>
        <v>4</v>
      </c>
      <c r="BI401" s="1" t="str">
        <f t="shared" si="147"/>
        <v>-</v>
      </c>
      <c r="BJ401" s="1" t="str">
        <f t="shared" si="148"/>
        <v>-</v>
      </c>
      <c r="BK401" s="1" t="str">
        <f t="shared" si="149"/>
        <v>-</v>
      </c>
      <c r="BL401" s="1" t="str">
        <f t="shared" si="150"/>
        <v>-</v>
      </c>
      <c r="BM401" s="1" t="str">
        <f t="shared" si="151"/>
        <v>-</v>
      </c>
      <c r="BN401" s="1" t="str">
        <f t="shared" si="152"/>
        <v>-</v>
      </c>
      <c r="BO401" s="1" t="str">
        <f t="shared" si="159"/>
        <v>-</v>
      </c>
      <c r="BP401" s="1" t="str">
        <f t="shared" si="153"/>
        <v>-</v>
      </c>
      <c r="BQ401" s="1" t="str">
        <f t="shared" si="154"/>
        <v>-</v>
      </c>
      <c r="BR401" s="1" t="str">
        <f t="shared" si="155"/>
        <v>-</v>
      </c>
      <c r="BS401" s="1">
        <f t="shared" si="156"/>
        <v>1975</v>
      </c>
      <c r="BT401" s="1">
        <f t="shared" si="157"/>
        <v>10</v>
      </c>
      <c r="BU401" s="127">
        <f t="shared" si="158"/>
        <v>0</v>
      </c>
      <c r="BV401" s="127">
        <f t="shared" si="158"/>
        <v>0</v>
      </c>
      <c r="BW401" s="9"/>
      <c r="BX401" s="9"/>
      <c r="BY401" s="9"/>
      <c r="BZ401" s="9"/>
      <c r="CA401" s="9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</row>
    <row r="402" spans="1:134" ht="15.75" x14ac:dyDescent="0.3">
      <c r="A402" s="101">
        <f>IF(C402&lt;&gt;"",COUNTA($C$7:C402),"")</f>
        <v>396</v>
      </c>
      <c r="B402" s="144" t="s">
        <v>895</v>
      </c>
      <c r="C402" s="251" t="s">
        <v>896</v>
      </c>
      <c r="D402" s="293" t="s">
        <v>892</v>
      </c>
      <c r="E402" s="131"/>
      <c r="F402" s="106" t="s">
        <v>124</v>
      </c>
      <c r="G402" s="110" t="s">
        <v>102</v>
      </c>
      <c r="H402" s="146" t="s">
        <v>115</v>
      </c>
      <c r="I402" s="109">
        <f t="shared" ca="1" si="160"/>
        <v>19</v>
      </c>
      <c r="J402" s="110"/>
      <c r="K402" s="110"/>
      <c r="L402" s="111" t="s">
        <v>146</v>
      </c>
      <c r="M402" s="253">
        <v>35163</v>
      </c>
      <c r="N402" s="254">
        <v>38480</v>
      </c>
      <c r="O402" s="156"/>
      <c r="P402" s="255"/>
      <c r="Q402" s="391"/>
      <c r="R402" s="392"/>
      <c r="S402" s="136"/>
      <c r="T402" s="137"/>
      <c r="U402" s="138"/>
      <c r="V402" s="139"/>
      <c r="W402" s="135"/>
      <c r="X402" s="342"/>
      <c r="Y402" s="141">
        <f t="shared" si="140"/>
        <v>4</v>
      </c>
      <c r="AF402" s="342"/>
      <c r="AG402" s="342"/>
      <c r="AH402" s="143" t="str">
        <f t="shared" si="139"/>
        <v>W</v>
      </c>
      <c r="AI402" s="143" t="str">
        <f t="shared" si="139"/>
        <v>B</v>
      </c>
      <c r="AJ402" s="143">
        <f t="shared" ca="1" si="139"/>
        <v>19</v>
      </c>
      <c r="AK402" s="143">
        <f t="shared" si="138"/>
        <v>0</v>
      </c>
      <c r="AL402" s="143">
        <f t="shared" si="138"/>
        <v>0</v>
      </c>
      <c r="AM402" s="143" t="str">
        <f t="shared" si="138"/>
        <v>Batak</v>
      </c>
      <c r="AN402" s="25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33"/>
      <c r="BC402">
        <f t="shared" si="141"/>
        <v>2005</v>
      </c>
      <c r="BD402">
        <f t="shared" si="142"/>
        <v>5</v>
      </c>
      <c r="BE402" s="1" t="str">
        <f t="shared" si="143"/>
        <v>-</v>
      </c>
      <c r="BF402" s="1" t="str">
        <f t="shared" si="144"/>
        <v>-</v>
      </c>
      <c r="BG402" s="1" t="str">
        <f t="shared" si="145"/>
        <v>-</v>
      </c>
      <c r="BH402" s="1" t="str">
        <f t="shared" si="146"/>
        <v>-</v>
      </c>
      <c r="BI402" s="1" t="str">
        <f t="shared" si="147"/>
        <v>-</v>
      </c>
      <c r="BJ402" s="1" t="str">
        <f t="shared" si="148"/>
        <v>-</v>
      </c>
      <c r="BK402" s="1" t="str">
        <f t="shared" si="149"/>
        <v>-</v>
      </c>
      <c r="BL402" s="1" t="str">
        <f t="shared" si="150"/>
        <v>-</v>
      </c>
      <c r="BM402" s="1" t="str">
        <f t="shared" si="151"/>
        <v>-</v>
      </c>
      <c r="BN402" s="1" t="str">
        <f t="shared" si="152"/>
        <v>-</v>
      </c>
      <c r="BO402" s="1" t="str">
        <f t="shared" si="159"/>
        <v>-</v>
      </c>
      <c r="BP402" s="1" t="str">
        <f t="shared" si="153"/>
        <v>-</v>
      </c>
      <c r="BQ402" s="1" t="str">
        <f t="shared" si="154"/>
        <v>-</v>
      </c>
      <c r="BR402" s="1" t="str">
        <f t="shared" si="155"/>
        <v>-</v>
      </c>
      <c r="BS402" s="1">
        <f t="shared" si="156"/>
        <v>1996</v>
      </c>
      <c r="BT402" s="1">
        <f t="shared" si="157"/>
        <v>4</v>
      </c>
      <c r="BU402" s="127">
        <f t="shared" si="158"/>
        <v>0</v>
      </c>
      <c r="BV402" s="127">
        <f t="shared" si="158"/>
        <v>0</v>
      </c>
      <c r="BW402" s="9"/>
      <c r="BX402" s="9"/>
      <c r="BY402" s="9"/>
      <c r="BZ402" s="9"/>
      <c r="CA402" s="9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</row>
    <row r="403" spans="1:134" ht="15.75" x14ac:dyDescent="0.3">
      <c r="A403" s="101">
        <f>IF(C403&lt;&gt;"",COUNTA($C$7:C403),"")</f>
        <v>397</v>
      </c>
      <c r="B403" s="144" t="s">
        <v>897</v>
      </c>
      <c r="C403" s="251" t="s">
        <v>898</v>
      </c>
      <c r="D403" s="293" t="s">
        <v>892</v>
      </c>
      <c r="E403" s="131"/>
      <c r="F403" s="106" t="s">
        <v>124</v>
      </c>
      <c r="G403" s="220" t="s">
        <v>102</v>
      </c>
      <c r="H403" s="146" t="s">
        <v>115</v>
      </c>
      <c r="I403" s="109">
        <f t="shared" ca="1" si="160"/>
        <v>17</v>
      </c>
      <c r="J403" s="110"/>
      <c r="K403" s="110"/>
      <c r="L403" s="111" t="s">
        <v>146</v>
      </c>
      <c r="M403" s="253">
        <v>36131</v>
      </c>
      <c r="N403" s="254">
        <v>38480</v>
      </c>
      <c r="O403" s="156"/>
      <c r="P403" s="255"/>
      <c r="Q403" s="391"/>
      <c r="R403" s="392"/>
      <c r="S403" s="136"/>
      <c r="T403" s="137"/>
      <c r="U403" s="138"/>
      <c r="V403" s="139"/>
      <c r="W403" s="135"/>
      <c r="X403" s="342"/>
      <c r="Y403" s="141">
        <f t="shared" si="140"/>
        <v>12</v>
      </c>
      <c r="AF403" s="342"/>
      <c r="AG403" s="342"/>
      <c r="AH403" s="143" t="str">
        <f t="shared" si="139"/>
        <v>W</v>
      </c>
      <c r="AI403" s="143" t="str">
        <f t="shared" si="139"/>
        <v>B</v>
      </c>
      <c r="AJ403" s="143">
        <f t="shared" ca="1" si="139"/>
        <v>17</v>
      </c>
      <c r="AK403" s="143">
        <f t="shared" si="138"/>
        <v>0</v>
      </c>
      <c r="AL403" s="143">
        <f t="shared" si="138"/>
        <v>0</v>
      </c>
      <c r="AM403" s="143" t="str">
        <f t="shared" si="138"/>
        <v>Batak</v>
      </c>
      <c r="AN403" s="25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33"/>
      <c r="BC403">
        <f t="shared" si="141"/>
        <v>2005</v>
      </c>
      <c r="BD403">
        <f t="shared" si="142"/>
        <v>5</v>
      </c>
      <c r="BE403" s="1" t="str">
        <f t="shared" si="143"/>
        <v>-</v>
      </c>
      <c r="BF403" s="1" t="str">
        <f t="shared" si="144"/>
        <v>-</v>
      </c>
      <c r="BG403" s="1" t="str">
        <f t="shared" si="145"/>
        <v>-</v>
      </c>
      <c r="BH403" s="1" t="str">
        <f t="shared" si="146"/>
        <v>-</v>
      </c>
      <c r="BI403" s="1" t="str">
        <f t="shared" si="147"/>
        <v>-</v>
      </c>
      <c r="BJ403" s="1" t="str">
        <f t="shared" si="148"/>
        <v>-</v>
      </c>
      <c r="BK403" s="1" t="str">
        <f t="shared" si="149"/>
        <v>-</v>
      </c>
      <c r="BL403" s="1" t="str">
        <f t="shared" si="150"/>
        <v>-</v>
      </c>
      <c r="BM403" s="1" t="str">
        <f t="shared" si="151"/>
        <v>-</v>
      </c>
      <c r="BN403" s="1" t="str">
        <f t="shared" si="152"/>
        <v>-</v>
      </c>
      <c r="BO403" s="1" t="str">
        <f t="shared" si="159"/>
        <v>-</v>
      </c>
      <c r="BP403" s="1" t="str">
        <f t="shared" si="153"/>
        <v>-</v>
      </c>
      <c r="BQ403" s="1" t="str">
        <f t="shared" si="154"/>
        <v>-</v>
      </c>
      <c r="BR403" s="1" t="str">
        <f t="shared" si="155"/>
        <v>-</v>
      </c>
      <c r="BS403" s="1">
        <f t="shared" si="156"/>
        <v>1998</v>
      </c>
      <c r="BT403" s="1">
        <f t="shared" si="157"/>
        <v>12</v>
      </c>
      <c r="BU403" s="127">
        <f t="shared" si="158"/>
        <v>0</v>
      </c>
      <c r="BV403" s="127">
        <f t="shared" si="158"/>
        <v>0</v>
      </c>
      <c r="BW403" s="9"/>
      <c r="BX403" s="9"/>
      <c r="BY403" s="9"/>
      <c r="BZ403" s="9"/>
      <c r="CA403" s="9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</row>
    <row r="404" spans="1:134" ht="15.75" x14ac:dyDescent="0.3">
      <c r="A404" s="101">
        <f>IF(C404&lt;&gt;"",COUNTA($C$7:C404),"")</f>
        <v>398</v>
      </c>
      <c r="B404" s="144" t="s">
        <v>899</v>
      </c>
      <c r="C404" s="251" t="s">
        <v>900</v>
      </c>
      <c r="D404" s="293" t="s">
        <v>892</v>
      </c>
      <c r="E404" s="131"/>
      <c r="F404" s="106" t="s">
        <v>124</v>
      </c>
      <c r="G404" s="110" t="s">
        <v>102</v>
      </c>
      <c r="H404" s="146" t="s">
        <v>115</v>
      </c>
      <c r="I404" s="109">
        <f t="shared" ca="1" si="160"/>
        <v>11</v>
      </c>
      <c r="J404" s="110"/>
      <c r="K404" s="110"/>
      <c r="L404" s="111" t="s">
        <v>146</v>
      </c>
      <c r="M404" s="253">
        <v>38099</v>
      </c>
      <c r="N404" s="254">
        <v>38480</v>
      </c>
      <c r="O404" s="156"/>
      <c r="P404" s="255"/>
      <c r="Q404" s="391"/>
      <c r="R404" s="392"/>
      <c r="S404" s="136"/>
      <c r="T404" s="137"/>
      <c r="U404" s="138"/>
      <c r="V404" s="139"/>
      <c r="W404" s="135"/>
      <c r="X404" s="342"/>
      <c r="Y404" s="141">
        <f t="shared" si="140"/>
        <v>4</v>
      </c>
      <c r="AF404" s="342"/>
      <c r="AG404" s="342"/>
      <c r="AH404" s="143" t="str">
        <f t="shared" si="139"/>
        <v>W</v>
      </c>
      <c r="AI404" s="143" t="str">
        <f t="shared" si="139"/>
        <v>B</v>
      </c>
      <c r="AJ404" s="143">
        <f t="shared" ca="1" si="139"/>
        <v>11</v>
      </c>
      <c r="AK404" s="143">
        <f t="shared" si="138"/>
        <v>0</v>
      </c>
      <c r="AL404" s="143">
        <f t="shared" si="138"/>
        <v>0</v>
      </c>
      <c r="AM404" s="143" t="str">
        <f t="shared" si="138"/>
        <v>Batak</v>
      </c>
      <c r="AN404" s="25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33"/>
      <c r="BC404">
        <f t="shared" si="141"/>
        <v>2005</v>
      </c>
      <c r="BD404">
        <f t="shared" si="142"/>
        <v>5</v>
      </c>
      <c r="BE404" s="1" t="str">
        <f t="shared" si="143"/>
        <v>-</v>
      </c>
      <c r="BF404" s="1" t="str">
        <f t="shared" si="144"/>
        <v>-</v>
      </c>
      <c r="BG404" s="1" t="str">
        <f t="shared" si="145"/>
        <v>-</v>
      </c>
      <c r="BH404" s="1" t="str">
        <f t="shared" si="146"/>
        <v>-</v>
      </c>
      <c r="BI404" s="1" t="str">
        <f t="shared" si="147"/>
        <v>-</v>
      </c>
      <c r="BJ404" s="1" t="str">
        <f t="shared" si="148"/>
        <v>-</v>
      </c>
      <c r="BK404" s="1" t="str">
        <f t="shared" si="149"/>
        <v>-</v>
      </c>
      <c r="BL404" s="1" t="str">
        <f t="shared" si="150"/>
        <v>-</v>
      </c>
      <c r="BM404" s="1" t="str">
        <f t="shared" si="151"/>
        <v>-</v>
      </c>
      <c r="BN404" s="1" t="str">
        <f t="shared" si="152"/>
        <v>-</v>
      </c>
      <c r="BO404" s="1" t="str">
        <f t="shared" si="159"/>
        <v>-</v>
      </c>
      <c r="BP404" s="1" t="str">
        <f t="shared" si="153"/>
        <v>-</v>
      </c>
      <c r="BQ404" s="1" t="str">
        <f t="shared" si="154"/>
        <v>-</v>
      </c>
      <c r="BR404" s="1" t="str">
        <f t="shared" si="155"/>
        <v>-</v>
      </c>
      <c r="BS404" s="1">
        <f t="shared" si="156"/>
        <v>2004</v>
      </c>
      <c r="BT404" s="1">
        <f t="shared" si="157"/>
        <v>4</v>
      </c>
      <c r="BU404" s="127">
        <f t="shared" si="158"/>
        <v>0</v>
      </c>
      <c r="BV404" s="127">
        <f t="shared" si="158"/>
        <v>0</v>
      </c>
      <c r="BW404" s="9"/>
      <c r="BX404" s="9"/>
      <c r="BY404" s="9"/>
      <c r="BZ404" s="9"/>
      <c r="CA404" s="9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</row>
    <row r="405" spans="1:134" ht="15.75" x14ac:dyDescent="0.3">
      <c r="A405" s="101">
        <f>IF(C405&lt;&gt;"",COUNTA($C$7:C405),"")</f>
        <v>399</v>
      </c>
      <c r="B405" s="102">
        <v>9218005</v>
      </c>
      <c r="C405" s="251" t="s">
        <v>901</v>
      </c>
      <c r="D405" s="293" t="s">
        <v>902</v>
      </c>
      <c r="E405" s="102">
        <v>281794</v>
      </c>
      <c r="F405" s="106" t="s">
        <v>124</v>
      </c>
      <c r="G405" s="311" t="s">
        <v>66</v>
      </c>
      <c r="H405" s="110" t="s">
        <v>103</v>
      </c>
      <c r="I405" s="109">
        <f t="shared" ca="1" si="160"/>
        <v>45</v>
      </c>
      <c r="J405" s="110" t="s">
        <v>110</v>
      </c>
      <c r="K405" s="110" t="s">
        <v>105</v>
      </c>
      <c r="L405" s="111" t="s">
        <v>106</v>
      </c>
      <c r="M405" s="253">
        <v>25901</v>
      </c>
      <c r="N405" s="254">
        <v>26664</v>
      </c>
      <c r="O405" s="156">
        <v>33699</v>
      </c>
      <c r="P405" s="255"/>
      <c r="Q405" s="391"/>
      <c r="R405" s="392"/>
      <c r="S405" s="136"/>
      <c r="T405" s="137"/>
      <c r="U405" s="138"/>
      <c r="V405" s="139"/>
      <c r="W405" s="135"/>
      <c r="X405" s="342"/>
      <c r="Y405" s="141">
        <f t="shared" si="140"/>
        <v>11</v>
      </c>
      <c r="AF405" s="342"/>
      <c r="AG405" s="342"/>
      <c r="AH405" s="143" t="str">
        <f t="shared" si="139"/>
        <v>P</v>
      </c>
      <c r="AI405" s="143" t="str">
        <f t="shared" si="139"/>
        <v>S</v>
      </c>
      <c r="AJ405" s="143">
        <f t="shared" ca="1" si="139"/>
        <v>45</v>
      </c>
      <c r="AK405" s="143" t="str">
        <f t="shared" si="138"/>
        <v>SMU</v>
      </c>
      <c r="AL405" s="143" t="str">
        <f t="shared" si="138"/>
        <v>P.Negeri</v>
      </c>
      <c r="AM405" s="143" t="str">
        <f t="shared" si="138"/>
        <v>Jawa</v>
      </c>
      <c r="AN405" s="25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33"/>
      <c r="BC405">
        <f t="shared" si="141"/>
        <v>1972</v>
      </c>
      <c r="BD405">
        <f t="shared" si="142"/>
        <v>12</v>
      </c>
      <c r="BE405" s="1">
        <f t="shared" si="143"/>
        <v>1992</v>
      </c>
      <c r="BF405" s="1">
        <f t="shared" si="144"/>
        <v>4</v>
      </c>
      <c r="BG405" s="1" t="str">
        <f t="shared" si="145"/>
        <v>-</v>
      </c>
      <c r="BH405" s="1" t="str">
        <f t="shared" si="146"/>
        <v>-</v>
      </c>
      <c r="BI405" s="1" t="str">
        <f t="shared" si="147"/>
        <v>-</v>
      </c>
      <c r="BJ405" s="1" t="str">
        <f t="shared" si="148"/>
        <v>-</v>
      </c>
      <c r="BK405" s="1" t="str">
        <f t="shared" si="149"/>
        <v>-</v>
      </c>
      <c r="BL405" s="1" t="str">
        <f t="shared" si="150"/>
        <v>-</v>
      </c>
      <c r="BM405" s="1" t="str">
        <f t="shared" si="151"/>
        <v>-</v>
      </c>
      <c r="BN405" s="1" t="str">
        <f t="shared" si="152"/>
        <v>-</v>
      </c>
      <c r="BO405" s="1" t="str">
        <f t="shared" si="159"/>
        <v>-</v>
      </c>
      <c r="BP405" s="1" t="str">
        <f t="shared" si="153"/>
        <v>-</v>
      </c>
      <c r="BQ405" s="1" t="str">
        <f t="shared" si="154"/>
        <v>-</v>
      </c>
      <c r="BR405" s="1" t="str">
        <f t="shared" si="155"/>
        <v>-</v>
      </c>
      <c r="BS405" s="1">
        <f t="shared" si="156"/>
        <v>1970</v>
      </c>
      <c r="BT405" s="1">
        <f t="shared" si="157"/>
        <v>11</v>
      </c>
      <c r="BU405" s="127">
        <f t="shared" si="158"/>
        <v>0</v>
      </c>
      <c r="BV405" s="127">
        <f t="shared" si="158"/>
        <v>0</v>
      </c>
      <c r="BW405" s="9"/>
      <c r="BX405" s="9"/>
      <c r="BY405" s="9"/>
      <c r="BZ405" s="9"/>
      <c r="CA405" s="9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</row>
    <row r="406" spans="1:134" ht="15.75" x14ac:dyDescent="0.3">
      <c r="A406" s="101">
        <f>IF(C406&lt;&gt;"",COUNTA($C$7:C406),"")</f>
        <v>400</v>
      </c>
      <c r="B406" s="102">
        <v>9821017</v>
      </c>
      <c r="C406" s="251" t="s">
        <v>903</v>
      </c>
      <c r="D406" s="293" t="s">
        <v>902</v>
      </c>
      <c r="E406" s="102">
        <v>281794</v>
      </c>
      <c r="F406" s="106" t="s">
        <v>124</v>
      </c>
      <c r="G406" s="110" t="s">
        <v>102</v>
      </c>
      <c r="H406" s="146" t="s">
        <v>115</v>
      </c>
      <c r="I406" s="109">
        <f t="shared" ca="1" si="160"/>
        <v>17</v>
      </c>
      <c r="J406" s="110"/>
      <c r="K406" s="110"/>
      <c r="L406" s="111" t="s">
        <v>106</v>
      </c>
      <c r="M406" s="253">
        <v>36009</v>
      </c>
      <c r="N406" s="254">
        <v>36154</v>
      </c>
      <c r="O406" s="156"/>
      <c r="P406" s="255"/>
      <c r="Q406" s="391"/>
      <c r="R406" s="392"/>
      <c r="S406" s="136"/>
      <c r="T406" s="137"/>
      <c r="U406" s="138"/>
      <c r="V406" s="139"/>
      <c r="W406" s="135"/>
      <c r="X406" s="342"/>
      <c r="Y406" s="141">
        <f t="shared" si="140"/>
        <v>8</v>
      </c>
      <c r="AF406" s="342"/>
      <c r="AG406" s="342"/>
      <c r="AH406" s="143" t="str">
        <f t="shared" si="139"/>
        <v>W</v>
      </c>
      <c r="AI406" s="143" t="str">
        <f t="shared" si="139"/>
        <v>B</v>
      </c>
      <c r="AJ406" s="143">
        <f t="shared" ca="1" si="139"/>
        <v>17</v>
      </c>
      <c r="AK406" s="143">
        <f t="shared" si="138"/>
        <v>0</v>
      </c>
      <c r="AL406" s="143">
        <f t="shared" si="138"/>
        <v>0</v>
      </c>
      <c r="AM406" s="143" t="str">
        <f t="shared" si="138"/>
        <v>Jawa</v>
      </c>
      <c r="AN406" s="25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33"/>
      <c r="BC406">
        <f t="shared" si="141"/>
        <v>1998</v>
      </c>
      <c r="BD406">
        <f t="shared" si="142"/>
        <v>12</v>
      </c>
      <c r="BE406" s="1" t="str">
        <f t="shared" si="143"/>
        <v>-</v>
      </c>
      <c r="BF406" s="1" t="str">
        <f t="shared" si="144"/>
        <v>-</v>
      </c>
      <c r="BG406" s="1" t="str">
        <f t="shared" si="145"/>
        <v>-</v>
      </c>
      <c r="BH406" s="1" t="str">
        <f t="shared" si="146"/>
        <v>-</v>
      </c>
      <c r="BI406" s="1" t="str">
        <f t="shared" si="147"/>
        <v>-</v>
      </c>
      <c r="BJ406" s="1" t="str">
        <f t="shared" si="148"/>
        <v>-</v>
      </c>
      <c r="BK406" s="1" t="str">
        <f t="shared" si="149"/>
        <v>-</v>
      </c>
      <c r="BL406" s="1" t="str">
        <f t="shared" si="150"/>
        <v>-</v>
      </c>
      <c r="BM406" s="1" t="str">
        <f t="shared" si="151"/>
        <v>-</v>
      </c>
      <c r="BN406" s="1" t="str">
        <f t="shared" si="152"/>
        <v>-</v>
      </c>
      <c r="BO406" s="1" t="str">
        <f t="shared" si="159"/>
        <v>-</v>
      </c>
      <c r="BP406" s="1" t="str">
        <f t="shared" si="153"/>
        <v>-</v>
      </c>
      <c r="BQ406" s="1" t="str">
        <f t="shared" si="154"/>
        <v>-</v>
      </c>
      <c r="BR406" s="1" t="str">
        <f t="shared" si="155"/>
        <v>-</v>
      </c>
      <c r="BS406" s="1">
        <f t="shared" si="156"/>
        <v>1998</v>
      </c>
      <c r="BT406" s="1">
        <f t="shared" si="157"/>
        <v>8</v>
      </c>
      <c r="BU406" s="127">
        <f t="shared" si="158"/>
        <v>0</v>
      </c>
      <c r="BV406" s="127">
        <f t="shared" si="158"/>
        <v>0</v>
      </c>
      <c r="BW406" s="9"/>
      <c r="BX406" s="9"/>
      <c r="BY406" s="9"/>
      <c r="BZ406" s="9"/>
      <c r="CA406" s="9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</row>
    <row r="407" spans="1:134" ht="15.75" x14ac:dyDescent="0.3">
      <c r="A407" s="101">
        <f>IF(C407&lt;&gt;"",COUNTA($C$7:C407),"")</f>
        <v>401</v>
      </c>
      <c r="B407" s="144" t="s">
        <v>904</v>
      </c>
      <c r="C407" s="251" t="s">
        <v>905</v>
      </c>
      <c r="D407" s="293" t="s">
        <v>902</v>
      </c>
      <c r="E407" s="102">
        <v>281794</v>
      </c>
      <c r="F407" s="106" t="s">
        <v>124</v>
      </c>
      <c r="G407" s="110" t="s">
        <v>66</v>
      </c>
      <c r="H407" s="146" t="s">
        <v>115</v>
      </c>
      <c r="I407" s="109">
        <f t="shared" ca="1" si="160"/>
        <v>14</v>
      </c>
      <c r="J407" s="110"/>
      <c r="K407" s="110"/>
      <c r="L407" s="111" t="s">
        <v>106</v>
      </c>
      <c r="M407" s="253">
        <v>37074</v>
      </c>
      <c r="N407" s="254">
        <v>37250</v>
      </c>
      <c r="O407" s="156"/>
      <c r="P407" s="255"/>
      <c r="Q407" s="391"/>
      <c r="R407" s="392"/>
      <c r="S407" s="136"/>
      <c r="T407" s="137"/>
      <c r="U407" s="138"/>
      <c r="V407" s="139"/>
      <c r="W407" s="135"/>
      <c r="X407" s="371"/>
      <c r="Y407" s="141">
        <f t="shared" si="140"/>
        <v>7</v>
      </c>
      <c r="AF407" s="371"/>
      <c r="AG407" s="371"/>
      <c r="AH407" s="143" t="str">
        <f t="shared" si="139"/>
        <v>P</v>
      </c>
      <c r="AI407" s="143" t="str">
        <f t="shared" si="139"/>
        <v>B</v>
      </c>
      <c r="AJ407" s="143">
        <f t="shared" ca="1" si="139"/>
        <v>14</v>
      </c>
      <c r="AK407" s="143">
        <f t="shared" si="138"/>
        <v>0</v>
      </c>
      <c r="AL407" s="143">
        <f t="shared" si="138"/>
        <v>0</v>
      </c>
      <c r="AM407" s="143" t="str">
        <f t="shared" si="138"/>
        <v>Jawa</v>
      </c>
      <c r="AN407" s="25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33"/>
      <c r="BC407">
        <f t="shared" si="141"/>
        <v>2001</v>
      </c>
      <c r="BD407">
        <f t="shared" si="142"/>
        <v>12</v>
      </c>
      <c r="BE407" s="1" t="str">
        <f t="shared" si="143"/>
        <v>-</v>
      </c>
      <c r="BF407" s="1" t="str">
        <f t="shared" si="144"/>
        <v>-</v>
      </c>
      <c r="BG407" s="1" t="str">
        <f t="shared" si="145"/>
        <v>-</v>
      </c>
      <c r="BH407" s="1" t="str">
        <f t="shared" si="146"/>
        <v>-</v>
      </c>
      <c r="BI407" s="1" t="str">
        <f t="shared" si="147"/>
        <v>-</v>
      </c>
      <c r="BJ407" s="1" t="str">
        <f t="shared" si="148"/>
        <v>-</v>
      </c>
      <c r="BK407" s="1" t="str">
        <f t="shared" si="149"/>
        <v>-</v>
      </c>
      <c r="BL407" s="1" t="str">
        <f t="shared" si="150"/>
        <v>-</v>
      </c>
      <c r="BM407" s="1" t="str">
        <f t="shared" si="151"/>
        <v>-</v>
      </c>
      <c r="BN407" s="1" t="str">
        <f t="shared" si="152"/>
        <v>-</v>
      </c>
      <c r="BO407" s="1" t="str">
        <f t="shared" si="159"/>
        <v>-</v>
      </c>
      <c r="BP407" s="1" t="str">
        <f t="shared" si="153"/>
        <v>-</v>
      </c>
      <c r="BQ407" s="1" t="str">
        <f t="shared" si="154"/>
        <v>-</v>
      </c>
      <c r="BR407" s="1" t="str">
        <f t="shared" si="155"/>
        <v>-</v>
      </c>
      <c r="BS407" s="1">
        <f t="shared" si="156"/>
        <v>2001</v>
      </c>
      <c r="BT407" s="1">
        <f t="shared" si="157"/>
        <v>7</v>
      </c>
      <c r="BU407" s="127">
        <f t="shared" si="158"/>
        <v>0</v>
      </c>
      <c r="BV407" s="127">
        <f t="shared" si="158"/>
        <v>0</v>
      </c>
      <c r="BW407" s="9"/>
      <c r="BX407" s="9"/>
      <c r="BY407" s="9"/>
      <c r="BZ407" s="9"/>
      <c r="CA407" s="9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</row>
    <row r="408" spans="1:134" ht="15.75" x14ac:dyDescent="0.3">
      <c r="A408" s="101">
        <f>IF(C408&lt;&gt;"",COUNTA($C$7:C408),"")</f>
        <v>402</v>
      </c>
      <c r="B408" s="144" t="s">
        <v>906</v>
      </c>
      <c r="C408" s="251" t="s">
        <v>907</v>
      </c>
      <c r="D408" s="293" t="s">
        <v>908</v>
      </c>
      <c r="E408" s="131"/>
      <c r="F408" s="106" t="s">
        <v>257</v>
      </c>
      <c r="G408" s="311" t="s">
        <v>102</v>
      </c>
      <c r="H408" s="110" t="s">
        <v>103</v>
      </c>
      <c r="I408" s="109">
        <f t="shared" ca="1" si="160"/>
        <v>45</v>
      </c>
      <c r="J408" s="110" t="s">
        <v>110</v>
      </c>
      <c r="K408" s="110" t="s">
        <v>119</v>
      </c>
      <c r="L408" s="111" t="s">
        <v>106</v>
      </c>
      <c r="M408" s="253">
        <v>25633</v>
      </c>
      <c r="N408" s="254">
        <v>26209</v>
      </c>
      <c r="O408" s="156">
        <v>33069</v>
      </c>
      <c r="P408" s="255">
        <v>38515</v>
      </c>
      <c r="Q408" s="391"/>
      <c r="R408" s="392"/>
      <c r="S408" s="136"/>
      <c r="T408" s="137"/>
      <c r="U408" s="138"/>
      <c r="V408" s="139"/>
      <c r="W408" s="135"/>
      <c r="X408" s="371"/>
      <c r="Y408" s="141">
        <f t="shared" si="140"/>
        <v>3</v>
      </c>
      <c r="AF408" s="371"/>
      <c r="AG408" s="371"/>
      <c r="AH408" s="143" t="str">
        <f t="shared" si="139"/>
        <v>W</v>
      </c>
      <c r="AI408" s="143" t="str">
        <f t="shared" si="139"/>
        <v>S</v>
      </c>
      <c r="AJ408" s="143">
        <f t="shared" ca="1" si="139"/>
        <v>45</v>
      </c>
      <c r="AK408" s="143" t="str">
        <f t="shared" si="138"/>
        <v>SMU</v>
      </c>
      <c r="AL408" s="143" t="str">
        <f t="shared" si="138"/>
        <v>P.Swasta</v>
      </c>
      <c r="AM408" s="143" t="str">
        <f t="shared" si="138"/>
        <v>Jawa</v>
      </c>
      <c r="AN408" s="25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33"/>
      <c r="BC408">
        <f t="shared" si="141"/>
        <v>1971</v>
      </c>
      <c r="BD408">
        <f t="shared" si="142"/>
        <v>10</v>
      </c>
      <c r="BE408" s="1">
        <f t="shared" si="143"/>
        <v>1990</v>
      </c>
      <c r="BF408" s="1">
        <f t="shared" si="144"/>
        <v>7</v>
      </c>
      <c r="BG408" s="1">
        <f t="shared" si="145"/>
        <v>2005</v>
      </c>
      <c r="BH408" s="1">
        <f t="shared" si="146"/>
        <v>6</v>
      </c>
      <c r="BI408" s="1" t="str">
        <f t="shared" si="147"/>
        <v>-</v>
      </c>
      <c r="BJ408" s="1" t="str">
        <f t="shared" si="148"/>
        <v>-</v>
      </c>
      <c r="BK408" s="1" t="str">
        <f t="shared" si="149"/>
        <v>-</v>
      </c>
      <c r="BL408" s="1" t="str">
        <f t="shared" si="150"/>
        <v>-</v>
      </c>
      <c r="BM408" s="1" t="str">
        <f t="shared" si="151"/>
        <v>-</v>
      </c>
      <c r="BN408" s="1" t="str">
        <f t="shared" si="152"/>
        <v>-</v>
      </c>
      <c r="BO408" s="1" t="str">
        <f t="shared" si="159"/>
        <v>-</v>
      </c>
      <c r="BP408" s="1" t="str">
        <f t="shared" si="153"/>
        <v>-</v>
      </c>
      <c r="BQ408" s="1" t="str">
        <f t="shared" si="154"/>
        <v>-</v>
      </c>
      <c r="BR408" s="1" t="str">
        <f t="shared" si="155"/>
        <v>-</v>
      </c>
      <c r="BS408" s="1">
        <f t="shared" si="156"/>
        <v>1970</v>
      </c>
      <c r="BT408" s="1">
        <f t="shared" si="157"/>
        <v>3</v>
      </c>
      <c r="BU408" s="127">
        <f t="shared" si="158"/>
        <v>0</v>
      </c>
      <c r="BV408" s="127">
        <f t="shared" si="158"/>
        <v>0</v>
      </c>
      <c r="BW408" s="9"/>
      <c r="BX408" s="9"/>
      <c r="BY408" s="9"/>
      <c r="BZ408" s="9"/>
      <c r="CA408" s="9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</row>
    <row r="409" spans="1:134" ht="15.75" x14ac:dyDescent="0.3">
      <c r="A409" s="101">
        <f>IF(C409&lt;&gt;"",COUNTA($C$7:C409),"")</f>
        <v>403</v>
      </c>
      <c r="B409" s="144" t="s">
        <v>909</v>
      </c>
      <c r="C409" s="251" t="s">
        <v>910</v>
      </c>
      <c r="D409" s="293" t="s">
        <v>911</v>
      </c>
      <c r="E409" s="131"/>
      <c r="F409" s="106" t="s">
        <v>124</v>
      </c>
      <c r="G409" s="110" t="s">
        <v>66</v>
      </c>
      <c r="H409" s="110" t="s">
        <v>103</v>
      </c>
      <c r="I409" s="109">
        <f t="shared" ca="1" si="160"/>
        <v>39</v>
      </c>
      <c r="J409" s="110" t="s">
        <v>110</v>
      </c>
      <c r="K409" s="110" t="s">
        <v>171</v>
      </c>
      <c r="L409" s="111" t="s">
        <v>146</v>
      </c>
      <c r="M409" s="253">
        <v>28083</v>
      </c>
      <c r="N409" s="254">
        <v>28129</v>
      </c>
      <c r="O409" s="156">
        <v>35435</v>
      </c>
      <c r="P409" s="255">
        <v>39313</v>
      </c>
      <c r="Q409" s="391"/>
      <c r="R409" s="392"/>
      <c r="S409" s="136"/>
      <c r="T409" s="137"/>
      <c r="U409" s="138"/>
      <c r="V409" s="139"/>
      <c r="W409" s="135"/>
      <c r="X409" s="371"/>
      <c r="Y409" s="141">
        <f t="shared" si="140"/>
        <v>11</v>
      </c>
      <c r="AF409" s="371"/>
      <c r="AG409" s="371"/>
      <c r="AH409" s="143" t="str">
        <f t="shared" si="139"/>
        <v>P</v>
      </c>
      <c r="AI409" s="143" t="str">
        <f t="shared" si="139"/>
        <v>S</v>
      </c>
      <c r="AJ409" s="143">
        <f t="shared" ca="1" si="139"/>
        <v>39</v>
      </c>
      <c r="AK409" s="143" t="str">
        <f t="shared" si="138"/>
        <v>SMU</v>
      </c>
      <c r="AL409" s="143" t="str">
        <f t="shared" si="138"/>
        <v>Lain-Lain</v>
      </c>
      <c r="AM409" s="143" t="str">
        <f t="shared" si="138"/>
        <v>Batak</v>
      </c>
      <c r="AN409" s="25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33"/>
      <c r="BC409">
        <f t="shared" si="141"/>
        <v>1977</v>
      </c>
      <c r="BD409">
        <f t="shared" si="142"/>
        <v>1</v>
      </c>
      <c r="BE409" s="1">
        <f t="shared" si="143"/>
        <v>1997</v>
      </c>
      <c r="BF409" s="1">
        <f t="shared" si="144"/>
        <v>1</v>
      </c>
      <c r="BG409" s="1">
        <f t="shared" si="145"/>
        <v>2007</v>
      </c>
      <c r="BH409" s="1">
        <f t="shared" si="146"/>
        <v>8</v>
      </c>
      <c r="BI409" s="1" t="str">
        <f t="shared" si="147"/>
        <v>-</v>
      </c>
      <c r="BJ409" s="1" t="str">
        <f t="shared" si="148"/>
        <v>-</v>
      </c>
      <c r="BK409" s="1" t="str">
        <f t="shared" si="149"/>
        <v>-</v>
      </c>
      <c r="BL409" s="1" t="str">
        <f t="shared" si="150"/>
        <v>-</v>
      </c>
      <c r="BM409" s="1" t="str">
        <f t="shared" si="151"/>
        <v>-</v>
      </c>
      <c r="BN409" s="1" t="str">
        <f t="shared" si="152"/>
        <v>-</v>
      </c>
      <c r="BO409" s="1" t="str">
        <f t="shared" si="159"/>
        <v>-</v>
      </c>
      <c r="BP409" s="1" t="str">
        <f t="shared" si="153"/>
        <v>-</v>
      </c>
      <c r="BQ409" s="1" t="str">
        <f t="shared" si="154"/>
        <v>-</v>
      </c>
      <c r="BR409" s="1" t="str">
        <f t="shared" si="155"/>
        <v>-</v>
      </c>
      <c r="BS409" s="1">
        <f t="shared" si="156"/>
        <v>1976</v>
      </c>
      <c r="BT409" s="1">
        <f t="shared" si="157"/>
        <v>11</v>
      </c>
      <c r="BU409" s="127">
        <f t="shared" si="158"/>
        <v>0</v>
      </c>
      <c r="BV409" s="127">
        <f t="shared" si="158"/>
        <v>0</v>
      </c>
      <c r="BW409" s="9"/>
      <c r="BX409" s="9"/>
      <c r="BY409" s="9"/>
      <c r="BZ409" s="9"/>
      <c r="CA409" s="9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</row>
    <row r="410" spans="1:134" ht="15.75" x14ac:dyDescent="0.3">
      <c r="A410" s="101">
        <f>IF(C410&lt;&gt;"",COUNTA($C$7:C410),"")</f>
        <v>404</v>
      </c>
      <c r="B410" s="144" t="s">
        <v>912</v>
      </c>
      <c r="C410" s="251" t="s">
        <v>913</v>
      </c>
      <c r="D410" s="293" t="s">
        <v>911</v>
      </c>
      <c r="E410" s="131"/>
      <c r="F410" s="106" t="s">
        <v>124</v>
      </c>
      <c r="G410" s="110" t="s">
        <v>102</v>
      </c>
      <c r="H410" s="110" t="s">
        <v>103</v>
      </c>
      <c r="I410" s="109">
        <f t="shared" ca="1" si="160"/>
        <v>39</v>
      </c>
      <c r="J410" s="110" t="s">
        <v>110</v>
      </c>
      <c r="K410" s="110" t="s">
        <v>127</v>
      </c>
      <c r="L410" s="111" t="s">
        <v>146</v>
      </c>
      <c r="M410" s="253">
        <v>27808</v>
      </c>
      <c r="N410" s="254">
        <v>28960</v>
      </c>
      <c r="O410" s="156">
        <v>35058</v>
      </c>
      <c r="P410" s="255">
        <v>39313</v>
      </c>
      <c r="Q410" s="391"/>
      <c r="R410" s="392"/>
      <c r="S410" s="136"/>
      <c r="T410" s="137"/>
      <c r="U410" s="138"/>
      <c r="V410" s="139"/>
      <c r="W410" s="135"/>
      <c r="X410" s="371"/>
      <c r="Y410" s="141">
        <f t="shared" si="140"/>
        <v>2</v>
      </c>
      <c r="AF410" s="371"/>
      <c r="AG410" s="371"/>
      <c r="AH410" s="143" t="str">
        <f t="shared" si="139"/>
        <v>W</v>
      </c>
      <c r="AI410" s="143" t="str">
        <f t="shared" si="139"/>
        <v>S</v>
      </c>
      <c r="AJ410" s="143">
        <f t="shared" ca="1" si="139"/>
        <v>39</v>
      </c>
      <c r="AK410" s="143" t="str">
        <f t="shared" si="138"/>
        <v>SMU</v>
      </c>
      <c r="AL410" s="143" t="str">
        <f t="shared" si="138"/>
        <v>Ibu RT</v>
      </c>
      <c r="AM410" s="143" t="str">
        <f t="shared" si="138"/>
        <v>Batak</v>
      </c>
      <c r="AN410" s="25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33"/>
      <c r="BC410">
        <f t="shared" si="141"/>
        <v>1979</v>
      </c>
      <c r="BD410">
        <f t="shared" si="142"/>
        <v>4</v>
      </c>
      <c r="BE410" s="1">
        <f t="shared" si="143"/>
        <v>1995</v>
      </c>
      <c r="BF410" s="1">
        <f t="shared" si="144"/>
        <v>12</v>
      </c>
      <c r="BG410" s="1">
        <f t="shared" si="145"/>
        <v>2007</v>
      </c>
      <c r="BH410" s="1">
        <f t="shared" si="146"/>
        <v>8</v>
      </c>
      <c r="BI410" s="1" t="str">
        <f t="shared" si="147"/>
        <v>-</v>
      </c>
      <c r="BJ410" s="1" t="str">
        <f t="shared" si="148"/>
        <v>-</v>
      </c>
      <c r="BK410" s="1" t="str">
        <f t="shared" si="149"/>
        <v>-</v>
      </c>
      <c r="BL410" s="1" t="str">
        <f t="shared" si="150"/>
        <v>-</v>
      </c>
      <c r="BM410" s="1" t="str">
        <f t="shared" si="151"/>
        <v>-</v>
      </c>
      <c r="BN410" s="1" t="str">
        <f t="shared" si="152"/>
        <v>-</v>
      </c>
      <c r="BO410" s="1" t="str">
        <f t="shared" si="159"/>
        <v>-</v>
      </c>
      <c r="BP410" s="1" t="str">
        <f t="shared" si="153"/>
        <v>-</v>
      </c>
      <c r="BQ410" s="1" t="str">
        <f t="shared" si="154"/>
        <v>-</v>
      </c>
      <c r="BR410" s="1" t="str">
        <f t="shared" si="155"/>
        <v>-</v>
      </c>
      <c r="BS410" s="1">
        <f t="shared" si="156"/>
        <v>1976</v>
      </c>
      <c r="BT410" s="1">
        <f t="shared" si="157"/>
        <v>2</v>
      </c>
      <c r="BU410" s="127">
        <f t="shared" si="158"/>
        <v>0</v>
      </c>
      <c r="BV410" s="127">
        <f t="shared" si="158"/>
        <v>0</v>
      </c>
      <c r="BW410" s="9"/>
      <c r="BX410" s="9"/>
      <c r="BY410" s="9"/>
      <c r="BZ410" s="9"/>
      <c r="CA410" s="9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</row>
    <row r="411" spans="1:134" ht="15.75" x14ac:dyDescent="0.3">
      <c r="A411" s="101">
        <f>IF(C411&lt;&gt;"",COUNTA($C$7:C411),"")</f>
        <v>405</v>
      </c>
      <c r="B411" s="144" t="s">
        <v>914</v>
      </c>
      <c r="C411" s="251" t="s">
        <v>915</v>
      </c>
      <c r="D411" s="293" t="s">
        <v>911</v>
      </c>
      <c r="E411" s="131"/>
      <c r="F411" s="106" t="s">
        <v>124</v>
      </c>
      <c r="G411" s="172" t="s">
        <v>66</v>
      </c>
      <c r="H411" s="146" t="s">
        <v>115</v>
      </c>
      <c r="I411" s="109">
        <f t="shared" ca="1" si="160"/>
        <v>11</v>
      </c>
      <c r="J411" s="110"/>
      <c r="K411" s="110"/>
      <c r="L411" s="111" t="s">
        <v>146</v>
      </c>
      <c r="M411" s="253">
        <v>38301</v>
      </c>
      <c r="N411" s="254">
        <v>38452</v>
      </c>
      <c r="O411" s="156"/>
      <c r="P411" s="255">
        <v>39313</v>
      </c>
      <c r="Q411" s="391"/>
      <c r="R411" s="392"/>
      <c r="S411" s="136"/>
      <c r="T411" s="137"/>
      <c r="U411" s="138"/>
      <c r="V411" s="139"/>
      <c r="W411" s="135"/>
      <c r="X411" s="371"/>
      <c r="Y411" s="141">
        <f t="shared" si="140"/>
        <v>11</v>
      </c>
      <c r="AF411" s="371"/>
      <c r="AG411" s="371"/>
      <c r="AH411" s="143" t="str">
        <f t="shared" si="139"/>
        <v>P</v>
      </c>
      <c r="AI411" s="143" t="str">
        <f t="shared" si="139"/>
        <v>B</v>
      </c>
      <c r="AJ411" s="143">
        <f t="shared" ca="1" si="139"/>
        <v>11</v>
      </c>
      <c r="AK411" s="143">
        <f t="shared" si="138"/>
        <v>0</v>
      </c>
      <c r="AL411" s="143">
        <f t="shared" si="138"/>
        <v>0</v>
      </c>
      <c r="AM411" s="143" t="str">
        <f t="shared" si="138"/>
        <v>Batak</v>
      </c>
      <c r="AN411" s="25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33"/>
      <c r="BC411">
        <f t="shared" si="141"/>
        <v>2005</v>
      </c>
      <c r="BD411">
        <f t="shared" si="142"/>
        <v>4</v>
      </c>
      <c r="BE411" s="1" t="str">
        <f t="shared" si="143"/>
        <v>-</v>
      </c>
      <c r="BF411" s="1" t="str">
        <f t="shared" si="144"/>
        <v>-</v>
      </c>
      <c r="BG411" s="1">
        <f t="shared" si="145"/>
        <v>2007</v>
      </c>
      <c r="BH411" s="1">
        <f t="shared" si="146"/>
        <v>8</v>
      </c>
      <c r="BI411" s="1" t="str">
        <f t="shared" si="147"/>
        <v>-</v>
      </c>
      <c r="BJ411" s="1" t="str">
        <f t="shared" si="148"/>
        <v>-</v>
      </c>
      <c r="BK411" s="1" t="str">
        <f t="shared" si="149"/>
        <v>-</v>
      </c>
      <c r="BL411" s="1" t="str">
        <f t="shared" si="150"/>
        <v>-</v>
      </c>
      <c r="BM411" s="1" t="str">
        <f t="shared" si="151"/>
        <v>-</v>
      </c>
      <c r="BN411" s="1" t="str">
        <f t="shared" si="152"/>
        <v>-</v>
      </c>
      <c r="BO411" s="1" t="str">
        <f t="shared" si="159"/>
        <v>-</v>
      </c>
      <c r="BP411" s="1" t="str">
        <f t="shared" si="153"/>
        <v>-</v>
      </c>
      <c r="BQ411" s="1" t="str">
        <f t="shared" si="154"/>
        <v>-</v>
      </c>
      <c r="BR411" s="1" t="str">
        <f t="shared" si="155"/>
        <v>-</v>
      </c>
      <c r="BS411" s="1">
        <f t="shared" si="156"/>
        <v>2004</v>
      </c>
      <c r="BT411" s="1">
        <f t="shared" si="157"/>
        <v>11</v>
      </c>
      <c r="BU411" s="127">
        <f t="shared" si="158"/>
        <v>0</v>
      </c>
      <c r="BV411" s="127">
        <f t="shared" si="158"/>
        <v>0</v>
      </c>
      <c r="BW411" s="9"/>
      <c r="BX411" s="9"/>
      <c r="BY411" s="9"/>
      <c r="BZ411" s="9"/>
      <c r="CA411" s="9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</row>
    <row r="412" spans="1:134" ht="15.75" x14ac:dyDescent="0.3">
      <c r="A412" s="101">
        <f>IF(C412&lt;&gt;"",COUNTA($C$7:C412),"")</f>
        <v>406</v>
      </c>
      <c r="B412" s="144" t="s">
        <v>916</v>
      </c>
      <c r="C412" s="251" t="s">
        <v>917</v>
      </c>
      <c r="D412" s="293" t="s">
        <v>911</v>
      </c>
      <c r="E412" s="131"/>
      <c r="F412" s="106" t="s">
        <v>124</v>
      </c>
      <c r="G412" s="110" t="s">
        <v>66</v>
      </c>
      <c r="H412" s="146" t="s">
        <v>115</v>
      </c>
      <c r="I412" s="109">
        <f t="shared" ca="1" si="160"/>
        <v>9</v>
      </c>
      <c r="J412" s="110"/>
      <c r="K412" s="110"/>
      <c r="L412" s="111" t="s">
        <v>146</v>
      </c>
      <c r="M412" s="253">
        <v>39025</v>
      </c>
      <c r="N412" s="254">
        <v>39418</v>
      </c>
      <c r="O412" s="156"/>
      <c r="P412" s="255"/>
      <c r="Q412" s="391"/>
      <c r="R412" s="392"/>
      <c r="S412" s="136"/>
      <c r="T412" s="137"/>
      <c r="U412" s="138"/>
      <c r="V412" s="139" t="s">
        <v>87</v>
      </c>
      <c r="W412" s="135"/>
      <c r="X412" s="371"/>
      <c r="Y412" s="141">
        <f t="shared" si="140"/>
        <v>11</v>
      </c>
      <c r="AF412" s="371"/>
      <c r="AG412" s="371"/>
      <c r="AH412" s="143" t="str">
        <f t="shared" si="139"/>
        <v>P</v>
      </c>
      <c r="AI412" s="143" t="str">
        <f t="shared" si="139"/>
        <v>B</v>
      </c>
      <c r="AJ412" s="143">
        <f t="shared" ca="1" si="139"/>
        <v>9</v>
      </c>
      <c r="AK412" s="143">
        <f t="shared" si="138"/>
        <v>0</v>
      </c>
      <c r="AL412" s="143">
        <f t="shared" si="138"/>
        <v>0</v>
      </c>
      <c r="AM412" s="143" t="str">
        <f t="shared" si="138"/>
        <v>Batak</v>
      </c>
      <c r="AN412" s="25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33"/>
      <c r="BC412">
        <f t="shared" si="141"/>
        <v>2007</v>
      </c>
      <c r="BD412">
        <f t="shared" si="142"/>
        <v>12</v>
      </c>
      <c r="BE412" s="1" t="str">
        <f t="shared" si="143"/>
        <v>-</v>
      </c>
      <c r="BF412" s="1" t="str">
        <f t="shared" si="144"/>
        <v>-</v>
      </c>
      <c r="BG412" s="1" t="str">
        <f t="shared" si="145"/>
        <v>-</v>
      </c>
      <c r="BH412" s="1" t="str">
        <f t="shared" si="146"/>
        <v>-</v>
      </c>
      <c r="BI412" s="1" t="str">
        <f t="shared" si="147"/>
        <v>-</v>
      </c>
      <c r="BJ412" s="1" t="str">
        <f t="shared" si="148"/>
        <v>-</v>
      </c>
      <c r="BK412" s="1" t="str">
        <f t="shared" si="149"/>
        <v>-</v>
      </c>
      <c r="BL412" s="1" t="str">
        <f t="shared" si="150"/>
        <v>-</v>
      </c>
      <c r="BM412" s="1" t="str">
        <f t="shared" si="151"/>
        <v>-</v>
      </c>
      <c r="BN412" s="1" t="str">
        <f t="shared" si="152"/>
        <v>-</v>
      </c>
      <c r="BO412" s="1" t="str">
        <f t="shared" si="159"/>
        <v>-</v>
      </c>
      <c r="BP412" s="1" t="str">
        <f t="shared" si="153"/>
        <v>-</v>
      </c>
      <c r="BQ412" s="1" t="str">
        <f t="shared" si="154"/>
        <v>-</v>
      </c>
      <c r="BR412" s="1" t="str">
        <f t="shared" si="155"/>
        <v>-</v>
      </c>
      <c r="BS412" s="1">
        <f t="shared" si="156"/>
        <v>2006</v>
      </c>
      <c r="BT412" s="1">
        <f t="shared" si="157"/>
        <v>11</v>
      </c>
      <c r="BU412" s="127" t="str">
        <f t="shared" si="158"/>
        <v>ATL</v>
      </c>
      <c r="BV412" s="127">
        <f t="shared" si="158"/>
        <v>0</v>
      </c>
      <c r="BW412" s="9"/>
      <c r="BX412" s="9"/>
      <c r="BY412" s="9"/>
      <c r="BZ412" s="9"/>
      <c r="CA412" s="9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</row>
    <row r="413" spans="1:134" ht="15.75" x14ac:dyDescent="0.3">
      <c r="A413" s="101">
        <f>IF(C413&lt;&gt;"",COUNTA($C$7:C413),"")</f>
        <v>407</v>
      </c>
      <c r="B413" s="144">
        <v>1021030</v>
      </c>
      <c r="C413" s="251" t="s">
        <v>918</v>
      </c>
      <c r="D413" s="293" t="s">
        <v>911</v>
      </c>
      <c r="E413" s="131"/>
      <c r="F413" s="106" t="s">
        <v>124</v>
      </c>
      <c r="G413" s="110" t="s">
        <v>102</v>
      </c>
      <c r="H413" s="146" t="s">
        <v>115</v>
      </c>
      <c r="I413" s="109">
        <f t="shared" ca="1" si="160"/>
        <v>5</v>
      </c>
      <c r="J413" s="110"/>
      <c r="K413" s="110"/>
      <c r="L413" s="111" t="s">
        <v>146</v>
      </c>
      <c r="M413" s="253">
        <v>40437</v>
      </c>
      <c r="N413" s="254">
        <v>40517</v>
      </c>
      <c r="O413" s="156"/>
      <c r="P413" s="255"/>
      <c r="Q413" s="391"/>
      <c r="R413" s="392"/>
      <c r="S413" s="136"/>
      <c r="T413" s="137"/>
      <c r="U413" s="138"/>
      <c r="V413" s="139" t="s">
        <v>87</v>
      </c>
      <c r="W413" s="135"/>
      <c r="X413" s="371"/>
      <c r="Y413" s="141">
        <f t="shared" si="140"/>
        <v>9</v>
      </c>
      <c r="AF413" s="371"/>
      <c r="AG413" s="371"/>
      <c r="AH413" s="143" t="str">
        <f t="shared" si="139"/>
        <v>W</v>
      </c>
      <c r="AI413" s="143" t="str">
        <f t="shared" si="139"/>
        <v>B</v>
      </c>
      <c r="AJ413" s="143">
        <f t="shared" ca="1" si="139"/>
        <v>5</v>
      </c>
      <c r="AK413" s="143">
        <f t="shared" si="138"/>
        <v>0</v>
      </c>
      <c r="AL413" s="143">
        <f t="shared" si="138"/>
        <v>0</v>
      </c>
      <c r="AM413" s="143" t="str">
        <f t="shared" si="138"/>
        <v>Batak</v>
      </c>
      <c r="AN413" s="25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33"/>
      <c r="BC413">
        <f t="shared" si="141"/>
        <v>2010</v>
      </c>
      <c r="BD413">
        <f t="shared" si="142"/>
        <v>12</v>
      </c>
      <c r="BE413" s="1" t="str">
        <f t="shared" si="143"/>
        <v>-</v>
      </c>
      <c r="BF413" s="1" t="str">
        <f t="shared" si="144"/>
        <v>-</v>
      </c>
      <c r="BG413" s="1" t="str">
        <f t="shared" si="145"/>
        <v>-</v>
      </c>
      <c r="BH413" s="1" t="str">
        <f t="shared" si="146"/>
        <v>-</v>
      </c>
      <c r="BI413" s="1" t="str">
        <f t="shared" si="147"/>
        <v>-</v>
      </c>
      <c r="BJ413" s="1" t="str">
        <f t="shared" si="148"/>
        <v>-</v>
      </c>
      <c r="BK413" s="1" t="str">
        <f t="shared" si="149"/>
        <v>-</v>
      </c>
      <c r="BL413" s="1" t="str">
        <f t="shared" si="150"/>
        <v>-</v>
      </c>
      <c r="BM413" s="1" t="str">
        <f t="shared" si="151"/>
        <v>-</v>
      </c>
      <c r="BN413" s="1" t="str">
        <f t="shared" si="152"/>
        <v>-</v>
      </c>
      <c r="BO413" s="1" t="str">
        <f t="shared" si="159"/>
        <v>-</v>
      </c>
      <c r="BP413" s="1" t="str">
        <f t="shared" si="153"/>
        <v>-</v>
      </c>
      <c r="BQ413" s="1" t="str">
        <f t="shared" si="154"/>
        <v>-</v>
      </c>
      <c r="BR413" s="1" t="str">
        <f t="shared" si="155"/>
        <v>-</v>
      </c>
      <c r="BS413" s="1">
        <f t="shared" si="156"/>
        <v>2010</v>
      </c>
      <c r="BT413" s="1">
        <f t="shared" si="157"/>
        <v>9</v>
      </c>
      <c r="BU413" s="127" t="str">
        <f t="shared" si="158"/>
        <v>ATL</v>
      </c>
      <c r="BV413" s="127">
        <f t="shared" si="158"/>
        <v>0</v>
      </c>
      <c r="BW413" s="9"/>
      <c r="BX413" s="9"/>
      <c r="BY413" s="9"/>
      <c r="BZ413" s="9"/>
      <c r="CA413" s="9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</row>
    <row r="414" spans="1:134" ht="15.75" x14ac:dyDescent="0.3">
      <c r="A414" s="101">
        <f>IF(C414&lt;&gt;"",COUNTA($C$7:C414),"")</f>
        <v>408</v>
      </c>
      <c r="B414" s="144" t="s">
        <v>919</v>
      </c>
      <c r="C414" s="251" t="s">
        <v>920</v>
      </c>
      <c r="D414" s="293" t="s">
        <v>921</v>
      </c>
      <c r="E414" s="131"/>
      <c r="F414" s="106" t="s">
        <v>124</v>
      </c>
      <c r="G414" s="110" t="s">
        <v>66</v>
      </c>
      <c r="H414" s="110" t="s">
        <v>103</v>
      </c>
      <c r="I414" s="109">
        <f t="shared" ca="1" si="160"/>
        <v>44</v>
      </c>
      <c r="J414" s="110" t="s">
        <v>110</v>
      </c>
      <c r="K414" s="110" t="s">
        <v>171</v>
      </c>
      <c r="L414" s="111" t="s">
        <v>146</v>
      </c>
      <c r="M414" s="253">
        <v>26106</v>
      </c>
      <c r="N414" s="254">
        <v>26153</v>
      </c>
      <c r="O414" s="156">
        <v>31887</v>
      </c>
      <c r="P414" s="255"/>
      <c r="Q414" s="391"/>
      <c r="R414" s="392"/>
      <c r="S414" s="136"/>
      <c r="T414" s="137"/>
      <c r="U414" s="138"/>
      <c r="V414" s="139"/>
      <c r="W414" s="135"/>
      <c r="X414" s="371"/>
      <c r="Y414" s="141">
        <f t="shared" si="140"/>
        <v>6</v>
      </c>
      <c r="AF414" s="371"/>
      <c r="AG414" s="371"/>
      <c r="AH414" s="143" t="str">
        <f t="shared" si="139"/>
        <v>P</v>
      </c>
      <c r="AI414" s="143" t="str">
        <f t="shared" si="139"/>
        <v>S</v>
      </c>
      <c r="AJ414" s="143">
        <f t="shared" ca="1" si="139"/>
        <v>44</v>
      </c>
      <c r="AK414" s="143" t="str">
        <f t="shared" si="138"/>
        <v>SMU</v>
      </c>
      <c r="AL414" s="143" t="str">
        <f t="shared" si="138"/>
        <v>Lain-Lain</v>
      </c>
      <c r="AM414" s="143" t="str">
        <f t="shared" si="138"/>
        <v>Batak</v>
      </c>
      <c r="AN414" s="25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33"/>
      <c r="BC414">
        <f t="shared" si="141"/>
        <v>1971</v>
      </c>
      <c r="BD414">
        <f t="shared" si="142"/>
        <v>8</v>
      </c>
      <c r="BE414" s="1">
        <f t="shared" si="143"/>
        <v>1987</v>
      </c>
      <c r="BF414" s="1">
        <f t="shared" si="144"/>
        <v>4</v>
      </c>
      <c r="BG414" s="1" t="str">
        <f t="shared" si="145"/>
        <v>-</v>
      </c>
      <c r="BH414" s="1" t="str">
        <f t="shared" si="146"/>
        <v>-</v>
      </c>
      <c r="BI414" s="1" t="str">
        <f t="shared" si="147"/>
        <v>-</v>
      </c>
      <c r="BJ414" s="1" t="str">
        <f t="shared" si="148"/>
        <v>-</v>
      </c>
      <c r="BK414" s="1" t="str">
        <f t="shared" si="149"/>
        <v>-</v>
      </c>
      <c r="BL414" s="1" t="str">
        <f t="shared" si="150"/>
        <v>-</v>
      </c>
      <c r="BM414" s="1" t="str">
        <f t="shared" si="151"/>
        <v>-</v>
      </c>
      <c r="BN414" s="1" t="str">
        <f t="shared" si="152"/>
        <v>-</v>
      </c>
      <c r="BO414" s="1" t="str">
        <f t="shared" si="159"/>
        <v>-</v>
      </c>
      <c r="BP414" s="1" t="str">
        <f t="shared" si="153"/>
        <v>-</v>
      </c>
      <c r="BQ414" s="1" t="str">
        <f t="shared" si="154"/>
        <v>-</v>
      </c>
      <c r="BR414" s="1" t="str">
        <f t="shared" si="155"/>
        <v>-</v>
      </c>
      <c r="BS414" s="1">
        <f t="shared" si="156"/>
        <v>1971</v>
      </c>
      <c r="BT414" s="1">
        <f t="shared" si="157"/>
        <v>6</v>
      </c>
      <c r="BU414" s="127">
        <f t="shared" si="158"/>
        <v>0</v>
      </c>
      <c r="BV414" s="127">
        <f t="shared" si="158"/>
        <v>0</v>
      </c>
      <c r="BW414" s="9"/>
      <c r="BX414" s="9"/>
      <c r="BY414" s="9"/>
      <c r="BZ414" s="9"/>
      <c r="CA414" s="9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</row>
    <row r="415" spans="1:134" ht="15.75" x14ac:dyDescent="0.3">
      <c r="A415" s="101">
        <f>IF(C415&lt;&gt;"",COUNTA($C$7:C415),"")</f>
        <v>409</v>
      </c>
      <c r="B415" s="144" t="s">
        <v>922</v>
      </c>
      <c r="C415" s="251" t="s">
        <v>923</v>
      </c>
      <c r="D415" s="293" t="s">
        <v>921</v>
      </c>
      <c r="E415" s="131"/>
      <c r="F415" s="106" t="s">
        <v>124</v>
      </c>
      <c r="G415" s="110" t="s">
        <v>102</v>
      </c>
      <c r="H415" s="110" t="s">
        <v>103</v>
      </c>
      <c r="I415" s="109">
        <f t="shared" ca="1" si="160"/>
        <v>45</v>
      </c>
      <c r="J415" s="110" t="s">
        <v>110</v>
      </c>
      <c r="K415" s="110" t="s">
        <v>127</v>
      </c>
      <c r="L415" s="111" t="s">
        <v>146</v>
      </c>
      <c r="M415" s="253">
        <v>25671</v>
      </c>
      <c r="N415" s="254"/>
      <c r="O415" s="156"/>
      <c r="P415" s="255"/>
      <c r="Q415" s="391"/>
      <c r="R415" s="392"/>
      <c r="S415" s="136"/>
      <c r="T415" s="137"/>
      <c r="U415" s="138"/>
      <c r="V415" s="139"/>
      <c r="W415" s="135"/>
      <c r="X415" s="371"/>
      <c r="Y415" s="141">
        <f t="shared" si="140"/>
        <v>4</v>
      </c>
      <c r="AF415" s="371"/>
      <c r="AG415" s="371"/>
      <c r="AH415" s="143" t="str">
        <f t="shared" si="139"/>
        <v>W</v>
      </c>
      <c r="AI415" s="143" t="str">
        <f t="shared" si="139"/>
        <v>S</v>
      </c>
      <c r="AJ415" s="143">
        <f t="shared" ca="1" si="139"/>
        <v>45</v>
      </c>
      <c r="AK415" s="143" t="str">
        <f t="shared" si="138"/>
        <v>SMU</v>
      </c>
      <c r="AL415" s="143" t="str">
        <f t="shared" si="138"/>
        <v>Ibu RT</v>
      </c>
      <c r="AM415" s="143" t="str">
        <f t="shared" si="138"/>
        <v>Batak</v>
      </c>
      <c r="AN415" s="25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33"/>
      <c r="BC415" t="str">
        <f t="shared" si="141"/>
        <v>-</v>
      </c>
      <c r="BD415" t="str">
        <f t="shared" si="142"/>
        <v>-</v>
      </c>
      <c r="BE415" s="1" t="str">
        <f t="shared" si="143"/>
        <v>-</v>
      </c>
      <c r="BF415" s="1" t="str">
        <f t="shared" si="144"/>
        <v>-</v>
      </c>
      <c r="BG415" s="1" t="str">
        <f t="shared" si="145"/>
        <v>-</v>
      </c>
      <c r="BH415" s="1" t="str">
        <f t="shared" si="146"/>
        <v>-</v>
      </c>
      <c r="BI415" s="1" t="str">
        <f t="shared" si="147"/>
        <v>-</v>
      </c>
      <c r="BJ415" s="1" t="str">
        <f t="shared" si="148"/>
        <v>-</v>
      </c>
      <c r="BK415" s="1" t="str">
        <f t="shared" si="149"/>
        <v>-</v>
      </c>
      <c r="BL415" s="1" t="str">
        <f t="shared" si="150"/>
        <v>-</v>
      </c>
      <c r="BM415" s="1" t="str">
        <f t="shared" si="151"/>
        <v>-</v>
      </c>
      <c r="BN415" s="1" t="str">
        <f t="shared" si="152"/>
        <v>-</v>
      </c>
      <c r="BO415" s="1" t="str">
        <f t="shared" si="159"/>
        <v>-</v>
      </c>
      <c r="BP415" s="1" t="str">
        <f t="shared" si="153"/>
        <v>-</v>
      </c>
      <c r="BQ415" s="1" t="str">
        <f t="shared" si="154"/>
        <v>-</v>
      </c>
      <c r="BR415" s="1" t="str">
        <f t="shared" si="155"/>
        <v>-</v>
      </c>
      <c r="BS415" s="1">
        <f t="shared" si="156"/>
        <v>1970</v>
      </c>
      <c r="BT415" s="1">
        <f t="shared" si="157"/>
        <v>4</v>
      </c>
      <c r="BU415" s="127">
        <f t="shared" si="158"/>
        <v>0</v>
      </c>
      <c r="BV415" s="127">
        <f t="shared" si="158"/>
        <v>0</v>
      </c>
      <c r="BW415" s="9"/>
      <c r="BX415" s="9"/>
      <c r="BY415" s="9"/>
      <c r="BZ415" s="9"/>
      <c r="CA415" s="9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</row>
    <row r="416" spans="1:134" ht="15.75" x14ac:dyDescent="0.3">
      <c r="A416" s="101">
        <f>IF(C416&lt;&gt;"",COUNTA($C$7:C416),"")</f>
        <v>410</v>
      </c>
      <c r="B416" s="144" t="s">
        <v>924</v>
      </c>
      <c r="C416" s="251" t="s">
        <v>925</v>
      </c>
      <c r="D416" s="293" t="s">
        <v>921</v>
      </c>
      <c r="E416" s="131"/>
      <c r="F416" s="106" t="s">
        <v>124</v>
      </c>
      <c r="G416" s="110" t="s">
        <v>66</v>
      </c>
      <c r="H416" s="146" t="s">
        <v>115</v>
      </c>
      <c r="I416" s="109">
        <f t="shared" ca="1" si="160"/>
        <v>19</v>
      </c>
      <c r="J416" s="110"/>
      <c r="K416" s="110"/>
      <c r="L416" s="111" t="s">
        <v>146</v>
      </c>
      <c r="M416" s="253">
        <v>35173</v>
      </c>
      <c r="N416" s="254">
        <v>36163</v>
      </c>
      <c r="O416" s="156"/>
      <c r="P416" s="255"/>
      <c r="Q416" s="391"/>
      <c r="R416" s="392"/>
      <c r="S416" s="136"/>
      <c r="T416" s="137"/>
      <c r="U416" s="138"/>
      <c r="V416" s="139"/>
      <c r="W416" s="135"/>
      <c r="X416" s="371"/>
      <c r="Y416" s="141">
        <f t="shared" si="140"/>
        <v>4</v>
      </c>
      <c r="AF416" s="371"/>
      <c r="AG416" s="371"/>
      <c r="AH416" s="143" t="str">
        <f t="shared" si="139"/>
        <v>P</v>
      </c>
      <c r="AI416" s="143" t="str">
        <f t="shared" si="139"/>
        <v>B</v>
      </c>
      <c r="AJ416" s="143">
        <f t="shared" ca="1" si="139"/>
        <v>19</v>
      </c>
      <c r="AK416" s="143">
        <f t="shared" si="138"/>
        <v>0</v>
      </c>
      <c r="AL416" s="143">
        <f t="shared" si="138"/>
        <v>0</v>
      </c>
      <c r="AM416" s="143" t="str">
        <f t="shared" si="138"/>
        <v>Batak</v>
      </c>
      <c r="AN416" s="25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33"/>
      <c r="BC416">
        <f t="shared" si="141"/>
        <v>1999</v>
      </c>
      <c r="BD416">
        <f t="shared" si="142"/>
        <v>1</v>
      </c>
      <c r="BE416" s="1" t="str">
        <f t="shared" si="143"/>
        <v>-</v>
      </c>
      <c r="BF416" s="1" t="str">
        <f t="shared" si="144"/>
        <v>-</v>
      </c>
      <c r="BG416" s="1" t="str">
        <f t="shared" si="145"/>
        <v>-</v>
      </c>
      <c r="BH416" s="1" t="str">
        <f t="shared" si="146"/>
        <v>-</v>
      </c>
      <c r="BI416" s="1" t="str">
        <f t="shared" si="147"/>
        <v>-</v>
      </c>
      <c r="BJ416" s="1" t="str">
        <f t="shared" si="148"/>
        <v>-</v>
      </c>
      <c r="BK416" s="1" t="str">
        <f t="shared" si="149"/>
        <v>-</v>
      </c>
      <c r="BL416" s="1" t="str">
        <f t="shared" si="150"/>
        <v>-</v>
      </c>
      <c r="BM416" s="1" t="str">
        <f t="shared" si="151"/>
        <v>-</v>
      </c>
      <c r="BN416" s="1" t="str">
        <f t="shared" si="152"/>
        <v>-</v>
      </c>
      <c r="BO416" s="1" t="str">
        <f t="shared" si="159"/>
        <v>-</v>
      </c>
      <c r="BP416" s="1" t="str">
        <f t="shared" si="153"/>
        <v>-</v>
      </c>
      <c r="BQ416" s="1" t="str">
        <f t="shared" si="154"/>
        <v>-</v>
      </c>
      <c r="BR416" s="1" t="str">
        <f t="shared" si="155"/>
        <v>-</v>
      </c>
      <c r="BS416" s="1">
        <f t="shared" si="156"/>
        <v>1996</v>
      </c>
      <c r="BT416" s="1">
        <f t="shared" si="157"/>
        <v>4</v>
      </c>
      <c r="BU416" s="127">
        <f t="shared" si="158"/>
        <v>0</v>
      </c>
      <c r="BV416" s="127">
        <f t="shared" si="158"/>
        <v>0</v>
      </c>
      <c r="BW416" s="9"/>
      <c r="BX416" s="9"/>
      <c r="BY416" s="9"/>
      <c r="BZ416" s="9"/>
      <c r="CA416" s="9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</row>
    <row r="417" spans="1:134" ht="15.75" x14ac:dyDescent="0.3">
      <c r="A417" s="101">
        <f>IF(C417&lt;&gt;"",COUNTA($C$7:C417),"")</f>
        <v>411</v>
      </c>
      <c r="B417" s="144" t="s">
        <v>926</v>
      </c>
      <c r="C417" s="251" t="s">
        <v>927</v>
      </c>
      <c r="D417" s="293" t="s">
        <v>921</v>
      </c>
      <c r="E417" s="131"/>
      <c r="F417" s="106" t="s">
        <v>124</v>
      </c>
      <c r="G417" s="110" t="s">
        <v>66</v>
      </c>
      <c r="H417" s="146" t="s">
        <v>115</v>
      </c>
      <c r="I417" s="109">
        <f t="shared" ca="1" si="160"/>
        <v>18</v>
      </c>
      <c r="J417" s="110"/>
      <c r="K417" s="110"/>
      <c r="L417" s="111" t="s">
        <v>146</v>
      </c>
      <c r="M417" s="253">
        <v>35787</v>
      </c>
      <c r="N417" s="254">
        <v>36163</v>
      </c>
      <c r="O417" s="156"/>
      <c r="P417" s="255"/>
      <c r="Q417" s="391"/>
      <c r="R417" s="392"/>
      <c r="S417" s="136"/>
      <c r="T417" s="137"/>
      <c r="U417" s="138"/>
      <c r="V417" s="139"/>
      <c r="W417" s="135"/>
      <c r="X417" s="371"/>
      <c r="Y417" s="141">
        <f t="shared" si="140"/>
        <v>12</v>
      </c>
      <c r="AF417" s="371"/>
      <c r="AG417" s="371"/>
      <c r="AH417" s="143" t="str">
        <f t="shared" si="139"/>
        <v>P</v>
      </c>
      <c r="AI417" s="143" t="str">
        <f t="shared" si="139"/>
        <v>B</v>
      </c>
      <c r="AJ417" s="143">
        <f t="shared" ca="1" si="139"/>
        <v>18</v>
      </c>
      <c r="AK417" s="143">
        <f t="shared" si="138"/>
        <v>0</v>
      </c>
      <c r="AL417" s="143">
        <f t="shared" si="138"/>
        <v>0</v>
      </c>
      <c r="AM417" s="143" t="str">
        <f t="shared" si="138"/>
        <v>Batak</v>
      </c>
      <c r="AN417" s="25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33"/>
      <c r="BC417">
        <f t="shared" si="141"/>
        <v>1999</v>
      </c>
      <c r="BD417">
        <f t="shared" si="142"/>
        <v>1</v>
      </c>
      <c r="BE417" s="1" t="str">
        <f t="shared" si="143"/>
        <v>-</v>
      </c>
      <c r="BF417" s="1" t="str">
        <f t="shared" si="144"/>
        <v>-</v>
      </c>
      <c r="BG417" s="1" t="str">
        <f t="shared" si="145"/>
        <v>-</v>
      </c>
      <c r="BH417" s="1" t="str">
        <f t="shared" si="146"/>
        <v>-</v>
      </c>
      <c r="BI417" s="1" t="str">
        <f t="shared" si="147"/>
        <v>-</v>
      </c>
      <c r="BJ417" s="1" t="str">
        <f t="shared" si="148"/>
        <v>-</v>
      </c>
      <c r="BK417" s="1" t="str">
        <f t="shared" si="149"/>
        <v>-</v>
      </c>
      <c r="BL417" s="1" t="str">
        <f t="shared" si="150"/>
        <v>-</v>
      </c>
      <c r="BM417" s="1" t="str">
        <f t="shared" si="151"/>
        <v>-</v>
      </c>
      <c r="BN417" s="1" t="str">
        <f t="shared" si="152"/>
        <v>-</v>
      </c>
      <c r="BO417" s="1" t="str">
        <f t="shared" si="159"/>
        <v>-</v>
      </c>
      <c r="BP417" s="1" t="str">
        <f t="shared" si="153"/>
        <v>-</v>
      </c>
      <c r="BQ417" s="1" t="str">
        <f t="shared" si="154"/>
        <v>-</v>
      </c>
      <c r="BR417" s="1" t="str">
        <f t="shared" si="155"/>
        <v>-</v>
      </c>
      <c r="BS417" s="1">
        <f t="shared" si="156"/>
        <v>1997</v>
      </c>
      <c r="BT417" s="1">
        <f t="shared" si="157"/>
        <v>12</v>
      </c>
      <c r="BU417" s="127">
        <f t="shared" si="158"/>
        <v>0</v>
      </c>
      <c r="BV417" s="127">
        <f t="shared" si="158"/>
        <v>0</v>
      </c>
      <c r="BW417" s="9"/>
      <c r="BX417" s="9"/>
      <c r="BY417" s="9"/>
      <c r="BZ417" s="9"/>
      <c r="CA417" s="9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</row>
    <row r="418" spans="1:134" ht="15.75" x14ac:dyDescent="0.3">
      <c r="A418" s="101">
        <f>IF(C418&lt;&gt;"",COUNTA($C$7:C418),"")</f>
        <v>412</v>
      </c>
      <c r="B418" s="144" t="s">
        <v>928</v>
      </c>
      <c r="C418" s="251" t="s">
        <v>929</v>
      </c>
      <c r="D418" s="293" t="s">
        <v>921</v>
      </c>
      <c r="E418" s="131"/>
      <c r="F418" s="106" t="s">
        <v>124</v>
      </c>
      <c r="G418" s="220" t="s">
        <v>66</v>
      </c>
      <c r="H418" s="146" t="s">
        <v>115</v>
      </c>
      <c r="I418" s="109">
        <f t="shared" ca="1" si="160"/>
        <v>16</v>
      </c>
      <c r="J418" s="110"/>
      <c r="K418" s="110"/>
      <c r="L418" s="111" t="s">
        <v>146</v>
      </c>
      <c r="M418" s="253">
        <v>36238</v>
      </c>
      <c r="N418" s="254">
        <v>36520</v>
      </c>
      <c r="O418" s="156"/>
      <c r="P418" s="255"/>
      <c r="Q418" s="391"/>
      <c r="R418" s="392"/>
      <c r="S418" s="136"/>
      <c r="T418" s="137"/>
      <c r="U418" s="138"/>
      <c r="V418" s="139"/>
      <c r="W418" s="135"/>
      <c r="X418" s="371"/>
      <c r="Y418" s="141">
        <f t="shared" si="140"/>
        <v>3</v>
      </c>
      <c r="AF418" s="371"/>
      <c r="AG418" s="371"/>
      <c r="AH418" s="143" t="str">
        <f t="shared" si="139"/>
        <v>P</v>
      </c>
      <c r="AI418" s="143" t="str">
        <f t="shared" si="139"/>
        <v>B</v>
      </c>
      <c r="AJ418" s="143">
        <f t="shared" ca="1" si="139"/>
        <v>16</v>
      </c>
      <c r="AK418" s="143">
        <f t="shared" si="138"/>
        <v>0</v>
      </c>
      <c r="AL418" s="143">
        <f t="shared" si="138"/>
        <v>0</v>
      </c>
      <c r="AM418" s="143" t="str">
        <f t="shared" si="138"/>
        <v>Batak</v>
      </c>
      <c r="AN418" s="25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33"/>
      <c r="BC418">
        <f t="shared" si="141"/>
        <v>1999</v>
      </c>
      <c r="BD418">
        <f t="shared" si="142"/>
        <v>12</v>
      </c>
      <c r="BE418" s="1" t="str">
        <f t="shared" si="143"/>
        <v>-</v>
      </c>
      <c r="BF418" s="1" t="str">
        <f t="shared" si="144"/>
        <v>-</v>
      </c>
      <c r="BG418" s="1" t="str">
        <f t="shared" si="145"/>
        <v>-</v>
      </c>
      <c r="BH418" s="1" t="str">
        <f t="shared" si="146"/>
        <v>-</v>
      </c>
      <c r="BI418" s="1" t="str">
        <f t="shared" si="147"/>
        <v>-</v>
      </c>
      <c r="BJ418" s="1" t="str">
        <f t="shared" si="148"/>
        <v>-</v>
      </c>
      <c r="BK418" s="1" t="str">
        <f t="shared" si="149"/>
        <v>-</v>
      </c>
      <c r="BL418" s="1" t="str">
        <f t="shared" si="150"/>
        <v>-</v>
      </c>
      <c r="BM418" s="1" t="str">
        <f t="shared" si="151"/>
        <v>-</v>
      </c>
      <c r="BN418" s="1" t="str">
        <f t="shared" si="152"/>
        <v>-</v>
      </c>
      <c r="BO418" s="1" t="str">
        <f t="shared" si="159"/>
        <v>-</v>
      </c>
      <c r="BP418" s="1" t="str">
        <f t="shared" si="153"/>
        <v>-</v>
      </c>
      <c r="BQ418" s="1" t="str">
        <f t="shared" si="154"/>
        <v>-</v>
      </c>
      <c r="BR418" s="1" t="str">
        <f t="shared" si="155"/>
        <v>-</v>
      </c>
      <c r="BS418" s="1">
        <f t="shared" si="156"/>
        <v>1999</v>
      </c>
      <c r="BT418" s="1">
        <f t="shared" si="157"/>
        <v>3</v>
      </c>
      <c r="BU418" s="127">
        <f t="shared" si="158"/>
        <v>0</v>
      </c>
      <c r="BV418" s="127">
        <f t="shared" si="158"/>
        <v>0</v>
      </c>
      <c r="BW418" s="9"/>
      <c r="BX418" s="9"/>
      <c r="BY418" s="9"/>
      <c r="BZ418" s="9"/>
      <c r="CA418" s="9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</row>
    <row r="419" spans="1:134" ht="15.75" x14ac:dyDescent="0.3">
      <c r="A419" s="101">
        <f>IF(C419&lt;&gt;"",COUNTA($C$7:C419),"")</f>
        <v>413</v>
      </c>
      <c r="B419" s="144" t="s">
        <v>930</v>
      </c>
      <c r="C419" s="251" t="s">
        <v>931</v>
      </c>
      <c r="D419" s="293" t="s">
        <v>932</v>
      </c>
      <c r="E419" s="256"/>
      <c r="F419" s="106" t="s">
        <v>124</v>
      </c>
      <c r="G419" s="172" t="s">
        <v>66</v>
      </c>
      <c r="H419" s="110" t="s">
        <v>103</v>
      </c>
      <c r="I419" s="109">
        <f t="shared" ca="1" si="160"/>
        <v>36</v>
      </c>
      <c r="J419" s="110" t="s">
        <v>171</v>
      </c>
      <c r="K419" s="110" t="s">
        <v>171</v>
      </c>
      <c r="L419" s="111" t="s">
        <v>146</v>
      </c>
      <c r="M419" s="253">
        <v>29135</v>
      </c>
      <c r="N419" s="254">
        <v>29156</v>
      </c>
      <c r="O419" s="156">
        <v>36016</v>
      </c>
      <c r="P419" s="255"/>
      <c r="Q419" s="391"/>
      <c r="R419" s="392"/>
      <c r="S419" s="136"/>
      <c r="T419" s="137"/>
      <c r="U419" s="138"/>
      <c r="V419" s="139"/>
      <c r="W419" s="135"/>
      <c r="X419" s="371"/>
      <c r="Y419" s="141">
        <f t="shared" si="140"/>
        <v>10</v>
      </c>
      <c r="AF419" s="371"/>
      <c r="AG419" s="371"/>
      <c r="AH419" s="143" t="str">
        <f t="shared" si="139"/>
        <v>P</v>
      </c>
      <c r="AI419" s="143" t="str">
        <f t="shared" si="139"/>
        <v>S</v>
      </c>
      <c r="AJ419" s="143">
        <f t="shared" ca="1" si="139"/>
        <v>36</v>
      </c>
      <c r="AK419" s="143" t="str">
        <f t="shared" si="138"/>
        <v>Lain-Lain</v>
      </c>
      <c r="AL419" s="143" t="str">
        <f t="shared" si="138"/>
        <v>Lain-Lain</v>
      </c>
      <c r="AM419" s="143" t="str">
        <f t="shared" si="138"/>
        <v>Batak</v>
      </c>
      <c r="AN419" s="25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33"/>
      <c r="BC419">
        <f t="shared" si="141"/>
        <v>1979</v>
      </c>
      <c r="BD419">
        <f t="shared" si="142"/>
        <v>10</v>
      </c>
      <c r="BE419" s="1">
        <f t="shared" si="143"/>
        <v>1998</v>
      </c>
      <c r="BF419" s="1">
        <f t="shared" si="144"/>
        <v>8</v>
      </c>
      <c r="BG419" s="1" t="str">
        <f t="shared" si="145"/>
        <v>-</v>
      </c>
      <c r="BH419" s="1" t="str">
        <f t="shared" si="146"/>
        <v>-</v>
      </c>
      <c r="BI419" s="1" t="str">
        <f t="shared" si="147"/>
        <v>-</v>
      </c>
      <c r="BJ419" s="1" t="str">
        <f t="shared" si="148"/>
        <v>-</v>
      </c>
      <c r="BK419" s="1" t="str">
        <f t="shared" si="149"/>
        <v>-</v>
      </c>
      <c r="BL419" s="1" t="str">
        <f t="shared" si="150"/>
        <v>-</v>
      </c>
      <c r="BM419" s="1" t="str">
        <f t="shared" si="151"/>
        <v>-</v>
      </c>
      <c r="BN419" s="1" t="str">
        <f t="shared" si="152"/>
        <v>-</v>
      </c>
      <c r="BO419" s="1" t="str">
        <f t="shared" si="159"/>
        <v>-</v>
      </c>
      <c r="BP419" s="1" t="str">
        <f t="shared" si="153"/>
        <v>-</v>
      </c>
      <c r="BQ419" s="1" t="str">
        <f t="shared" si="154"/>
        <v>-</v>
      </c>
      <c r="BR419" s="1" t="str">
        <f t="shared" si="155"/>
        <v>-</v>
      </c>
      <c r="BS419" s="1">
        <f t="shared" si="156"/>
        <v>1979</v>
      </c>
      <c r="BT419" s="1">
        <f t="shared" si="157"/>
        <v>10</v>
      </c>
      <c r="BU419" s="127">
        <f t="shared" si="158"/>
        <v>0</v>
      </c>
      <c r="BV419" s="127">
        <f t="shared" si="158"/>
        <v>0</v>
      </c>
      <c r="BW419" s="9"/>
      <c r="BX419" s="9"/>
      <c r="BY419" s="9"/>
      <c r="BZ419" s="9"/>
      <c r="CA419" s="9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</row>
    <row r="420" spans="1:134" ht="15.75" x14ac:dyDescent="0.3">
      <c r="A420" s="101">
        <f>IF(C420&lt;&gt;"",COUNTA($C$7:C420),"")</f>
        <v>414</v>
      </c>
      <c r="B420" s="144" t="s">
        <v>933</v>
      </c>
      <c r="C420" s="251" t="s">
        <v>934</v>
      </c>
      <c r="D420" s="293" t="s">
        <v>932</v>
      </c>
      <c r="E420" s="131"/>
      <c r="F420" s="106" t="s">
        <v>124</v>
      </c>
      <c r="G420" s="110" t="s">
        <v>102</v>
      </c>
      <c r="H420" s="110" t="s">
        <v>103</v>
      </c>
      <c r="I420" s="109">
        <f t="shared" ca="1" si="160"/>
        <v>39</v>
      </c>
      <c r="J420" s="110" t="s">
        <v>171</v>
      </c>
      <c r="K420" s="110" t="s">
        <v>127</v>
      </c>
      <c r="L420" s="111" t="s">
        <v>146</v>
      </c>
      <c r="M420" s="253">
        <v>28019</v>
      </c>
      <c r="N420" s="254">
        <v>28810</v>
      </c>
      <c r="O420" s="156">
        <v>37794</v>
      </c>
      <c r="P420" s="255"/>
      <c r="Q420" s="391"/>
      <c r="R420" s="392"/>
      <c r="S420" s="136"/>
      <c r="T420" s="137"/>
      <c r="U420" s="138"/>
      <c r="V420" s="139"/>
      <c r="W420" s="135"/>
      <c r="X420" s="371"/>
      <c r="Y420" s="141">
        <f t="shared" si="140"/>
        <v>9</v>
      </c>
      <c r="AF420" s="371"/>
      <c r="AG420" s="371"/>
      <c r="AH420" s="143" t="str">
        <f t="shared" si="139"/>
        <v>W</v>
      </c>
      <c r="AI420" s="143" t="str">
        <f t="shared" si="139"/>
        <v>S</v>
      </c>
      <c r="AJ420" s="143">
        <f t="shared" ca="1" si="139"/>
        <v>39</v>
      </c>
      <c r="AK420" s="143" t="str">
        <f t="shared" si="138"/>
        <v>Lain-Lain</v>
      </c>
      <c r="AL420" s="143" t="str">
        <f t="shared" si="138"/>
        <v>Ibu RT</v>
      </c>
      <c r="AM420" s="143" t="str">
        <f t="shared" si="138"/>
        <v>Batak</v>
      </c>
      <c r="AN420" s="25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33"/>
      <c r="BC420">
        <f t="shared" si="141"/>
        <v>1978</v>
      </c>
      <c r="BD420">
        <f t="shared" si="142"/>
        <v>11</v>
      </c>
      <c r="BE420" s="1">
        <f t="shared" si="143"/>
        <v>2003</v>
      </c>
      <c r="BF420" s="1">
        <f t="shared" si="144"/>
        <v>6</v>
      </c>
      <c r="BG420" s="1" t="str">
        <f t="shared" si="145"/>
        <v>-</v>
      </c>
      <c r="BH420" s="1" t="str">
        <f t="shared" si="146"/>
        <v>-</v>
      </c>
      <c r="BI420" s="1" t="str">
        <f t="shared" si="147"/>
        <v>-</v>
      </c>
      <c r="BJ420" s="1" t="str">
        <f t="shared" si="148"/>
        <v>-</v>
      </c>
      <c r="BK420" s="1" t="str">
        <f t="shared" si="149"/>
        <v>-</v>
      </c>
      <c r="BL420" s="1" t="str">
        <f t="shared" si="150"/>
        <v>-</v>
      </c>
      <c r="BM420" s="1" t="str">
        <f t="shared" si="151"/>
        <v>-</v>
      </c>
      <c r="BN420" s="1" t="str">
        <f t="shared" si="152"/>
        <v>-</v>
      </c>
      <c r="BO420" s="1" t="str">
        <f t="shared" si="159"/>
        <v>-</v>
      </c>
      <c r="BP420" s="1" t="str">
        <f t="shared" si="153"/>
        <v>-</v>
      </c>
      <c r="BQ420" s="1" t="str">
        <f t="shared" si="154"/>
        <v>-</v>
      </c>
      <c r="BR420" s="1" t="str">
        <f t="shared" si="155"/>
        <v>-</v>
      </c>
      <c r="BS420" s="1">
        <f t="shared" si="156"/>
        <v>1976</v>
      </c>
      <c r="BT420" s="1">
        <f t="shared" si="157"/>
        <v>9</v>
      </c>
      <c r="BU420" s="127">
        <f t="shared" si="158"/>
        <v>0</v>
      </c>
      <c r="BV420" s="127">
        <f t="shared" si="158"/>
        <v>0</v>
      </c>
      <c r="BW420" s="9"/>
      <c r="BX420" s="9"/>
      <c r="BY420" s="9"/>
      <c r="BZ420" s="9"/>
      <c r="CA420" s="9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</row>
    <row r="421" spans="1:134" ht="15.75" x14ac:dyDescent="0.3">
      <c r="A421" s="101">
        <f>IF(C421&lt;&gt;"",COUNTA($C$7:C421),"")</f>
        <v>415</v>
      </c>
      <c r="B421" s="144"/>
      <c r="C421" s="251" t="s">
        <v>935</v>
      </c>
      <c r="D421" s="293" t="s">
        <v>932</v>
      </c>
      <c r="E421" s="222"/>
      <c r="F421" s="106" t="s">
        <v>124</v>
      </c>
      <c r="G421" s="220" t="s">
        <v>102</v>
      </c>
      <c r="H421" s="110"/>
      <c r="I421" s="109">
        <f t="shared" ca="1" si="160"/>
        <v>6</v>
      </c>
      <c r="J421" s="110"/>
      <c r="K421" s="110"/>
      <c r="L421" s="111" t="s">
        <v>146</v>
      </c>
      <c r="M421" s="253">
        <v>40065</v>
      </c>
      <c r="N421" s="254"/>
      <c r="O421" s="156"/>
      <c r="P421" s="255"/>
      <c r="Q421" s="391"/>
      <c r="R421" s="392"/>
      <c r="S421" s="136"/>
      <c r="T421" s="137"/>
      <c r="U421" s="138"/>
      <c r="V421" s="139" t="s">
        <v>136</v>
      </c>
      <c r="W421" s="135"/>
      <c r="X421" s="371"/>
      <c r="Y421" s="141">
        <f t="shared" si="140"/>
        <v>9</v>
      </c>
      <c r="AF421" s="371"/>
      <c r="AG421" s="371"/>
      <c r="AH421" s="143" t="str">
        <f t="shared" si="139"/>
        <v>W</v>
      </c>
      <c r="AI421" s="143">
        <f t="shared" si="139"/>
        <v>0</v>
      </c>
      <c r="AJ421" s="143">
        <f t="shared" ca="1" si="139"/>
        <v>6</v>
      </c>
      <c r="AK421" s="143">
        <f t="shared" si="138"/>
        <v>0</v>
      </c>
      <c r="AL421" s="143">
        <f t="shared" si="138"/>
        <v>0</v>
      </c>
      <c r="AM421" s="143" t="str">
        <f t="shared" si="138"/>
        <v>Batak</v>
      </c>
      <c r="AN421" s="25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33"/>
      <c r="BC421" t="str">
        <f t="shared" si="141"/>
        <v>-</v>
      </c>
      <c r="BD421" t="str">
        <f t="shared" si="142"/>
        <v>-</v>
      </c>
      <c r="BE421" s="1" t="str">
        <f t="shared" si="143"/>
        <v>-</v>
      </c>
      <c r="BF421" s="1" t="str">
        <f t="shared" si="144"/>
        <v>-</v>
      </c>
      <c r="BG421" s="1" t="str">
        <f t="shared" si="145"/>
        <v>-</v>
      </c>
      <c r="BH421" s="1" t="str">
        <f t="shared" si="146"/>
        <v>-</v>
      </c>
      <c r="BI421" s="1" t="str">
        <f t="shared" si="147"/>
        <v>-</v>
      </c>
      <c r="BJ421" s="1" t="str">
        <f t="shared" si="148"/>
        <v>-</v>
      </c>
      <c r="BK421" s="1" t="str">
        <f t="shared" si="149"/>
        <v>-</v>
      </c>
      <c r="BL421" s="1" t="str">
        <f t="shared" si="150"/>
        <v>-</v>
      </c>
      <c r="BM421" s="1" t="str">
        <f t="shared" si="151"/>
        <v>-</v>
      </c>
      <c r="BN421" s="1" t="str">
        <f t="shared" si="152"/>
        <v>-</v>
      </c>
      <c r="BO421" s="1" t="str">
        <f t="shared" si="159"/>
        <v>-</v>
      </c>
      <c r="BP421" s="1" t="str">
        <f t="shared" si="153"/>
        <v>-</v>
      </c>
      <c r="BQ421" s="1" t="str">
        <f t="shared" si="154"/>
        <v>-</v>
      </c>
      <c r="BR421" s="1" t="str">
        <f t="shared" si="155"/>
        <v>-</v>
      </c>
      <c r="BS421" s="1">
        <f t="shared" si="156"/>
        <v>2009</v>
      </c>
      <c r="BT421" s="1">
        <f t="shared" si="157"/>
        <v>9</v>
      </c>
      <c r="BU421" s="127" t="str">
        <f t="shared" si="158"/>
        <v>APA</v>
      </c>
      <c r="BV421" s="127">
        <f t="shared" si="158"/>
        <v>0</v>
      </c>
      <c r="BW421" s="9"/>
      <c r="BX421" s="9"/>
      <c r="BY421" s="9"/>
      <c r="BZ421" s="9"/>
      <c r="CA421" s="9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</row>
    <row r="422" spans="1:134" ht="15.75" x14ac:dyDescent="0.3">
      <c r="A422" s="101">
        <f>IF(C422&lt;&gt;"",COUNTA($C$7:C422),"")</f>
        <v>416</v>
      </c>
      <c r="B422" s="144" t="s">
        <v>936</v>
      </c>
      <c r="C422" s="251" t="s">
        <v>516</v>
      </c>
      <c r="D422" s="293" t="s">
        <v>937</v>
      </c>
      <c r="E422" s="222"/>
      <c r="F422" s="106" t="s">
        <v>124</v>
      </c>
      <c r="G422" s="220" t="s">
        <v>66</v>
      </c>
      <c r="H422" s="110" t="s">
        <v>103</v>
      </c>
      <c r="I422" s="109">
        <f t="shared" ca="1" si="160"/>
        <v>48</v>
      </c>
      <c r="J422" s="110" t="s">
        <v>145</v>
      </c>
      <c r="K422" s="110" t="s">
        <v>119</v>
      </c>
      <c r="L422" s="111" t="s">
        <v>106</v>
      </c>
      <c r="M422" s="253">
        <v>24544</v>
      </c>
      <c r="N422" s="254">
        <v>24599</v>
      </c>
      <c r="O422" s="156">
        <v>31767</v>
      </c>
      <c r="P422" s="255">
        <v>39033</v>
      </c>
      <c r="Q422" s="391"/>
      <c r="R422" s="392"/>
      <c r="S422" s="136"/>
      <c r="T422" s="137"/>
      <c r="U422" s="138"/>
      <c r="V422" s="139"/>
      <c r="W422" s="135"/>
      <c r="X422" s="371"/>
      <c r="Y422" s="141">
        <f t="shared" si="140"/>
        <v>3</v>
      </c>
      <c r="AF422" s="371"/>
      <c r="AG422" s="371"/>
      <c r="AH422" s="143" t="str">
        <f t="shared" si="139"/>
        <v>P</v>
      </c>
      <c r="AI422" s="143" t="str">
        <f t="shared" si="139"/>
        <v>S</v>
      </c>
      <c r="AJ422" s="143">
        <f t="shared" ca="1" si="139"/>
        <v>48</v>
      </c>
      <c r="AK422" s="143" t="str">
        <f t="shared" si="138"/>
        <v>S-1</v>
      </c>
      <c r="AL422" s="143" t="str">
        <f t="shared" si="138"/>
        <v>P.Swasta</v>
      </c>
      <c r="AM422" s="143" t="str">
        <f t="shared" si="138"/>
        <v>Jawa</v>
      </c>
      <c r="AN422" s="25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33"/>
      <c r="BC422">
        <f t="shared" si="141"/>
        <v>1967</v>
      </c>
      <c r="BD422">
        <f t="shared" si="142"/>
        <v>5</v>
      </c>
      <c r="BE422" s="1">
        <f t="shared" si="143"/>
        <v>1986</v>
      </c>
      <c r="BF422" s="1">
        <f t="shared" si="144"/>
        <v>12</v>
      </c>
      <c r="BG422" s="1">
        <f t="shared" si="145"/>
        <v>2006</v>
      </c>
      <c r="BH422" s="1">
        <f t="shared" si="146"/>
        <v>11</v>
      </c>
      <c r="BI422" s="1" t="str">
        <f t="shared" si="147"/>
        <v>-</v>
      </c>
      <c r="BJ422" s="1" t="str">
        <f t="shared" si="148"/>
        <v>-</v>
      </c>
      <c r="BK422" s="1" t="str">
        <f t="shared" si="149"/>
        <v>-</v>
      </c>
      <c r="BL422" s="1" t="str">
        <f t="shared" si="150"/>
        <v>-</v>
      </c>
      <c r="BM422" s="1" t="str">
        <f t="shared" si="151"/>
        <v>-</v>
      </c>
      <c r="BN422" s="1" t="str">
        <f t="shared" si="152"/>
        <v>-</v>
      </c>
      <c r="BO422" s="1" t="str">
        <f t="shared" si="159"/>
        <v>-</v>
      </c>
      <c r="BP422" s="1" t="str">
        <f t="shared" si="153"/>
        <v>-</v>
      </c>
      <c r="BQ422" s="1" t="str">
        <f t="shared" si="154"/>
        <v>-</v>
      </c>
      <c r="BR422" s="1" t="str">
        <f t="shared" si="155"/>
        <v>-</v>
      </c>
      <c r="BS422" s="1">
        <f t="shared" si="156"/>
        <v>1967</v>
      </c>
      <c r="BT422" s="1">
        <f t="shared" si="157"/>
        <v>3</v>
      </c>
      <c r="BU422" s="127">
        <f t="shared" si="158"/>
        <v>0</v>
      </c>
      <c r="BV422" s="127">
        <f t="shared" si="158"/>
        <v>0</v>
      </c>
      <c r="BW422" s="9"/>
      <c r="BX422" s="9"/>
      <c r="BY422" s="9"/>
      <c r="BZ422" s="9"/>
      <c r="CA422" s="9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</row>
    <row r="423" spans="1:134" ht="15.75" x14ac:dyDescent="0.3">
      <c r="A423" s="101">
        <f>IF(C423&lt;&gt;"",COUNTA($C$7:C423),"")</f>
        <v>417</v>
      </c>
      <c r="B423" s="144" t="s">
        <v>938</v>
      </c>
      <c r="C423" s="251" t="s">
        <v>939</v>
      </c>
      <c r="D423" s="293" t="s">
        <v>937</v>
      </c>
      <c r="E423" s="131"/>
      <c r="F423" s="106" t="s">
        <v>124</v>
      </c>
      <c r="G423" s="110" t="s">
        <v>102</v>
      </c>
      <c r="H423" s="110" t="s">
        <v>103</v>
      </c>
      <c r="I423" s="109">
        <f t="shared" ca="1" si="160"/>
        <v>40</v>
      </c>
      <c r="J423" s="110" t="s">
        <v>171</v>
      </c>
      <c r="K423" s="110" t="s">
        <v>171</v>
      </c>
      <c r="L423" s="111" t="s">
        <v>106</v>
      </c>
      <c r="M423" s="253">
        <v>27492</v>
      </c>
      <c r="N423" s="254">
        <v>35099</v>
      </c>
      <c r="O423" s="156">
        <v>35099</v>
      </c>
      <c r="P423" s="255">
        <v>39033</v>
      </c>
      <c r="Q423" s="391"/>
      <c r="R423" s="392"/>
      <c r="S423" s="136"/>
      <c r="T423" s="137"/>
      <c r="U423" s="138"/>
      <c r="V423" s="139"/>
      <c r="W423" s="135"/>
      <c r="X423" s="371"/>
      <c r="Y423" s="141">
        <f t="shared" si="140"/>
        <v>4</v>
      </c>
      <c r="AF423" s="371"/>
      <c r="AG423" s="371"/>
      <c r="AH423" s="143" t="str">
        <f t="shared" si="139"/>
        <v>W</v>
      </c>
      <c r="AI423" s="143" t="str">
        <f t="shared" si="139"/>
        <v>S</v>
      </c>
      <c r="AJ423" s="143">
        <f t="shared" ca="1" si="139"/>
        <v>40</v>
      </c>
      <c r="AK423" s="143" t="str">
        <f t="shared" si="138"/>
        <v>Lain-Lain</v>
      </c>
      <c r="AL423" s="143" t="str">
        <f t="shared" si="138"/>
        <v>Lain-Lain</v>
      </c>
      <c r="AM423" s="143" t="str">
        <f t="shared" si="138"/>
        <v>Jawa</v>
      </c>
      <c r="AN423" s="25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33"/>
      <c r="BC423">
        <f t="shared" si="141"/>
        <v>1996</v>
      </c>
      <c r="BD423">
        <f t="shared" si="142"/>
        <v>2</v>
      </c>
      <c r="BE423" s="1">
        <f t="shared" si="143"/>
        <v>1996</v>
      </c>
      <c r="BF423" s="1">
        <f t="shared" si="144"/>
        <v>2</v>
      </c>
      <c r="BG423" s="1">
        <f t="shared" si="145"/>
        <v>2006</v>
      </c>
      <c r="BH423" s="1">
        <f t="shared" si="146"/>
        <v>11</v>
      </c>
      <c r="BI423" s="1" t="str">
        <f t="shared" si="147"/>
        <v>-</v>
      </c>
      <c r="BJ423" s="1" t="str">
        <f t="shared" si="148"/>
        <v>-</v>
      </c>
      <c r="BK423" s="1" t="str">
        <f t="shared" si="149"/>
        <v>-</v>
      </c>
      <c r="BL423" s="1" t="str">
        <f t="shared" si="150"/>
        <v>-</v>
      </c>
      <c r="BM423" s="1" t="str">
        <f t="shared" si="151"/>
        <v>-</v>
      </c>
      <c r="BN423" s="1" t="str">
        <f t="shared" si="152"/>
        <v>-</v>
      </c>
      <c r="BO423" s="1" t="str">
        <f t="shared" si="159"/>
        <v>-</v>
      </c>
      <c r="BP423" s="1" t="str">
        <f t="shared" si="153"/>
        <v>-</v>
      </c>
      <c r="BQ423" s="1" t="str">
        <f t="shared" si="154"/>
        <v>-</v>
      </c>
      <c r="BR423" s="1" t="str">
        <f t="shared" si="155"/>
        <v>-</v>
      </c>
      <c r="BS423" s="1">
        <f t="shared" si="156"/>
        <v>1975</v>
      </c>
      <c r="BT423" s="1">
        <f t="shared" si="157"/>
        <v>4</v>
      </c>
      <c r="BU423" s="127">
        <f t="shared" si="158"/>
        <v>0</v>
      </c>
      <c r="BV423" s="127">
        <f t="shared" si="158"/>
        <v>0</v>
      </c>
      <c r="BW423" s="9"/>
      <c r="BX423" s="9"/>
      <c r="BY423" s="9"/>
      <c r="BZ423" s="9"/>
      <c r="CA423" s="9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</row>
    <row r="424" spans="1:134" ht="15.75" x14ac:dyDescent="0.3">
      <c r="A424" s="101">
        <f>IF(C424&lt;&gt;"",COUNTA($C$7:C424),"")</f>
        <v>418</v>
      </c>
      <c r="B424" s="144" t="s">
        <v>940</v>
      </c>
      <c r="C424" s="251" t="s">
        <v>941</v>
      </c>
      <c r="D424" s="293" t="s">
        <v>937</v>
      </c>
      <c r="E424" s="131"/>
      <c r="F424" s="106" t="s">
        <v>124</v>
      </c>
      <c r="G424" s="110" t="s">
        <v>66</v>
      </c>
      <c r="H424" s="146" t="s">
        <v>115</v>
      </c>
      <c r="I424" s="109">
        <f t="shared" ca="1" si="160"/>
        <v>19</v>
      </c>
      <c r="J424" s="110"/>
      <c r="K424" s="110"/>
      <c r="L424" s="111" t="s">
        <v>106</v>
      </c>
      <c r="M424" s="253">
        <v>35294</v>
      </c>
      <c r="N424" s="254">
        <v>35424</v>
      </c>
      <c r="O424" s="156"/>
      <c r="P424" s="255">
        <v>39033</v>
      </c>
      <c r="Q424" s="391"/>
      <c r="R424" s="392"/>
      <c r="S424" s="355"/>
      <c r="T424" s="137"/>
      <c r="U424" s="138"/>
      <c r="V424" s="139"/>
      <c r="W424" s="135"/>
      <c r="X424" s="371"/>
      <c r="Y424" s="141">
        <f t="shared" si="140"/>
        <v>8</v>
      </c>
      <c r="AF424" s="371"/>
      <c r="AG424" s="371"/>
      <c r="AH424" s="143" t="str">
        <f t="shared" si="139"/>
        <v>P</v>
      </c>
      <c r="AI424" s="143" t="str">
        <f t="shared" si="139"/>
        <v>B</v>
      </c>
      <c r="AJ424" s="143">
        <f t="shared" ca="1" si="139"/>
        <v>19</v>
      </c>
      <c r="AK424" s="143">
        <f t="shared" si="138"/>
        <v>0</v>
      </c>
      <c r="AL424" s="143">
        <f t="shared" si="138"/>
        <v>0</v>
      </c>
      <c r="AM424" s="143" t="str">
        <f t="shared" si="138"/>
        <v>Jawa</v>
      </c>
      <c r="AN424" s="25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33"/>
      <c r="BC424">
        <f t="shared" si="141"/>
        <v>1996</v>
      </c>
      <c r="BD424">
        <f t="shared" si="142"/>
        <v>12</v>
      </c>
      <c r="BE424" s="1" t="str">
        <f t="shared" si="143"/>
        <v>-</v>
      </c>
      <c r="BF424" s="1" t="str">
        <f t="shared" si="144"/>
        <v>-</v>
      </c>
      <c r="BG424" s="1">
        <f t="shared" si="145"/>
        <v>2006</v>
      </c>
      <c r="BH424" s="1">
        <f t="shared" si="146"/>
        <v>11</v>
      </c>
      <c r="BI424" s="1" t="str">
        <f t="shared" si="147"/>
        <v>-</v>
      </c>
      <c r="BJ424" s="1" t="str">
        <f t="shared" si="148"/>
        <v>-</v>
      </c>
      <c r="BK424" s="1" t="str">
        <f t="shared" si="149"/>
        <v>-</v>
      </c>
      <c r="BL424" s="1" t="str">
        <f t="shared" si="150"/>
        <v>-</v>
      </c>
      <c r="BM424" s="1" t="str">
        <f t="shared" si="151"/>
        <v>-</v>
      </c>
      <c r="BN424" s="1" t="str">
        <f t="shared" si="152"/>
        <v>-</v>
      </c>
      <c r="BO424" s="1" t="str">
        <f t="shared" si="159"/>
        <v>-</v>
      </c>
      <c r="BP424" s="1" t="str">
        <f t="shared" si="153"/>
        <v>-</v>
      </c>
      <c r="BQ424" s="1" t="str">
        <f t="shared" si="154"/>
        <v>-</v>
      </c>
      <c r="BR424" s="1" t="str">
        <f t="shared" si="155"/>
        <v>-</v>
      </c>
      <c r="BS424" s="1">
        <f t="shared" si="156"/>
        <v>1996</v>
      </c>
      <c r="BT424" s="1">
        <f t="shared" si="157"/>
        <v>8</v>
      </c>
      <c r="BU424" s="127">
        <f t="shared" si="158"/>
        <v>0</v>
      </c>
      <c r="BV424" s="127">
        <f t="shared" si="158"/>
        <v>0</v>
      </c>
      <c r="BW424" s="9"/>
      <c r="BX424" s="9"/>
      <c r="BY424" s="9"/>
      <c r="BZ424" s="9"/>
      <c r="CA424" s="9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</row>
    <row r="425" spans="1:134" ht="15.75" x14ac:dyDescent="0.3">
      <c r="A425" s="101">
        <f>IF(C425&lt;&gt;"",COUNTA($C$7:C425),"")</f>
        <v>419</v>
      </c>
      <c r="B425" s="144" t="s">
        <v>942</v>
      </c>
      <c r="C425" s="251" t="s">
        <v>943</v>
      </c>
      <c r="D425" s="293" t="s">
        <v>937</v>
      </c>
      <c r="E425" s="131"/>
      <c r="F425" s="106" t="s">
        <v>124</v>
      </c>
      <c r="G425" s="220" t="s">
        <v>66</v>
      </c>
      <c r="H425" s="146" t="s">
        <v>115</v>
      </c>
      <c r="I425" s="109">
        <f t="shared" ca="1" si="160"/>
        <v>15</v>
      </c>
      <c r="J425" s="110"/>
      <c r="K425" s="110"/>
      <c r="L425" s="111" t="s">
        <v>106</v>
      </c>
      <c r="M425" s="253">
        <v>36554</v>
      </c>
      <c r="N425" s="254">
        <v>36885</v>
      </c>
      <c r="O425" s="156"/>
      <c r="P425" s="255">
        <v>39033</v>
      </c>
      <c r="Q425" s="391"/>
      <c r="R425" s="392"/>
      <c r="S425" s="136"/>
      <c r="T425" s="137"/>
      <c r="U425" s="138"/>
      <c r="V425" s="139"/>
      <c r="W425" s="135"/>
      <c r="X425" s="371"/>
      <c r="Y425" s="141">
        <f t="shared" si="140"/>
        <v>1</v>
      </c>
      <c r="AF425" s="371"/>
      <c r="AG425" s="371"/>
      <c r="AH425" s="143" t="str">
        <f t="shared" si="139"/>
        <v>P</v>
      </c>
      <c r="AI425" s="143" t="str">
        <f t="shared" si="139"/>
        <v>B</v>
      </c>
      <c r="AJ425" s="143">
        <f t="shared" ca="1" si="139"/>
        <v>15</v>
      </c>
      <c r="AK425" s="143">
        <f t="shared" si="138"/>
        <v>0</v>
      </c>
      <c r="AL425" s="143">
        <f t="shared" si="138"/>
        <v>0</v>
      </c>
      <c r="AM425" s="143" t="str">
        <f t="shared" si="138"/>
        <v>Jawa</v>
      </c>
      <c r="AN425" s="25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33"/>
      <c r="BC425">
        <f t="shared" si="141"/>
        <v>2000</v>
      </c>
      <c r="BD425">
        <f t="shared" si="142"/>
        <v>12</v>
      </c>
      <c r="BE425" s="1" t="str">
        <f t="shared" si="143"/>
        <v>-</v>
      </c>
      <c r="BF425" s="1" t="str">
        <f t="shared" si="144"/>
        <v>-</v>
      </c>
      <c r="BG425" s="1">
        <f t="shared" si="145"/>
        <v>2006</v>
      </c>
      <c r="BH425" s="1">
        <f t="shared" si="146"/>
        <v>11</v>
      </c>
      <c r="BI425" s="1" t="str">
        <f t="shared" si="147"/>
        <v>-</v>
      </c>
      <c r="BJ425" s="1" t="str">
        <f t="shared" si="148"/>
        <v>-</v>
      </c>
      <c r="BK425" s="1" t="str">
        <f t="shared" si="149"/>
        <v>-</v>
      </c>
      <c r="BL425" s="1" t="str">
        <f t="shared" si="150"/>
        <v>-</v>
      </c>
      <c r="BM425" s="1" t="str">
        <f t="shared" si="151"/>
        <v>-</v>
      </c>
      <c r="BN425" s="1" t="str">
        <f t="shared" si="152"/>
        <v>-</v>
      </c>
      <c r="BO425" s="1" t="str">
        <f t="shared" si="159"/>
        <v>-</v>
      </c>
      <c r="BP425" s="1" t="str">
        <f t="shared" si="153"/>
        <v>-</v>
      </c>
      <c r="BQ425" s="1" t="str">
        <f t="shared" si="154"/>
        <v>-</v>
      </c>
      <c r="BR425" s="1" t="str">
        <f t="shared" si="155"/>
        <v>-</v>
      </c>
      <c r="BS425" s="1">
        <f t="shared" si="156"/>
        <v>2000</v>
      </c>
      <c r="BT425" s="1">
        <f t="shared" si="157"/>
        <v>1</v>
      </c>
      <c r="BU425" s="127">
        <f t="shared" si="158"/>
        <v>0</v>
      </c>
      <c r="BV425" s="127">
        <f t="shared" si="158"/>
        <v>0</v>
      </c>
      <c r="BW425" s="9"/>
      <c r="BX425" s="9"/>
      <c r="BY425" s="9"/>
      <c r="BZ425" s="9"/>
      <c r="CA425" s="9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</row>
    <row r="426" spans="1:134" ht="15.75" x14ac:dyDescent="0.3">
      <c r="A426" s="101">
        <f>IF(C426&lt;&gt;"",COUNTA($C$7:C426),"")</f>
        <v>420</v>
      </c>
      <c r="B426" s="309" t="s">
        <v>944</v>
      </c>
      <c r="C426" s="360" t="s">
        <v>945</v>
      </c>
      <c r="D426" s="293" t="s">
        <v>937</v>
      </c>
      <c r="E426" s="131"/>
      <c r="F426" s="106" t="s">
        <v>124</v>
      </c>
      <c r="G426" s="110" t="s">
        <v>102</v>
      </c>
      <c r="H426" s="146" t="s">
        <v>115</v>
      </c>
      <c r="I426" s="109">
        <f t="shared" ca="1" si="160"/>
        <v>11</v>
      </c>
      <c r="J426" s="110"/>
      <c r="K426" s="110"/>
      <c r="L426" s="111" t="s">
        <v>106</v>
      </c>
      <c r="M426" s="304">
        <v>38215</v>
      </c>
      <c r="N426" s="167">
        <v>38346</v>
      </c>
      <c r="O426" s="158"/>
      <c r="P426" s="133">
        <v>39033</v>
      </c>
      <c r="Q426" s="402"/>
      <c r="R426" s="392"/>
      <c r="S426" s="136"/>
      <c r="T426" s="137"/>
      <c r="U426" s="138"/>
      <c r="V426" s="139"/>
      <c r="W426" s="135"/>
      <c r="X426" s="371"/>
      <c r="Y426" s="141">
        <f t="shared" si="140"/>
        <v>8</v>
      </c>
      <c r="AF426" s="371"/>
      <c r="AG426" s="371"/>
      <c r="AH426" s="143" t="str">
        <f t="shared" si="139"/>
        <v>W</v>
      </c>
      <c r="AI426" s="143" t="str">
        <f t="shared" si="139"/>
        <v>B</v>
      </c>
      <c r="AJ426" s="143">
        <f t="shared" ca="1" si="139"/>
        <v>11</v>
      </c>
      <c r="AK426" s="143">
        <f t="shared" si="138"/>
        <v>0</v>
      </c>
      <c r="AL426" s="143">
        <f t="shared" si="138"/>
        <v>0</v>
      </c>
      <c r="AM426" s="143" t="str">
        <f t="shared" si="138"/>
        <v>Jawa</v>
      </c>
      <c r="AN426" s="25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33"/>
      <c r="BC426">
        <f t="shared" si="141"/>
        <v>2004</v>
      </c>
      <c r="BD426">
        <f t="shared" si="142"/>
        <v>12</v>
      </c>
      <c r="BE426" s="1" t="str">
        <f t="shared" si="143"/>
        <v>-</v>
      </c>
      <c r="BF426" s="1" t="str">
        <f t="shared" si="144"/>
        <v>-</v>
      </c>
      <c r="BG426" s="1">
        <f t="shared" si="145"/>
        <v>2006</v>
      </c>
      <c r="BH426" s="1">
        <f t="shared" si="146"/>
        <v>11</v>
      </c>
      <c r="BI426" s="1" t="str">
        <f t="shared" si="147"/>
        <v>-</v>
      </c>
      <c r="BJ426" s="1" t="str">
        <f t="shared" si="148"/>
        <v>-</v>
      </c>
      <c r="BK426" s="1" t="str">
        <f t="shared" si="149"/>
        <v>-</v>
      </c>
      <c r="BL426" s="1" t="str">
        <f t="shared" si="150"/>
        <v>-</v>
      </c>
      <c r="BM426" s="1" t="str">
        <f t="shared" si="151"/>
        <v>-</v>
      </c>
      <c r="BN426" s="1" t="str">
        <f t="shared" si="152"/>
        <v>-</v>
      </c>
      <c r="BO426" s="1" t="str">
        <f t="shared" si="159"/>
        <v>-</v>
      </c>
      <c r="BP426" s="1" t="str">
        <f t="shared" si="153"/>
        <v>-</v>
      </c>
      <c r="BQ426" s="1" t="str">
        <f t="shared" si="154"/>
        <v>-</v>
      </c>
      <c r="BR426" s="1" t="str">
        <f t="shared" si="155"/>
        <v>-</v>
      </c>
      <c r="BS426" s="1">
        <f t="shared" si="156"/>
        <v>2004</v>
      </c>
      <c r="BT426" s="1">
        <f t="shared" si="157"/>
        <v>8</v>
      </c>
      <c r="BU426" s="127">
        <f t="shared" si="158"/>
        <v>0</v>
      </c>
      <c r="BV426" s="127">
        <f t="shared" si="158"/>
        <v>0</v>
      </c>
      <c r="BW426" s="9"/>
      <c r="BX426" s="9"/>
      <c r="BY426" s="9"/>
      <c r="BZ426" s="9"/>
      <c r="CA426" s="9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</row>
    <row r="427" spans="1:134" ht="15.75" x14ac:dyDescent="0.3">
      <c r="A427" s="101">
        <f>IF(C427&lt;&gt;"",COUNTA($C$7:C427),"")</f>
        <v>421</v>
      </c>
      <c r="B427" s="309" t="s">
        <v>946</v>
      </c>
      <c r="C427" s="360" t="s">
        <v>947</v>
      </c>
      <c r="D427" s="403" t="s">
        <v>908</v>
      </c>
      <c r="E427" s="131"/>
      <c r="F427" s="106" t="s">
        <v>257</v>
      </c>
      <c r="G427" s="110" t="s">
        <v>102</v>
      </c>
      <c r="H427" s="110" t="s">
        <v>103</v>
      </c>
      <c r="I427" s="109">
        <f t="shared" ca="1" si="160"/>
        <v>65</v>
      </c>
      <c r="J427" s="110" t="s">
        <v>158</v>
      </c>
      <c r="K427" s="110" t="s">
        <v>127</v>
      </c>
      <c r="L427" s="111" t="s">
        <v>112</v>
      </c>
      <c r="M427" s="304">
        <v>18311</v>
      </c>
      <c r="N427" s="167"/>
      <c r="O427" s="158"/>
      <c r="P427" s="133"/>
      <c r="Q427" s="402"/>
      <c r="R427" s="392"/>
      <c r="S427" s="136"/>
      <c r="T427" s="137"/>
      <c r="U427" s="138"/>
      <c r="V427" s="139"/>
      <c r="W427" s="135"/>
      <c r="X427" s="371"/>
      <c r="Y427" s="141">
        <f t="shared" si="140"/>
        <v>2</v>
      </c>
      <c r="AF427" s="371"/>
      <c r="AG427" s="371"/>
      <c r="AH427" s="143" t="str">
        <f t="shared" si="139"/>
        <v>W</v>
      </c>
      <c r="AI427" s="143" t="str">
        <f t="shared" si="139"/>
        <v>S</v>
      </c>
      <c r="AJ427" s="143">
        <f t="shared" ca="1" si="139"/>
        <v>65</v>
      </c>
      <c r="AK427" s="143" t="str">
        <f t="shared" si="138"/>
        <v>D-3</v>
      </c>
      <c r="AL427" s="143" t="str">
        <f t="shared" si="138"/>
        <v>Ibu RT</v>
      </c>
      <c r="AM427" s="143" t="str">
        <f t="shared" si="138"/>
        <v>Ambon</v>
      </c>
      <c r="AN427" s="25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33"/>
      <c r="BC427" t="str">
        <f t="shared" si="141"/>
        <v>-</v>
      </c>
      <c r="BD427" t="str">
        <f t="shared" si="142"/>
        <v>-</v>
      </c>
      <c r="BE427" s="1" t="str">
        <f t="shared" si="143"/>
        <v>-</v>
      </c>
      <c r="BF427" s="1" t="str">
        <f t="shared" si="144"/>
        <v>-</v>
      </c>
      <c r="BG427" s="1" t="str">
        <f t="shared" si="145"/>
        <v>-</v>
      </c>
      <c r="BH427" s="1" t="str">
        <f t="shared" si="146"/>
        <v>-</v>
      </c>
      <c r="BI427" s="1" t="str">
        <f t="shared" si="147"/>
        <v>-</v>
      </c>
      <c r="BJ427" s="1" t="str">
        <f t="shared" si="148"/>
        <v>-</v>
      </c>
      <c r="BK427" s="1" t="str">
        <f t="shared" si="149"/>
        <v>-</v>
      </c>
      <c r="BL427" s="1" t="str">
        <f t="shared" si="150"/>
        <v>-</v>
      </c>
      <c r="BM427" s="1" t="str">
        <f t="shared" si="151"/>
        <v>-</v>
      </c>
      <c r="BN427" s="1" t="str">
        <f t="shared" si="152"/>
        <v>-</v>
      </c>
      <c r="BO427" s="1" t="str">
        <f t="shared" si="159"/>
        <v>-</v>
      </c>
      <c r="BP427" s="1" t="str">
        <f t="shared" si="153"/>
        <v>-</v>
      </c>
      <c r="BQ427" s="1" t="str">
        <f t="shared" si="154"/>
        <v>-</v>
      </c>
      <c r="BR427" s="1" t="str">
        <f t="shared" si="155"/>
        <v>-</v>
      </c>
      <c r="BS427" s="1">
        <f t="shared" si="156"/>
        <v>1950</v>
      </c>
      <c r="BT427" s="1">
        <f t="shared" si="157"/>
        <v>2</v>
      </c>
      <c r="BU427" s="127">
        <f t="shared" si="158"/>
        <v>0</v>
      </c>
      <c r="BV427" s="127">
        <f t="shared" si="158"/>
        <v>0</v>
      </c>
      <c r="BW427" s="9"/>
      <c r="BX427" s="9"/>
      <c r="BY427" s="9"/>
      <c r="BZ427" s="9"/>
      <c r="CA427" s="9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</row>
    <row r="428" spans="1:134" ht="15.75" x14ac:dyDescent="0.3">
      <c r="A428" s="101">
        <f>IF(C428&lt;&gt;"",COUNTA($C$7:C428),"")</f>
        <v>422</v>
      </c>
      <c r="B428" s="309" t="s">
        <v>948</v>
      </c>
      <c r="C428" s="360" t="s">
        <v>949</v>
      </c>
      <c r="D428" s="403" t="s">
        <v>908</v>
      </c>
      <c r="E428" s="131"/>
      <c r="F428" s="106" t="s">
        <v>257</v>
      </c>
      <c r="G428" s="311" t="s">
        <v>102</v>
      </c>
      <c r="H428" s="146" t="s">
        <v>115</v>
      </c>
      <c r="I428" s="109">
        <f t="shared" ca="1" si="160"/>
        <v>36</v>
      </c>
      <c r="J428" s="110"/>
      <c r="K428" s="404"/>
      <c r="L428" s="111" t="s">
        <v>112</v>
      </c>
      <c r="M428" s="304">
        <v>29203</v>
      </c>
      <c r="N428" s="167"/>
      <c r="O428" s="158"/>
      <c r="P428" s="133"/>
      <c r="Q428" s="402"/>
      <c r="R428" s="392"/>
      <c r="S428" s="136"/>
      <c r="T428" s="137"/>
      <c r="U428" s="138"/>
      <c r="V428" s="139"/>
      <c r="W428" s="135"/>
      <c r="X428" s="371"/>
      <c r="Y428" s="141">
        <f t="shared" si="140"/>
        <v>12</v>
      </c>
      <c r="AF428" s="371"/>
      <c r="AG428" s="371"/>
      <c r="AH428" s="143" t="str">
        <f t="shared" si="139"/>
        <v>W</v>
      </c>
      <c r="AI428" s="143" t="str">
        <f t="shared" si="139"/>
        <v>B</v>
      </c>
      <c r="AJ428" s="143">
        <f t="shared" ca="1" si="139"/>
        <v>36</v>
      </c>
      <c r="AK428" s="143">
        <f t="shared" si="138"/>
        <v>0</v>
      </c>
      <c r="AL428" s="143">
        <f t="shared" si="138"/>
        <v>0</v>
      </c>
      <c r="AM428" s="143" t="str">
        <f t="shared" si="138"/>
        <v>Ambon</v>
      </c>
      <c r="AN428" s="25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33"/>
      <c r="BC428" t="str">
        <f t="shared" si="141"/>
        <v>-</v>
      </c>
      <c r="BD428" t="str">
        <f t="shared" si="142"/>
        <v>-</v>
      </c>
      <c r="BE428" s="1" t="str">
        <f t="shared" si="143"/>
        <v>-</v>
      </c>
      <c r="BF428" s="1" t="str">
        <f t="shared" si="144"/>
        <v>-</v>
      </c>
      <c r="BG428" s="1" t="str">
        <f t="shared" si="145"/>
        <v>-</v>
      </c>
      <c r="BH428" s="1" t="str">
        <f t="shared" si="146"/>
        <v>-</v>
      </c>
      <c r="BI428" s="1" t="str">
        <f t="shared" si="147"/>
        <v>-</v>
      </c>
      <c r="BJ428" s="1" t="str">
        <f t="shared" si="148"/>
        <v>-</v>
      </c>
      <c r="BK428" s="1" t="str">
        <f t="shared" si="149"/>
        <v>-</v>
      </c>
      <c r="BL428" s="1" t="str">
        <f t="shared" si="150"/>
        <v>-</v>
      </c>
      <c r="BM428" s="1" t="str">
        <f t="shared" si="151"/>
        <v>-</v>
      </c>
      <c r="BN428" s="1" t="str">
        <f t="shared" si="152"/>
        <v>-</v>
      </c>
      <c r="BO428" s="1" t="str">
        <f t="shared" si="159"/>
        <v>-</v>
      </c>
      <c r="BP428" s="1" t="str">
        <f t="shared" si="153"/>
        <v>-</v>
      </c>
      <c r="BQ428" s="1" t="str">
        <f t="shared" si="154"/>
        <v>-</v>
      </c>
      <c r="BR428" s="1" t="str">
        <f t="shared" si="155"/>
        <v>-</v>
      </c>
      <c r="BS428" s="1">
        <f t="shared" si="156"/>
        <v>1979</v>
      </c>
      <c r="BT428" s="1">
        <f t="shared" si="157"/>
        <v>12</v>
      </c>
      <c r="BU428" s="127">
        <f t="shared" si="158"/>
        <v>0</v>
      </c>
      <c r="BV428" s="127">
        <f t="shared" si="158"/>
        <v>0</v>
      </c>
      <c r="BW428" s="9"/>
      <c r="BX428" s="9"/>
      <c r="BY428" s="9"/>
      <c r="BZ428" s="9"/>
      <c r="CA428" s="9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</row>
    <row r="429" spans="1:134" ht="15.75" x14ac:dyDescent="0.3">
      <c r="A429" s="101">
        <f>IF(C429&lt;&gt;"",COUNTA($C$7:C429),"")</f>
        <v>423</v>
      </c>
      <c r="B429" s="144" t="s">
        <v>950</v>
      </c>
      <c r="C429" s="251" t="s">
        <v>951</v>
      </c>
      <c r="D429" s="403" t="s">
        <v>908</v>
      </c>
      <c r="E429" s="222"/>
      <c r="F429" s="106" t="s">
        <v>257</v>
      </c>
      <c r="G429" s="172" t="s">
        <v>66</v>
      </c>
      <c r="H429" s="146" t="s">
        <v>115</v>
      </c>
      <c r="I429" s="109">
        <f t="shared" ca="1" si="160"/>
        <v>24</v>
      </c>
      <c r="J429" s="110"/>
      <c r="K429" s="110"/>
      <c r="L429" s="111" t="s">
        <v>112</v>
      </c>
      <c r="M429" s="304">
        <v>33551</v>
      </c>
      <c r="N429" s="254">
        <v>37250</v>
      </c>
      <c r="O429" s="156"/>
      <c r="P429" s="255"/>
      <c r="Q429" s="391"/>
      <c r="R429" s="392"/>
      <c r="S429" s="136"/>
      <c r="T429" s="137"/>
      <c r="U429" s="138"/>
      <c r="V429" s="139"/>
      <c r="W429" s="135"/>
      <c r="X429" s="371"/>
      <c r="Y429" s="141">
        <f t="shared" si="140"/>
        <v>11</v>
      </c>
      <c r="AF429" s="371"/>
      <c r="AG429" s="371"/>
      <c r="AH429" s="143" t="str">
        <f t="shared" si="139"/>
        <v>P</v>
      </c>
      <c r="AI429" s="143" t="str">
        <f t="shared" si="139"/>
        <v>B</v>
      </c>
      <c r="AJ429" s="143">
        <f t="shared" ca="1" si="139"/>
        <v>24</v>
      </c>
      <c r="AK429" s="143">
        <f t="shared" si="138"/>
        <v>0</v>
      </c>
      <c r="AL429" s="143">
        <f t="shared" si="138"/>
        <v>0</v>
      </c>
      <c r="AM429" s="143" t="str">
        <f t="shared" si="138"/>
        <v>Ambon</v>
      </c>
      <c r="AN429" s="25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33"/>
      <c r="BC429">
        <f t="shared" si="141"/>
        <v>2001</v>
      </c>
      <c r="BD429">
        <f t="shared" si="142"/>
        <v>12</v>
      </c>
      <c r="BE429" s="1" t="str">
        <f t="shared" si="143"/>
        <v>-</v>
      </c>
      <c r="BF429" s="1" t="str">
        <f t="shared" si="144"/>
        <v>-</v>
      </c>
      <c r="BG429" s="1" t="str">
        <f t="shared" si="145"/>
        <v>-</v>
      </c>
      <c r="BH429" s="1" t="str">
        <f t="shared" si="146"/>
        <v>-</v>
      </c>
      <c r="BI429" s="1" t="str">
        <f t="shared" si="147"/>
        <v>-</v>
      </c>
      <c r="BJ429" s="1" t="str">
        <f t="shared" si="148"/>
        <v>-</v>
      </c>
      <c r="BK429" s="1" t="str">
        <f t="shared" si="149"/>
        <v>-</v>
      </c>
      <c r="BL429" s="1" t="str">
        <f t="shared" si="150"/>
        <v>-</v>
      </c>
      <c r="BM429" s="1" t="str">
        <f t="shared" si="151"/>
        <v>-</v>
      </c>
      <c r="BN429" s="1" t="str">
        <f t="shared" si="152"/>
        <v>-</v>
      </c>
      <c r="BO429" s="1" t="str">
        <f t="shared" si="159"/>
        <v>-</v>
      </c>
      <c r="BP429" s="1" t="str">
        <f t="shared" si="153"/>
        <v>-</v>
      </c>
      <c r="BQ429" s="1" t="str">
        <f t="shared" si="154"/>
        <v>-</v>
      </c>
      <c r="BR429" s="1" t="str">
        <f t="shared" si="155"/>
        <v>-</v>
      </c>
      <c r="BS429" s="1">
        <f t="shared" si="156"/>
        <v>1991</v>
      </c>
      <c r="BT429" s="1">
        <f t="shared" si="157"/>
        <v>11</v>
      </c>
      <c r="BU429" s="127">
        <f t="shared" si="158"/>
        <v>0</v>
      </c>
      <c r="BV429" s="127">
        <f t="shared" si="158"/>
        <v>0</v>
      </c>
      <c r="BW429" s="9"/>
      <c r="BX429" s="9"/>
      <c r="BY429" s="9"/>
      <c r="BZ429" s="9"/>
      <c r="CA429" s="9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</row>
    <row r="430" spans="1:134" ht="15.75" x14ac:dyDescent="0.3">
      <c r="A430" s="101">
        <f>IF(C430&lt;&gt;"",COUNTA($C$7:C430),"")</f>
        <v>424</v>
      </c>
      <c r="B430" s="102">
        <v>7717001</v>
      </c>
      <c r="C430" s="251" t="s">
        <v>952</v>
      </c>
      <c r="D430" s="403" t="s">
        <v>953</v>
      </c>
      <c r="E430" s="405">
        <v>267358</v>
      </c>
      <c r="F430" s="106" t="s">
        <v>124</v>
      </c>
      <c r="G430" s="110" t="s">
        <v>66</v>
      </c>
      <c r="H430" s="110" t="s">
        <v>103</v>
      </c>
      <c r="I430" s="109">
        <f t="shared" ca="1" si="160"/>
        <v>84</v>
      </c>
      <c r="J430" s="110" t="s">
        <v>158</v>
      </c>
      <c r="K430" s="110" t="s">
        <v>111</v>
      </c>
      <c r="L430" s="111" t="s">
        <v>146</v>
      </c>
      <c r="M430" s="253">
        <v>11676</v>
      </c>
      <c r="N430" s="254">
        <v>23269</v>
      </c>
      <c r="O430" s="156">
        <v>23269</v>
      </c>
      <c r="P430" s="255"/>
      <c r="Q430" s="391"/>
      <c r="R430" s="392"/>
      <c r="S430" s="136"/>
      <c r="T430" s="137"/>
      <c r="U430" s="138"/>
      <c r="V430" s="139"/>
      <c r="W430" s="135"/>
      <c r="X430" s="371"/>
      <c r="Y430" s="141">
        <f t="shared" si="140"/>
        <v>12</v>
      </c>
      <c r="AF430" s="371"/>
      <c r="AG430" s="371"/>
      <c r="AH430" s="143" t="str">
        <f t="shared" si="139"/>
        <v>P</v>
      </c>
      <c r="AI430" s="143" t="str">
        <f t="shared" si="139"/>
        <v>S</v>
      </c>
      <c r="AJ430" s="143">
        <f t="shared" ca="1" si="139"/>
        <v>84</v>
      </c>
      <c r="AK430" s="143" t="str">
        <f t="shared" si="138"/>
        <v>D-3</v>
      </c>
      <c r="AL430" s="143" t="str">
        <f t="shared" si="138"/>
        <v>Wirausaha</v>
      </c>
      <c r="AM430" s="143" t="str">
        <f t="shared" si="138"/>
        <v>Batak</v>
      </c>
      <c r="AN430" s="25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33"/>
      <c r="BC430">
        <f t="shared" si="141"/>
        <v>1963</v>
      </c>
      <c r="BD430">
        <f t="shared" si="142"/>
        <v>9</v>
      </c>
      <c r="BE430" s="1">
        <f t="shared" si="143"/>
        <v>1963</v>
      </c>
      <c r="BF430" s="1">
        <f t="shared" si="144"/>
        <v>9</v>
      </c>
      <c r="BG430" s="1" t="str">
        <f t="shared" si="145"/>
        <v>-</v>
      </c>
      <c r="BH430" s="1" t="str">
        <f t="shared" si="146"/>
        <v>-</v>
      </c>
      <c r="BI430" s="1" t="str">
        <f t="shared" si="147"/>
        <v>-</v>
      </c>
      <c r="BJ430" s="1" t="str">
        <f t="shared" si="148"/>
        <v>-</v>
      </c>
      <c r="BK430" s="1" t="str">
        <f t="shared" si="149"/>
        <v>-</v>
      </c>
      <c r="BL430" s="1" t="str">
        <f t="shared" si="150"/>
        <v>-</v>
      </c>
      <c r="BM430" s="1" t="str">
        <f t="shared" si="151"/>
        <v>-</v>
      </c>
      <c r="BN430" s="1" t="str">
        <f t="shared" si="152"/>
        <v>-</v>
      </c>
      <c r="BO430" s="1" t="str">
        <f t="shared" si="159"/>
        <v>-</v>
      </c>
      <c r="BP430" s="1" t="str">
        <f t="shared" si="153"/>
        <v>-</v>
      </c>
      <c r="BQ430" s="1" t="str">
        <f t="shared" si="154"/>
        <v>-</v>
      </c>
      <c r="BR430" s="1" t="str">
        <f t="shared" si="155"/>
        <v>-</v>
      </c>
      <c r="BS430" s="1">
        <f t="shared" si="156"/>
        <v>1931</v>
      </c>
      <c r="BT430" s="1">
        <f t="shared" si="157"/>
        <v>12</v>
      </c>
      <c r="BU430" s="127">
        <f t="shared" si="158"/>
        <v>0</v>
      </c>
      <c r="BV430" s="127">
        <f t="shared" si="158"/>
        <v>0</v>
      </c>
      <c r="BW430" s="9"/>
      <c r="BX430" s="9"/>
      <c r="BY430" s="9"/>
      <c r="BZ430" s="9"/>
      <c r="CA430" s="9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</row>
    <row r="431" spans="1:134" ht="15.75" x14ac:dyDescent="0.3">
      <c r="A431" s="101">
        <f>IF(C431&lt;&gt;"",COUNTA($C$7:C431),"")</f>
        <v>425</v>
      </c>
      <c r="B431" s="102">
        <v>7727002</v>
      </c>
      <c r="C431" s="251" t="s">
        <v>954</v>
      </c>
      <c r="D431" s="403" t="s">
        <v>953</v>
      </c>
      <c r="E431" s="405">
        <v>267358</v>
      </c>
      <c r="F431" s="106" t="s">
        <v>124</v>
      </c>
      <c r="G431" s="110" t="s">
        <v>102</v>
      </c>
      <c r="H431" s="110" t="s">
        <v>103</v>
      </c>
      <c r="I431" s="109">
        <f t="shared" ca="1" si="160"/>
        <v>76</v>
      </c>
      <c r="J431" s="110" t="s">
        <v>110</v>
      </c>
      <c r="K431" s="110" t="s">
        <v>127</v>
      </c>
      <c r="L431" s="111" t="s">
        <v>106</v>
      </c>
      <c r="M431" s="253">
        <v>14282</v>
      </c>
      <c r="N431" s="254">
        <v>14407</v>
      </c>
      <c r="O431" s="156">
        <v>19713</v>
      </c>
      <c r="P431" s="255"/>
      <c r="Q431" s="391"/>
      <c r="R431" s="392"/>
      <c r="S431" s="136"/>
      <c r="T431" s="137"/>
      <c r="U431" s="138"/>
      <c r="V431" s="139"/>
      <c r="W431" s="135"/>
      <c r="X431" s="371"/>
      <c r="Y431" s="141">
        <f t="shared" si="140"/>
        <v>2</v>
      </c>
      <c r="AF431" s="371"/>
      <c r="AG431" s="371"/>
      <c r="AH431" s="143" t="str">
        <f t="shared" si="139"/>
        <v>W</v>
      </c>
      <c r="AI431" s="143" t="str">
        <f t="shared" si="139"/>
        <v>S</v>
      </c>
      <c r="AJ431" s="143">
        <f t="shared" ca="1" si="139"/>
        <v>76</v>
      </c>
      <c r="AK431" s="143" t="str">
        <f t="shared" si="138"/>
        <v>SMU</v>
      </c>
      <c r="AL431" s="143" t="str">
        <f t="shared" si="138"/>
        <v>Ibu RT</v>
      </c>
      <c r="AM431" s="143" t="str">
        <f t="shared" si="138"/>
        <v>Jawa</v>
      </c>
      <c r="AN431" s="25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33"/>
      <c r="BC431">
        <f t="shared" si="141"/>
        <v>1939</v>
      </c>
      <c r="BD431">
        <f t="shared" si="142"/>
        <v>6</v>
      </c>
      <c r="BE431" s="1">
        <f t="shared" si="143"/>
        <v>1953</v>
      </c>
      <c r="BF431" s="1">
        <f t="shared" si="144"/>
        <v>12</v>
      </c>
      <c r="BG431" s="1" t="str">
        <f t="shared" si="145"/>
        <v>-</v>
      </c>
      <c r="BH431" s="1" t="str">
        <f t="shared" si="146"/>
        <v>-</v>
      </c>
      <c r="BI431" s="1" t="str">
        <f t="shared" si="147"/>
        <v>-</v>
      </c>
      <c r="BJ431" s="1" t="str">
        <f t="shared" si="148"/>
        <v>-</v>
      </c>
      <c r="BK431" s="1" t="str">
        <f t="shared" si="149"/>
        <v>-</v>
      </c>
      <c r="BL431" s="1" t="str">
        <f t="shared" si="150"/>
        <v>-</v>
      </c>
      <c r="BM431" s="1" t="str">
        <f t="shared" si="151"/>
        <v>-</v>
      </c>
      <c r="BN431" s="1" t="str">
        <f t="shared" si="152"/>
        <v>-</v>
      </c>
      <c r="BO431" s="1" t="str">
        <f t="shared" si="159"/>
        <v>-</v>
      </c>
      <c r="BP431" s="1" t="str">
        <f t="shared" si="153"/>
        <v>-</v>
      </c>
      <c r="BQ431" s="1" t="str">
        <f t="shared" si="154"/>
        <v>-</v>
      </c>
      <c r="BR431" s="1" t="str">
        <f t="shared" si="155"/>
        <v>-</v>
      </c>
      <c r="BS431" s="1">
        <f t="shared" si="156"/>
        <v>1939</v>
      </c>
      <c r="BT431" s="1">
        <f t="shared" si="157"/>
        <v>2</v>
      </c>
      <c r="BU431" s="127">
        <f t="shared" si="158"/>
        <v>0</v>
      </c>
      <c r="BV431" s="127">
        <f t="shared" si="158"/>
        <v>0</v>
      </c>
      <c r="BW431" s="9"/>
      <c r="BX431" s="9"/>
      <c r="BY431" s="9"/>
      <c r="BZ431" s="9"/>
      <c r="CA431" s="9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</row>
    <row r="432" spans="1:134" ht="15.75" x14ac:dyDescent="0.3">
      <c r="A432" s="101">
        <f>IF(C432&lt;&gt;"",COUNTA($C$7:C432),"")</f>
        <v>426</v>
      </c>
      <c r="B432" s="204">
        <v>7713005</v>
      </c>
      <c r="C432" s="338" t="s">
        <v>955</v>
      </c>
      <c r="D432" s="406" t="s">
        <v>953</v>
      </c>
      <c r="E432" s="407">
        <v>267358</v>
      </c>
      <c r="F432" s="205" t="s">
        <v>124</v>
      </c>
      <c r="G432" s="207" t="s">
        <v>66</v>
      </c>
      <c r="H432" s="274" t="s">
        <v>115</v>
      </c>
      <c r="I432" s="208">
        <f t="shared" ca="1" si="160"/>
        <v>48</v>
      </c>
      <c r="J432" s="207"/>
      <c r="K432" s="207"/>
      <c r="L432" s="209" t="s">
        <v>146</v>
      </c>
      <c r="M432" s="271">
        <v>24760</v>
      </c>
      <c r="N432" s="210">
        <v>24802</v>
      </c>
      <c r="O432" s="382"/>
      <c r="P432" s="399"/>
      <c r="Q432" s="400"/>
      <c r="R432" s="401"/>
      <c r="S432" s="215">
        <v>39949</v>
      </c>
      <c r="T432" s="216"/>
      <c r="U432" s="217"/>
      <c r="V432" s="218" t="s">
        <v>253</v>
      </c>
      <c r="W432" s="214"/>
      <c r="X432" s="371"/>
      <c r="Y432" s="141" t="str">
        <f t="shared" si="140"/>
        <v>-</v>
      </c>
      <c r="AF432" s="371"/>
      <c r="AG432" s="371"/>
      <c r="AH432" s="143" t="str">
        <f t="shared" si="139"/>
        <v>*P</v>
      </c>
      <c r="AI432" s="143" t="str">
        <f t="shared" si="139"/>
        <v>*B</v>
      </c>
      <c r="AJ432" s="143" t="str">
        <f t="shared" ca="1" si="139"/>
        <v>*48</v>
      </c>
      <c r="AK432" s="143" t="str">
        <f t="shared" si="138"/>
        <v>*</v>
      </c>
      <c r="AL432" s="143" t="str">
        <f t="shared" si="138"/>
        <v>*</v>
      </c>
      <c r="AM432" s="143" t="str">
        <f t="shared" si="138"/>
        <v>*Batak</v>
      </c>
      <c r="AN432" s="25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33"/>
      <c r="BC432">
        <f t="shared" si="141"/>
        <v>1967</v>
      </c>
      <c r="BD432">
        <f t="shared" si="142"/>
        <v>11</v>
      </c>
      <c r="BE432" s="1" t="str">
        <f t="shared" si="143"/>
        <v>-</v>
      </c>
      <c r="BF432" s="1" t="str">
        <f t="shared" si="144"/>
        <v>-</v>
      </c>
      <c r="BG432" s="1" t="str">
        <f t="shared" si="145"/>
        <v>-</v>
      </c>
      <c r="BH432" s="1" t="str">
        <f t="shared" si="146"/>
        <v>-</v>
      </c>
      <c r="BI432" s="1" t="str">
        <f t="shared" si="147"/>
        <v>-</v>
      </c>
      <c r="BJ432" s="1" t="str">
        <f t="shared" si="148"/>
        <v>-</v>
      </c>
      <c r="BK432" s="1" t="str">
        <f t="shared" si="149"/>
        <v>-</v>
      </c>
      <c r="BL432" s="1" t="str">
        <f t="shared" si="150"/>
        <v>-</v>
      </c>
      <c r="BM432" s="1">
        <f t="shared" si="151"/>
        <v>2009</v>
      </c>
      <c r="BN432" s="1">
        <f t="shared" si="152"/>
        <v>5</v>
      </c>
      <c r="BO432" s="1" t="str">
        <f t="shared" si="159"/>
        <v>-</v>
      </c>
      <c r="BP432" s="1" t="str">
        <f t="shared" si="153"/>
        <v>-</v>
      </c>
      <c r="BQ432" s="1" t="str">
        <f t="shared" si="154"/>
        <v>-</v>
      </c>
      <c r="BR432" s="1" t="str">
        <f t="shared" si="155"/>
        <v>-</v>
      </c>
      <c r="BS432" s="1">
        <f t="shared" si="156"/>
        <v>1967</v>
      </c>
      <c r="BT432" s="1">
        <f t="shared" si="157"/>
        <v>10</v>
      </c>
      <c r="BU432" s="127" t="str">
        <f t="shared" si="158"/>
        <v>DKH-4</v>
      </c>
      <c r="BV432" s="127">
        <f t="shared" si="158"/>
        <v>0</v>
      </c>
      <c r="BW432" s="9"/>
      <c r="BX432" s="9"/>
      <c r="BY432" s="9"/>
      <c r="BZ432" s="9"/>
      <c r="CA432" s="9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</row>
    <row r="433" spans="1:134" ht="15.75" x14ac:dyDescent="0.3">
      <c r="A433" s="101">
        <f>IF(C433&lt;&gt;"",COUNTA($C$7:C433),"")</f>
        <v>427</v>
      </c>
      <c r="B433" s="102">
        <v>8728060</v>
      </c>
      <c r="C433" s="251" t="s">
        <v>956</v>
      </c>
      <c r="D433" s="403" t="s">
        <v>953</v>
      </c>
      <c r="E433" s="405">
        <v>267358</v>
      </c>
      <c r="F433" s="106" t="s">
        <v>124</v>
      </c>
      <c r="G433" s="110" t="s">
        <v>102</v>
      </c>
      <c r="H433" s="110" t="s">
        <v>103</v>
      </c>
      <c r="I433" s="109">
        <f t="shared" ca="1" si="160"/>
        <v>45</v>
      </c>
      <c r="J433" s="110" t="s">
        <v>158</v>
      </c>
      <c r="K433" s="110" t="s">
        <v>119</v>
      </c>
      <c r="L433" s="111" t="s">
        <v>146</v>
      </c>
      <c r="M433" s="253">
        <v>25894</v>
      </c>
      <c r="N433" s="254">
        <v>26419</v>
      </c>
      <c r="O433" s="156">
        <v>32136</v>
      </c>
      <c r="P433" s="255"/>
      <c r="Q433" s="391"/>
      <c r="R433" s="392"/>
      <c r="S433" s="136"/>
      <c r="T433" s="137"/>
      <c r="U433" s="138"/>
      <c r="V433" s="139"/>
      <c r="W433" s="135"/>
      <c r="X433" s="371"/>
      <c r="Y433" s="141">
        <f t="shared" si="140"/>
        <v>11</v>
      </c>
      <c r="AF433" s="371"/>
      <c r="AG433" s="371"/>
      <c r="AH433" s="143" t="str">
        <f t="shared" si="139"/>
        <v>W</v>
      </c>
      <c r="AI433" s="143" t="str">
        <f t="shared" si="139"/>
        <v>S</v>
      </c>
      <c r="AJ433" s="143">
        <f t="shared" ca="1" si="139"/>
        <v>45</v>
      </c>
      <c r="AK433" s="143" t="str">
        <f t="shared" si="138"/>
        <v>D-3</v>
      </c>
      <c r="AL433" s="143" t="str">
        <f t="shared" si="138"/>
        <v>P.Swasta</v>
      </c>
      <c r="AM433" s="143" t="str">
        <f t="shared" si="138"/>
        <v>Batak</v>
      </c>
      <c r="AN433" s="25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33"/>
      <c r="BC433">
        <f t="shared" si="141"/>
        <v>1972</v>
      </c>
      <c r="BD433">
        <f t="shared" si="142"/>
        <v>4</v>
      </c>
      <c r="BE433" s="1">
        <f t="shared" si="143"/>
        <v>1987</v>
      </c>
      <c r="BF433" s="1">
        <f t="shared" si="144"/>
        <v>12</v>
      </c>
      <c r="BG433" s="1" t="str">
        <f t="shared" si="145"/>
        <v>-</v>
      </c>
      <c r="BH433" s="1" t="str">
        <f t="shared" si="146"/>
        <v>-</v>
      </c>
      <c r="BI433" s="1" t="str">
        <f t="shared" si="147"/>
        <v>-</v>
      </c>
      <c r="BJ433" s="1" t="str">
        <f t="shared" si="148"/>
        <v>-</v>
      </c>
      <c r="BK433" s="1" t="str">
        <f t="shared" si="149"/>
        <v>-</v>
      </c>
      <c r="BL433" s="1" t="str">
        <f t="shared" si="150"/>
        <v>-</v>
      </c>
      <c r="BM433" s="1" t="str">
        <f t="shared" si="151"/>
        <v>-</v>
      </c>
      <c r="BN433" s="1" t="str">
        <f t="shared" si="152"/>
        <v>-</v>
      </c>
      <c r="BO433" s="1" t="str">
        <f t="shared" si="159"/>
        <v>-</v>
      </c>
      <c r="BP433" s="1" t="str">
        <f t="shared" si="153"/>
        <v>-</v>
      </c>
      <c r="BQ433" s="1" t="str">
        <f t="shared" si="154"/>
        <v>-</v>
      </c>
      <c r="BR433" s="1" t="str">
        <f t="shared" si="155"/>
        <v>-</v>
      </c>
      <c r="BS433" s="1">
        <f t="shared" si="156"/>
        <v>1970</v>
      </c>
      <c r="BT433" s="1">
        <f t="shared" si="157"/>
        <v>11</v>
      </c>
      <c r="BU433" s="127">
        <f t="shared" si="158"/>
        <v>0</v>
      </c>
      <c r="BV433" s="127">
        <f t="shared" si="158"/>
        <v>0</v>
      </c>
      <c r="BW433" s="9"/>
      <c r="BX433" s="9"/>
      <c r="BY433" s="9"/>
      <c r="BZ433" s="9"/>
      <c r="CA433" s="9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</row>
    <row r="434" spans="1:134" ht="15.75" x14ac:dyDescent="0.3">
      <c r="A434" s="101">
        <f>IF(C434&lt;&gt;"",COUNTA($C$7:C434),"")</f>
        <v>428</v>
      </c>
      <c r="B434" s="102">
        <v>1021031</v>
      </c>
      <c r="C434" s="251" t="s">
        <v>957</v>
      </c>
      <c r="D434" s="403" t="s">
        <v>953</v>
      </c>
      <c r="E434" s="405">
        <v>267358</v>
      </c>
      <c r="F434" s="106" t="s">
        <v>124</v>
      </c>
      <c r="G434" s="172" t="s">
        <v>102</v>
      </c>
      <c r="H434" s="110" t="s">
        <v>115</v>
      </c>
      <c r="I434" s="109">
        <f t="shared" ca="1" si="160"/>
        <v>6</v>
      </c>
      <c r="J434" s="110"/>
      <c r="K434" s="110"/>
      <c r="L434" s="111" t="s">
        <v>146</v>
      </c>
      <c r="M434" s="253">
        <v>40119</v>
      </c>
      <c r="N434" s="254">
        <v>40517</v>
      </c>
      <c r="O434" s="156"/>
      <c r="P434" s="255"/>
      <c r="Q434" s="391"/>
      <c r="R434" s="392"/>
      <c r="S434" s="355"/>
      <c r="T434" s="137"/>
      <c r="U434" s="138"/>
      <c r="V434" s="139" t="s">
        <v>87</v>
      </c>
      <c r="W434" s="135"/>
      <c r="X434" s="371"/>
      <c r="Y434" s="141">
        <f t="shared" si="140"/>
        <v>11</v>
      </c>
      <c r="AF434" s="371"/>
      <c r="AG434" s="371"/>
      <c r="AH434" s="143" t="str">
        <f t="shared" si="139"/>
        <v>W</v>
      </c>
      <c r="AI434" s="143" t="str">
        <f t="shared" si="139"/>
        <v>B</v>
      </c>
      <c r="AJ434" s="143">
        <f t="shared" ca="1" si="139"/>
        <v>6</v>
      </c>
      <c r="AK434" s="143">
        <f t="shared" si="138"/>
        <v>0</v>
      </c>
      <c r="AL434" s="143">
        <f t="shared" si="138"/>
        <v>0</v>
      </c>
      <c r="AM434" s="143" t="str">
        <f t="shared" si="138"/>
        <v>Batak</v>
      </c>
      <c r="AN434" s="25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33"/>
      <c r="BC434">
        <f t="shared" si="141"/>
        <v>2010</v>
      </c>
      <c r="BD434">
        <f t="shared" si="142"/>
        <v>12</v>
      </c>
      <c r="BE434" s="1" t="str">
        <f t="shared" si="143"/>
        <v>-</v>
      </c>
      <c r="BF434" s="1" t="str">
        <f t="shared" si="144"/>
        <v>-</v>
      </c>
      <c r="BG434" s="1" t="str">
        <f t="shared" si="145"/>
        <v>-</v>
      </c>
      <c r="BH434" s="1" t="str">
        <f t="shared" si="146"/>
        <v>-</v>
      </c>
      <c r="BI434" s="1" t="str">
        <f t="shared" si="147"/>
        <v>-</v>
      </c>
      <c r="BJ434" s="1" t="str">
        <f t="shared" si="148"/>
        <v>-</v>
      </c>
      <c r="BK434" s="1" t="str">
        <f t="shared" si="149"/>
        <v>-</v>
      </c>
      <c r="BL434" s="1" t="str">
        <f t="shared" si="150"/>
        <v>-</v>
      </c>
      <c r="BM434" s="1" t="str">
        <f t="shared" si="151"/>
        <v>-</v>
      </c>
      <c r="BN434" s="1" t="str">
        <f t="shared" si="152"/>
        <v>-</v>
      </c>
      <c r="BO434" s="1" t="str">
        <f t="shared" si="159"/>
        <v>-</v>
      </c>
      <c r="BP434" s="1" t="str">
        <f t="shared" si="153"/>
        <v>-</v>
      </c>
      <c r="BQ434" s="1" t="str">
        <f t="shared" si="154"/>
        <v>-</v>
      </c>
      <c r="BR434" s="1" t="str">
        <f t="shared" si="155"/>
        <v>-</v>
      </c>
      <c r="BS434" s="1">
        <f t="shared" si="156"/>
        <v>2009</v>
      </c>
      <c r="BT434" s="1">
        <f t="shared" si="157"/>
        <v>11</v>
      </c>
      <c r="BU434" s="127" t="str">
        <f t="shared" si="158"/>
        <v>ATL</v>
      </c>
      <c r="BV434" s="127">
        <f t="shared" si="158"/>
        <v>0</v>
      </c>
      <c r="BW434" s="9"/>
      <c r="BX434" s="9"/>
      <c r="BY434" s="9"/>
      <c r="BZ434" s="9"/>
      <c r="CA434" s="9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</row>
    <row r="435" spans="1:134" ht="15.75" x14ac:dyDescent="0.3">
      <c r="A435" s="101">
        <f>IF(C435&lt;&gt;"",COUNTA($C$7:C435),"")</f>
        <v>429</v>
      </c>
      <c r="B435" s="102">
        <v>9225006</v>
      </c>
      <c r="C435" s="251" t="s">
        <v>958</v>
      </c>
      <c r="D435" s="403" t="s">
        <v>953</v>
      </c>
      <c r="E435" s="405">
        <v>267358</v>
      </c>
      <c r="F435" s="106" t="s">
        <v>124</v>
      </c>
      <c r="G435" s="172" t="s">
        <v>102</v>
      </c>
      <c r="H435" s="110" t="s">
        <v>103</v>
      </c>
      <c r="I435" s="109">
        <f t="shared" ca="1" si="160"/>
        <v>41</v>
      </c>
      <c r="J435" s="110" t="s">
        <v>158</v>
      </c>
      <c r="K435" s="110" t="s">
        <v>119</v>
      </c>
      <c r="L435" s="111" t="s">
        <v>146</v>
      </c>
      <c r="M435" s="253">
        <v>27357</v>
      </c>
      <c r="N435" s="254">
        <v>29945</v>
      </c>
      <c r="O435" s="156">
        <v>33699</v>
      </c>
      <c r="P435" s="255"/>
      <c r="Q435" s="391"/>
      <c r="R435" s="392"/>
      <c r="S435" s="355"/>
      <c r="T435" s="137"/>
      <c r="U435" s="138"/>
      <c r="V435" s="139"/>
      <c r="W435" s="135"/>
      <c r="X435" s="371"/>
      <c r="Y435" s="141">
        <f t="shared" si="140"/>
        <v>11</v>
      </c>
      <c r="AF435" s="371"/>
      <c r="AG435" s="371"/>
      <c r="AH435" s="143" t="str">
        <f t="shared" si="139"/>
        <v>W</v>
      </c>
      <c r="AI435" s="143" t="str">
        <f t="shared" si="139"/>
        <v>S</v>
      </c>
      <c r="AJ435" s="143">
        <f t="shared" ca="1" si="139"/>
        <v>41</v>
      </c>
      <c r="AK435" s="143" t="str">
        <f t="shared" si="138"/>
        <v>D-3</v>
      </c>
      <c r="AL435" s="143" t="str">
        <f t="shared" si="138"/>
        <v>P.Swasta</v>
      </c>
      <c r="AM435" s="143" t="str">
        <f t="shared" si="138"/>
        <v>Batak</v>
      </c>
      <c r="AN435" s="25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33"/>
      <c r="BC435">
        <f t="shared" si="141"/>
        <v>1981</v>
      </c>
      <c r="BD435">
        <f t="shared" si="142"/>
        <v>12</v>
      </c>
      <c r="BE435" s="1">
        <f t="shared" si="143"/>
        <v>1992</v>
      </c>
      <c r="BF435" s="1">
        <f t="shared" si="144"/>
        <v>4</v>
      </c>
      <c r="BG435" s="1" t="str">
        <f t="shared" si="145"/>
        <v>-</v>
      </c>
      <c r="BH435" s="1" t="str">
        <f t="shared" si="146"/>
        <v>-</v>
      </c>
      <c r="BI435" s="1" t="str">
        <f t="shared" si="147"/>
        <v>-</v>
      </c>
      <c r="BJ435" s="1" t="str">
        <f t="shared" si="148"/>
        <v>-</v>
      </c>
      <c r="BK435" s="1" t="str">
        <f t="shared" si="149"/>
        <v>-</v>
      </c>
      <c r="BL435" s="1" t="str">
        <f t="shared" si="150"/>
        <v>-</v>
      </c>
      <c r="BM435" s="1" t="str">
        <f t="shared" si="151"/>
        <v>-</v>
      </c>
      <c r="BN435" s="1" t="str">
        <f t="shared" si="152"/>
        <v>-</v>
      </c>
      <c r="BO435" s="1" t="str">
        <f t="shared" si="159"/>
        <v>-</v>
      </c>
      <c r="BP435" s="1" t="str">
        <f t="shared" si="153"/>
        <v>-</v>
      </c>
      <c r="BQ435" s="1" t="str">
        <f t="shared" si="154"/>
        <v>-</v>
      </c>
      <c r="BR435" s="1" t="str">
        <f t="shared" si="155"/>
        <v>-</v>
      </c>
      <c r="BS435" s="1">
        <f t="shared" si="156"/>
        <v>1974</v>
      </c>
      <c r="BT435" s="1">
        <f t="shared" si="157"/>
        <v>11</v>
      </c>
      <c r="BU435" s="127">
        <f t="shared" si="158"/>
        <v>0</v>
      </c>
      <c r="BV435" s="127">
        <f t="shared" si="158"/>
        <v>0</v>
      </c>
      <c r="BW435" s="9"/>
      <c r="BX435" s="9"/>
      <c r="BY435" s="9"/>
      <c r="BZ435" s="9"/>
      <c r="CA435" s="9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</row>
    <row r="436" spans="1:134" ht="15.75" x14ac:dyDescent="0.3">
      <c r="A436" s="101">
        <f>IF(C436&lt;&gt;"",COUNTA($C$7:C436),"")</f>
        <v>430</v>
      </c>
      <c r="B436" s="102">
        <v>8717053</v>
      </c>
      <c r="C436" s="251" t="s">
        <v>959</v>
      </c>
      <c r="D436" s="403" t="s">
        <v>953</v>
      </c>
      <c r="E436" s="102">
        <v>267340</v>
      </c>
      <c r="F436" s="106" t="s">
        <v>124</v>
      </c>
      <c r="G436" s="110" t="s">
        <v>66</v>
      </c>
      <c r="H436" s="110" t="s">
        <v>103</v>
      </c>
      <c r="I436" s="109">
        <f t="shared" ca="1" si="160"/>
        <v>53</v>
      </c>
      <c r="J436" s="110" t="s">
        <v>164</v>
      </c>
      <c r="K436" s="110" t="s">
        <v>105</v>
      </c>
      <c r="L436" s="111" t="s">
        <v>106</v>
      </c>
      <c r="M436" s="304">
        <v>22758</v>
      </c>
      <c r="N436" s="254">
        <v>22800</v>
      </c>
      <c r="O436" s="156">
        <v>29667</v>
      </c>
      <c r="P436" s="255"/>
      <c r="Q436" s="391"/>
      <c r="R436" s="392"/>
      <c r="S436" s="136"/>
      <c r="T436" s="137"/>
      <c r="U436" s="138"/>
      <c r="V436" s="139"/>
      <c r="W436" s="135"/>
      <c r="X436" s="371"/>
      <c r="Y436" s="141">
        <f t="shared" si="140"/>
        <v>4</v>
      </c>
      <c r="AF436" s="371"/>
      <c r="AG436" s="371"/>
      <c r="AH436" s="143" t="str">
        <f t="shared" si="139"/>
        <v>P</v>
      </c>
      <c r="AI436" s="143" t="str">
        <f t="shared" si="139"/>
        <v>S</v>
      </c>
      <c r="AJ436" s="143">
        <f t="shared" ca="1" si="139"/>
        <v>53</v>
      </c>
      <c r="AK436" s="143" t="str">
        <f t="shared" si="138"/>
        <v>S-2</v>
      </c>
      <c r="AL436" s="143" t="str">
        <f t="shared" si="138"/>
        <v>P.Negeri</v>
      </c>
      <c r="AM436" s="143" t="str">
        <f t="shared" si="138"/>
        <v>Jawa</v>
      </c>
      <c r="AN436" s="25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33"/>
      <c r="BC436">
        <f t="shared" si="141"/>
        <v>1962</v>
      </c>
      <c r="BD436">
        <f t="shared" si="142"/>
        <v>6</v>
      </c>
      <c r="BE436" s="1">
        <f t="shared" si="143"/>
        <v>1981</v>
      </c>
      <c r="BF436" s="1">
        <f t="shared" si="144"/>
        <v>3</v>
      </c>
      <c r="BG436" s="1" t="str">
        <f t="shared" si="145"/>
        <v>-</v>
      </c>
      <c r="BH436" s="1" t="str">
        <f t="shared" si="146"/>
        <v>-</v>
      </c>
      <c r="BI436" s="1" t="str">
        <f t="shared" si="147"/>
        <v>-</v>
      </c>
      <c r="BJ436" s="1" t="str">
        <f t="shared" si="148"/>
        <v>-</v>
      </c>
      <c r="BK436" s="1" t="str">
        <f t="shared" si="149"/>
        <v>-</v>
      </c>
      <c r="BL436" s="1" t="str">
        <f t="shared" si="150"/>
        <v>-</v>
      </c>
      <c r="BM436" s="1" t="str">
        <f t="shared" si="151"/>
        <v>-</v>
      </c>
      <c r="BN436" s="1" t="str">
        <f t="shared" si="152"/>
        <v>-</v>
      </c>
      <c r="BO436" s="1" t="str">
        <f t="shared" si="159"/>
        <v>-</v>
      </c>
      <c r="BP436" s="1" t="str">
        <f t="shared" si="153"/>
        <v>-</v>
      </c>
      <c r="BQ436" s="1" t="str">
        <f t="shared" si="154"/>
        <v>-</v>
      </c>
      <c r="BR436" s="1" t="str">
        <f t="shared" si="155"/>
        <v>-</v>
      </c>
      <c r="BS436" s="1">
        <f t="shared" si="156"/>
        <v>1962</v>
      </c>
      <c r="BT436" s="1">
        <f t="shared" si="157"/>
        <v>4</v>
      </c>
      <c r="BU436" s="127">
        <f t="shared" si="158"/>
        <v>0</v>
      </c>
      <c r="BV436" s="127">
        <f t="shared" si="158"/>
        <v>0</v>
      </c>
      <c r="BW436" s="9"/>
      <c r="BX436" s="9"/>
      <c r="BY436" s="9"/>
      <c r="BZ436" s="9"/>
      <c r="CA436" s="9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</row>
    <row r="437" spans="1:134" ht="15.75" x14ac:dyDescent="0.3">
      <c r="A437" s="101">
        <f>IF(C437&lt;&gt;"",COUNTA($C$7:C437),"")</f>
        <v>431</v>
      </c>
      <c r="B437" s="102">
        <v>7728004</v>
      </c>
      <c r="C437" s="251" t="s">
        <v>960</v>
      </c>
      <c r="D437" s="403" t="s">
        <v>953</v>
      </c>
      <c r="E437" s="102">
        <v>267340</v>
      </c>
      <c r="F437" s="106" t="s">
        <v>124</v>
      </c>
      <c r="G437" s="172" t="s">
        <v>102</v>
      </c>
      <c r="H437" s="110" t="s">
        <v>103</v>
      </c>
      <c r="I437" s="109">
        <f t="shared" ca="1" si="160"/>
        <v>50</v>
      </c>
      <c r="J437" s="110" t="s">
        <v>158</v>
      </c>
      <c r="K437" s="110" t="s">
        <v>127</v>
      </c>
      <c r="L437" s="111" t="s">
        <v>146</v>
      </c>
      <c r="M437" s="304">
        <v>23968</v>
      </c>
      <c r="N437" s="254">
        <v>24802</v>
      </c>
      <c r="O437" s="156"/>
      <c r="P437" s="255"/>
      <c r="Q437" s="391"/>
      <c r="R437" s="392"/>
      <c r="S437" s="136"/>
      <c r="T437" s="137"/>
      <c r="U437" s="138"/>
      <c r="V437" s="139"/>
      <c r="W437" s="135"/>
      <c r="X437" s="371"/>
      <c r="Y437" s="141">
        <f t="shared" si="140"/>
        <v>8</v>
      </c>
      <c r="AF437" s="371"/>
      <c r="AG437" s="371"/>
      <c r="AH437" s="143" t="str">
        <f t="shared" si="139"/>
        <v>W</v>
      </c>
      <c r="AI437" s="143" t="str">
        <f t="shared" si="139"/>
        <v>S</v>
      </c>
      <c r="AJ437" s="143">
        <f t="shared" ca="1" si="139"/>
        <v>50</v>
      </c>
      <c r="AK437" s="143" t="str">
        <f t="shared" si="138"/>
        <v>D-3</v>
      </c>
      <c r="AL437" s="143" t="str">
        <f t="shared" si="138"/>
        <v>Ibu RT</v>
      </c>
      <c r="AM437" s="143" t="str">
        <f t="shared" si="138"/>
        <v>Batak</v>
      </c>
      <c r="AN437" s="25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33"/>
      <c r="BC437">
        <f t="shared" si="141"/>
        <v>1967</v>
      </c>
      <c r="BD437">
        <f t="shared" si="142"/>
        <v>11</v>
      </c>
      <c r="BE437" s="1" t="str">
        <f t="shared" si="143"/>
        <v>-</v>
      </c>
      <c r="BF437" s="1" t="str">
        <f t="shared" si="144"/>
        <v>-</v>
      </c>
      <c r="BG437" s="1" t="str">
        <f t="shared" si="145"/>
        <v>-</v>
      </c>
      <c r="BH437" s="1" t="str">
        <f t="shared" si="146"/>
        <v>-</v>
      </c>
      <c r="BI437" s="1" t="str">
        <f t="shared" si="147"/>
        <v>-</v>
      </c>
      <c r="BJ437" s="1" t="str">
        <f t="shared" si="148"/>
        <v>-</v>
      </c>
      <c r="BK437" s="1" t="str">
        <f t="shared" si="149"/>
        <v>-</v>
      </c>
      <c r="BL437" s="1" t="str">
        <f t="shared" si="150"/>
        <v>-</v>
      </c>
      <c r="BM437" s="1" t="str">
        <f t="shared" si="151"/>
        <v>-</v>
      </c>
      <c r="BN437" s="1" t="str">
        <f t="shared" si="152"/>
        <v>-</v>
      </c>
      <c r="BO437" s="1" t="str">
        <f t="shared" si="159"/>
        <v>-</v>
      </c>
      <c r="BP437" s="1" t="str">
        <f t="shared" si="153"/>
        <v>-</v>
      </c>
      <c r="BQ437" s="1" t="str">
        <f t="shared" si="154"/>
        <v>-</v>
      </c>
      <c r="BR437" s="1" t="str">
        <f t="shared" si="155"/>
        <v>-</v>
      </c>
      <c r="BS437" s="1">
        <f t="shared" si="156"/>
        <v>1965</v>
      </c>
      <c r="BT437" s="1">
        <f t="shared" si="157"/>
        <v>8</v>
      </c>
      <c r="BU437" s="127">
        <f t="shared" si="158"/>
        <v>0</v>
      </c>
      <c r="BV437" s="127">
        <f t="shared" si="158"/>
        <v>0</v>
      </c>
      <c r="BW437" s="9"/>
      <c r="BX437" s="9"/>
      <c r="BY437" s="9"/>
      <c r="BZ437" s="9"/>
      <c r="CA437" s="9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</row>
    <row r="438" spans="1:134" ht="15.75" x14ac:dyDescent="0.3">
      <c r="A438" s="101">
        <f>IF(C438&lt;&gt;"",COUNTA($C$7:C438),"")</f>
        <v>432</v>
      </c>
      <c r="B438" s="102">
        <v>9125029</v>
      </c>
      <c r="C438" s="251" t="s">
        <v>961</v>
      </c>
      <c r="D438" s="403" t="s">
        <v>953</v>
      </c>
      <c r="E438" s="102">
        <v>267340</v>
      </c>
      <c r="F438" s="106" t="s">
        <v>124</v>
      </c>
      <c r="G438" s="110" t="s">
        <v>102</v>
      </c>
      <c r="H438" s="110" t="s">
        <v>103</v>
      </c>
      <c r="I438" s="109">
        <f t="shared" ca="1" si="160"/>
        <v>24</v>
      </c>
      <c r="J438" s="110" t="s">
        <v>110</v>
      </c>
      <c r="K438" s="110" t="s">
        <v>122</v>
      </c>
      <c r="L438" s="111" t="s">
        <v>106</v>
      </c>
      <c r="M438" s="253">
        <v>33329</v>
      </c>
      <c r="N438" s="254">
        <v>33597</v>
      </c>
      <c r="O438" s="156">
        <v>39418</v>
      </c>
      <c r="P438" s="255"/>
      <c r="Q438" s="391"/>
      <c r="R438" s="392"/>
      <c r="S438" s="136"/>
      <c r="T438" s="137"/>
      <c r="U438" s="138"/>
      <c r="V438" s="139"/>
      <c r="W438" s="135"/>
      <c r="X438" s="371"/>
      <c r="Y438" s="141">
        <f t="shared" si="140"/>
        <v>4</v>
      </c>
      <c r="AF438" s="371"/>
      <c r="AG438" s="371"/>
      <c r="AH438" s="143" t="str">
        <f t="shared" si="139"/>
        <v>W</v>
      </c>
      <c r="AI438" s="143" t="str">
        <f t="shared" si="139"/>
        <v>S</v>
      </c>
      <c r="AJ438" s="143">
        <f t="shared" ca="1" si="139"/>
        <v>24</v>
      </c>
      <c r="AK438" s="143" t="str">
        <f t="shared" si="138"/>
        <v>SMU</v>
      </c>
      <c r="AL438" s="143" t="str">
        <f t="shared" si="138"/>
        <v>Pel/Mhs</v>
      </c>
      <c r="AM438" s="143" t="str">
        <f t="shared" si="138"/>
        <v>Jawa</v>
      </c>
      <c r="AN438" s="25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33"/>
      <c r="BC438">
        <f t="shared" si="141"/>
        <v>1991</v>
      </c>
      <c r="BD438">
        <f t="shared" si="142"/>
        <v>12</v>
      </c>
      <c r="BE438" s="1">
        <f t="shared" si="143"/>
        <v>2007</v>
      </c>
      <c r="BF438" s="1">
        <f t="shared" si="144"/>
        <v>12</v>
      </c>
      <c r="BG438" s="1" t="str">
        <f t="shared" si="145"/>
        <v>-</v>
      </c>
      <c r="BH438" s="1" t="str">
        <f t="shared" si="146"/>
        <v>-</v>
      </c>
      <c r="BI438" s="1" t="str">
        <f t="shared" si="147"/>
        <v>-</v>
      </c>
      <c r="BJ438" s="1" t="str">
        <f t="shared" si="148"/>
        <v>-</v>
      </c>
      <c r="BK438" s="1" t="str">
        <f t="shared" si="149"/>
        <v>-</v>
      </c>
      <c r="BL438" s="1" t="str">
        <f t="shared" si="150"/>
        <v>-</v>
      </c>
      <c r="BM438" s="1" t="str">
        <f t="shared" si="151"/>
        <v>-</v>
      </c>
      <c r="BN438" s="1" t="str">
        <f t="shared" si="152"/>
        <v>-</v>
      </c>
      <c r="BO438" s="1" t="str">
        <f t="shared" si="159"/>
        <v>-</v>
      </c>
      <c r="BP438" s="1" t="str">
        <f t="shared" si="153"/>
        <v>-</v>
      </c>
      <c r="BQ438" s="1" t="str">
        <f t="shared" si="154"/>
        <v>-</v>
      </c>
      <c r="BR438" s="1" t="str">
        <f t="shared" si="155"/>
        <v>-</v>
      </c>
      <c r="BS438" s="1">
        <f t="shared" si="156"/>
        <v>1991</v>
      </c>
      <c r="BT438" s="1">
        <f t="shared" si="157"/>
        <v>4</v>
      </c>
      <c r="BU438" s="127">
        <f t="shared" si="158"/>
        <v>0</v>
      </c>
      <c r="BV438" s="127">
        <f t="shared" si="158"/>
        <v>0</v>
      </c>
      <c r="BW438" s="9"/>
      <c r="BX438" s="9"/>
      <c r="BY438" s="9"/>
      <c r="BZ438" s="9"/>
      <c r="CA438" s="9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</row>
    <row r="439" spans="1:134" ht="15.75" x14ac:dyDescent="0.3">
      <c r="A439" s="101">
        <f>IF(C439&lt;&gt;"",COUNTA($C$7:C439),"")</f>
        <v>433</v>
      </c>
      <c r="B439" s="102">
        <v>9711026</v>
      </c>
      <c r="C439" s="251" t="s">
        <v>962</v>
      </c>
      <c r="D439" s="403" t="s">
        <v>953</v>
      </c>
      <c r="E439" s="102">
        <v>267340</v>
      </c>
      <c r="F439" s="106" t="s">
        <v>124</v>
      </c>
      <c r="G439" s="376" t="s">
        <v>66</v>
      </c>
      <c r="H439" s="146" t="s">
        <v>115</v>
      </c>
      <c r="I439" s="109">
        <f t="shared" ca="1" si="160"/>
        <v>18</v>
      </c>
      <c r="J439" s="110"/>
      <c r="K439" s="404"/>
      <c r="L439" s="111" t="s">
        <v>106</v>
      </c>
      <c r="M439" s="253">
        <v>35452</v>
      </c>
      <c r="N439" s="254">
        <v>35771</v>
      </c>
      <c r="O439" s="156"/>
      <c r="P439" s="255"/>
      <c r="Q439" s="391"/>
      <c r="R439" s="392"/>
      <c r="S439" s="136"/>
      <c r="T439" s="137"/>
      <c r="U439" s="138"/>
      <c r="V439" s="139"/>
      <c r="W439" s="135"/>
      <c r="X439" s="371"/>
      <c r="Y439" s="141">
        <f t="shared" si="140"/>
        <v>1</v>
      </c>
      <c r="AF439" s="371"/>
      <c r="AG439" s="371"/>
      <c r="AH439" s="143" t="str">
        <f t="shared" si="139"/>
        <v>P</v>
      </c>
      <c r="AI439" s="143" t="str">
        <f t="shared" si="139"/>
        <v>B</v>
      </c>
      <c r="AJ439" s="143">
        <f t="shared" ca="1" si="139"/>
        <v>18</v>
      </c>
      <c r="AK439" s="143">
        <f t="shared" si="138"/>
        <v>0</v>
      </c>
      <c r="AL439" s="143">
        <f t="shared" si="138"/>
        <v>0</v>
      </c>
      <c r="AM439" s="143" t="str">
        <f t="shared" si="138"/>
        <v>Jawa</v>
      </c>
      <c r="AN439" s="25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33"/>
      <c r="BC439">
        <f t="shared" si="141"/>
        <v>1997</v>
      </c>
      <c r="BD439">
        <f t="shared" si="142"/>
        <v>12</v>
      </c>
      <c r="BE439" s="1" t="str">
        <f t="shared" si="143"/>
        <v>-</v>
      </c>
      <c r="BF439" s="1" t="str">
        <f t="shared" si="144"/>
        <v>-</v>
      </c>
      <c r="BG439" s="1" t="str">
        <f t="shared" si="145"/>
        <v>-</v>
      </c>
      <c r="BH439" s="1" t="str">
        <f t="shared" si="146"/>
        <v>-</v>
      </c>
      <c r="BI439" s="1" t="str">
        <f t="shared" si="147"/>
        <v>-</v>
      </c>
      <c r="BJ439" s="1" t="str">
        <f t="shared" si="148"/>
        <v>-</v>
      </c>
      <c r="BK439" s="1" t="str">
        <f t="shared" si="149"/>
        <v>-</v>
      </c>
      <c r="BL439" s="1" t="str">
        <f t="shared" si="150"/>
        <v>-</v>
      </c>
      <c r="BM439" s="1" t="str">
        <f t="shared" si="151"/>
        <v>-</v>
      </c>
      <c r="BN439" s="1" t="str">
        <f t="shared" si="152"/>
        <v>-</v>
      </c>
      <c r="BO439" s="1" t="str">
        <f t="shared" si="159"/>
        <v>-</v>
      </c>
      <c r="BP439" s="1" t="str">
        <f t="shared" si="153"/>
        <v>-</v>
      </c>
      <c r="BQ439" s="1" t="str">
        <f t="shared" si="154"/>
        <v>-</v>
      </c>
      <c r="BR439" s="1" t="str">
        <f t="shared" si="155"/>
        <v>-</v>
      </c>
      <c r="BS439" s="1">
        <f t="shared" si="156"/>
        <v>1997</v>
      </c>
      <c r="BT439" s="1">
        <f t="shared" si="157"/>
        <v>1</v>
      </c>
      <c r="BU439" s="127">
        <f t="shared" si="158"/>
        <v>0</v>
      </c>
      <c r="BV439" s="127">
        <f t="shared" si="158"/>
        <v>0</v>
      </c>
      <c r="BW439" s="9"/>
      <c r="BX439" s="9"/>
      <c r="BY439" s="9"/>
      <c r="BZ439" s="9"/>
      <c r="CA439" s="9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</row>
    <row r="440" spans="1:134" ht="15.75" x14ac:dyDescent="0.3">
      <c r="A440" s="101">
        <f>IF(C440&lt;&gt;"",COUNTA($C$7:C440),"")</f>
        <v>434</v>
      </c>
      <c r="B440" s="267" t="s">
        <v>963</v>
      </c>
      <c r="C440" s="288" t="s">
        <v>964</v>
      </c>
      <c r="D440" s="289" t="s">
        <v>965</v>
      </c>
      <c r="E440" s="204"/>
      <c r="F440" s="205" t="s">
        <v>124</v>
      </c>
      <c r="G440" s="361" t="s">
        <v>66</v>
      </c>
      <c r="H440" s="207" t="s">
        <v>103</v>
      </c>
      <c r="I440" s="208">
        <f t="shared" ca="1" si="160"/>
        <v>44</v>
      </c>
      <c r="J440" s="207" t="s">
        <v>110</v>
      </c>
      <c r="K440" s="207" t="s">
        <v>119</v>
      </c>
      <c r="L440" s="209" t="s">
        <v>146</v>
      </c>
      <c r="M440" s="271">
        <v>26184</v>
      </c>
      <c r="N440" s="210">
        <v>26659</v>
      </c>
      <c r="O440" s="382">
        <v>32488</v>
      </c>
      <c r="P440" s="399">
        <v>38315</v>
      </c>
      <c r="Q440" s="400"/>
      <c r="R440" s="401"/>
      <c r="S440" s="215">
        <v>39949</v>
      </c>
      <c r="T440" s="216"/>
      <c r="U440" s="217"/>
      <c r="V440" s="218" t="s">
        <v>196</v>
      </c>
      <c r="W440" s="214"/>
      <c r="X440" s="371"/>
      <c r="Y440" s="141" t="str">
        <f t="shared" si="140"/>
        <v>-</v>
      </c>
      <c r="AF440" s="371"/>
      <c r="AG440" s="371"/>
      <c r="AH440" s="143" t="str">
        <f t="shared" si="139"/>
        <v>*P</v>
      </c>
      <c r="AI440" s="143" t="str">
        <f t="shared" si="139"/>
        <v>*S</v>
      </c>
      <c r="AJ440" s="143" t="str">
        <f t="shared" ca="1" si="139"/>
        <v>*44</v>
      </c>
      <c r="AK440" s="143" t="str">
        <f t="shared" si="138"/>
        <v>*SMU</v>
      </c>
      <c r="AL440" s="143" t="str">
        <f t="shared" si="138"/>
        <v>*P.Swasta</v>
      </c>
      <c r="AM440" s="143" t="str">
        <f t="shared" si="138"/>
        <v>*Batak</v>
      </c>
      <c r="AN440" s="25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33"/>
      <c r="BC440">
        <f t="shared" si="141"/>
        <v>1972</v>
      </c>
      <c r="BD440">
        <f t="shared" si="142"/>
        <v>12</v>
      </c>
      <c r="BE440" s="1">
        <f t="shared" si="143"/>
        <v>1988</v>
      </c>
      <c r="BF440" s="1">
        <f t="shared" si="144"/>
        <v>12</v>
      </c>
      <c r="BG440" s="1">
        <f t="shared" si="145"/>
        <v>2004</v>
      </c>
      <c r="BH440" s="1">
        <f t="shared" si="146"/>
        <v>11</v>
      </c>
      <c r="BI440" s="1" t="str">
        <f t="shared" si="147"/>
        <v>-</v>
      </c>
      <c r="BJ440" s="1" t="str">
        <f t="shared" si="148"/>
        <v>-</v>
      </c>
      <c r="BK440" s="1" t="str">
        <f t="shared" si="149"/>
        <v>-</v>
      </c>
      <c r="BL440" s="1" t="str">
        <f t="shared" si="150"/>
        <v>-</v>
      </c>
      <c r="BM440" s="1">
        <f t="shared" si="151"/>
        <v>2009</v>
      </c>
      <c r="BN440" s="1">
        <f t="shared" si="152"/>
        <v>5</v>
      </c>
      <c r="BO440" s="1" t="str">
        <f t="shared" si="159"/>
        <v>-</v>
      </c>
      <c r="BP440" s="1" t="str">
        <f t="shared" si="153"/>
        <v>-</v>
      </c>
      <c r="BQ440" s="1" t="str">
        <f t="shared" si="154"/>
        <v>-</v>
      </c>
      <c r="BR440" s="1" t="str">
        <f t="shared" si="155"/>
        <v>-</v>
      </c>
      <c r="BS440" s="1">
        <f t="shared" si="156"/>
        <v>1971</v>
      </c>
      <c r="BT440" s="1">
        <f t="shared" si="157"/>
        <v>9</v>
      </c>
      <c r="BU440" s="127" t="str">
        <f t="shared" si="158"/>
        <v>DKH-1</v>
      </c>
      <c r="BV440" s="127">
        <f t="shared" si="158"/>
        <v>0</v>
      </c>
      <c r="BW440" s="9"/>
      <c r="BX440" s="9"/>
      <c r="BY440" s="9"/>
      <c r="BZ440" s="9"/>
      <c r="CA440" s="9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</row>
    <row r="441" spans="1:134" ht="15.75" x14ac:dyDescent="0.3">
      <c r="A441" s="101">
        <f>IF(C441&lt;&gt;"",COUNTA($C$7:C441),"")</f>
        <v>435</v>
      </c>
      <c r="B441" s="267" t="s">
        <v>966</v>
      </c>
      <c r="C441" s="288" t="s">
        <v>967</v>
      </c>
      <c r="D441" s="289" t="s">
        <v>965</v>
      </c>
      <c r="E441" s="204"/>
      <c r="F441" s="205" t="s">
        <v>124</v>
      </c>
      <c r="G441" s="207" t="s">
        <v>102</v>
      </c>
      <c r="H441" s="207" t="s">
        <v>103</v>
      </c>
      <c r="I441" s="208">
        <f t="shared" ca="1" si="160"/>
        <v>45</v>
      </c>
      <c r="J441" s="207" t="s">
        <v>110</v>
      </c>
      <c r="K441" s="207" t="s">
        <v>127</v>
      </c>
      <c r="L441" s="209" t="s">
        <v>146</v>
      </c>
      <c r="M441" s="271">
        <v>25802</v>
      </c>
      <c r="N441" s="210">
        <v>36247</v>
      </c>
      <c r="O441" s="382">
        <v>36247</v>
      </c>
      <c r="P441" s="399">
        <v>38315</v>
      </c>
      <c r="Q441" s="400"/>
      <c r="R441" s="401"/>
      <c r="S441" s="215">
        <v>39949</v>
      </c>
      <c r="T441" s="216"/>
      <c r="U441" s="217"/>
      <c r="V441" s="218" t="s">
        <v>196</v>
      </c>
      <c r="W441" s="214"/>
      <c r="X441" s="371"/>
      <c r="Y441" s="141" t="str">
        <f t="shared" si="140"/>
        <v>-</v>
      </c>
      <c r="AF441" s="371"/>
      <c r="AG441" s="371"/>
      <c r="AH441" s="143" t="str">
        <f t="shared" si="139"/>
        <v>*W</v>
      </c>
      <c r="AI441" s="143" t="str">
        <f t="shared" si="139"/>
        <v>*S</v>
      </c>
      <c r="AJ441" s="143" t="str">
        <f t="shared" ca="1" si="139"/>
        <v>*45</v>
      </c>
      <c r="AK441" s="143" t="str">
        <f t="shared" si="138"/>
        <v>*SMU</v>
      </c>
      <c r="AL441" s="143" t="str">
        <f t="shared" si="138"/>
        <v>*Ibu RT</v>
      </c>
      <c r="AM441" s="143" t="str">
        <f t="shared" si="138"/>
        <v>*Batak</v>
      </c>
      <c r="AN441" s="25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33"/>
      <c r="BC441">
        <f t="shared" si="141"/>
        <v>1999</v>
      </c>
      <c r="BD441">
        <f t="shared" si="142"/>
        <v>3</v>
      </c>
      <c r="BE441" s="1">
        <f t="shared" si="143"/>
        <v>1999</v>
      </c>
      <c r="BF441" s="1">
        <f t="shared" si="144"/>
        <v>3</v>
      </c>
      <c r="BG441" s="1">
        <f t="shared" si="145"/>
        <v>2004</v>
      </c>
      <c r="BH441" s="1">
        <f t="shared" si="146"/>
        <v>11</v>
      </c>
      <c r="BI441" s="1" t="str">
        <f t="shared" si="147"/>
        <v>-</v>
      </c>
      <c r="BJ441" s="1" t="str">
        <f t="shared" si="148"/>
        <v>-</v>
      </c>
      <c r="BK441" s="1" t="str">
        <f t="shared" si="149"/>
        <v>-</v>
      </c>
      <c r="BL441" s="1" t="str">
        <f t="shared" si="150"/>
        <v>-</v>
      </c>
      <c r="BM441" s="1">
        <f t="shared" si="151"/>
        <v>2009</v>
      </c>
      <c r="BN441" s="1">
        <f t="shared" si="152"/>
        <v>5</v>
      </c>
      <c r="BO441" s="1" t="str">
        <f t="shared" si="159"/>
        <v>-</v>
      </c>
      <c r="BP441" s="1" t="str">
        <f t="shared" si="153"/>
        <v>-</v>
      </c>
      <c r="BQ441" s="1" t="str">
        <f t="shared" si="154"/>
        <v>-</v>
      </c>
      <c r="BR441" s="1" t="str">
        <f t="shared" si="155"/>
        <v>-</v>
      </c>
      <c r="BS441" s="1">
        <f t="shared" si="156"/>
        <v>1970</v>
      </c>
      <c r="BT441" s="1">
        <f t="shared" si="157"/>
        <v>8</v>
      </c>
      <c r="BU441" s="127" t="str">
        <f t="shared" si="158"/>
        <v>DKH-1</v>
      </c>
      <c r="BV441" s="127">
        <f t="shared" si="158"/>
        <v>0</v>
      </c>
      <c r="BW441" s="9"/>
      <c r="BX441" s="9"/>
      <c r="BY441" s="9"/>
      <c r="BZ441" s="9"/>
      <c r="CA441" s="9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</row>
    <row r="442" spans="1:134" ht="15.75" x14ac:dyDescent="0.3">
      <c r="A442" s="101">
        <f>IF(C442&lt;&gt;"",COUNTA($C$7:C442),"")</f>
        <v>436</v>
      </c>
      <c r="B442" s="144" t="s">
        <v>968</v>
      </c>
      <c r="C442" s="251" t="s">
        <v>969</v>
      </c>
      <c r="D442" s="293" t="s">
        <v>970</v>
      </c>
      <c r="E442" s="390" t="s">
        <v>971</v>
      </c>
      <c r="F442" s="106" t="s">
        <v>124</v>
      </c>
      <c r="G442" s="110" t="s">
        <v>66</v>
      </c>
      <c r="H442" s="110" t="s">
        <v>103</v>
      </c>
      <c r="I442" s="109">
        <f t="shared" ca="1" si="160"/>
        <v>43</v>
      </c>
      <c r="J442" s="110" t="s">
        <v>104</v>
      </c>
      <c r="K442" s="110" t="s">
        <v>171</v>
      </c>
      <c r="L442" s="111" t="s">
        <v>146</v>
      </c>
      <c r="M442" s="253">
        <v>26583</v>
      </c>
      <c r="N442" s="254">
        <v>27749</v>
      </c>
      <c r="O442" s="156">
        <v>32866</v>
      </c>
      <c r="P442" s="255">
        <v>39586</v>
      </c>
      <c r="Q442" s="391"/>
      <c r="R442" s="392"/>
      <c r="S442" s="136"/>
      <c r="T442" s="137"/>
      <c r="U442" s="138"/>
      <c r="V442" s="139"/>
      <c r="W442" s="135"/>
      <c r="X442" s="371"/>
      <c r="Y442" s="141">
        <f t="shared" si="140"/>
        <v>10</v>
      </c>
      <c r="AF442" s="371"/>
      <c r="AG442" s="371"/>
      <c r="AH442" s="143" t="str">
        <f t="shared" si="139"/>
        <v>P</v>
      </c>
      <c r="AI442" s="143" t="str">
        <f t="shared" si="139"/>
        <v>S</v>
      </c>
      <c r="AJ442" s="143">
        <f t="shared" ca="1" si="139"/>
        <v>43</v>
      </c>
      <c r="AK442" s="143" t="str">
        <f t="shared" si="138"/>
        <v>Kejuruan</v>
      </c>
      <c r="AL442" s="143" t="str">
        <f t="shared" si="138"/>
        <v>Lain-Lain</v>
      </c>
      <c r="AM442" s="143" t="str">
        <f t="shared" si="138"/>
        <v>Batak</v>
      </c>
      <c r="AN442" s="25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33"/>
      <c r="BC442">
        <f t="shared" si="141"/>
        <v>1975</v>
      </c>
      <c r="BD442">
        <f t="shared" si="142"/>
        <v>12</v>
      </c>
      <c r="BE442" s="1">
        <f t="shared" si="143"/>
        <v>1989</v>
      </c>
      <c r="BF442" s="1">
        <f t="shared" si="144"/>
        <v>12</v>
      </c>
      <c r="BG442" s="1">
        <f t="shared" si="145"/>
        <v>2008</v>
      </c>
      <c r="BH442" s="1">
        <f t="shared" si="146"/>
        <v>5</v>
      </c>
      <c r="BI442" s="1" t="str">
        <f t="shared" si="147"/>
        <v>-</v>
      </c>
      <c r="BJ442" s="1" t="str">
        <f t="shared" si="148"/>
        <v>-</v>
      </c>
      <c r="BK442" s="1" t="str">
        <f t="shared" si="149"/>
        <v>-</v>
      </c>
      <c r="BL442" s="1" t="str">
        <f t="shared" si="150"/>
        <v>-</v>
      </c>
      <c r="BM442" s="1" t="str">
        <f t="shared" si="151"/>
        <v>-</v>
      </c>
      <c r="BN442" s="1" t="str">
        <f t="shared" si="152"/>
        <v>-</v>
      </c>
      <c r="BO442" s="1" t="str">
        <f t="shared" si="159"/>
        <v>-</v>
      </c>
      <c r="BP442" s="1" t="str">
        <f t="shared" si="153"/>
        <v>-</v>
      </c>
      <c r="BQ442" s="1" t="str">
        <f t="shared" si="154"/>
        <v>-</v>
      </c>
      <c r="BR442" s="1" t="str">
        <f t="shared" si="155"/>
        <v>-</v>
      </c>
      <c r="BS442" s="1">
        <f t="shared" si="156"/>
        <v>1972</v>
      </c>
      <c r="BT442" s="1">
        <f t="shared" si="157"/>
        <v>10</v>
      </c>
      <c r="BU442" s="127">
        <f t="shared" si="158"/>
        <v>0</v>
      </c>
      <c r="BV442" s="127">
        <f t="shared" si="158"/>
        <v>0</v>
      </c>
      <c r="BW442" s="9"/>
      <c r="BX442" s="9"/>
      <c r="BY442" s="9"/>
      <c r="BZ442" s="9"/>
      <c r="CA442" s="9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</row>
    <row r="443" spans="1:134" ht="15.75" x14ac:dyDescent="0.3">
      <c r="A443" s="101">
        <f>IF(C443&lt;&gt;"",COUNTA($C$7:C443),"")</f>
        <v>437</v>
      </c>
      <c r="B443" s="144" t="s">
        <v>972</v>
      </c>
      <c r="C443" s="251" t="s">
        <v>973</v>
      </c>
      <c r="D443" s="293" t="s">
        <v>970</v>
      </c>
      <c r="E443" s="372"/>
      <c r="F443" s="106" t="s">
        <v>124</v>
      </c>
      <c r="G443" s="110" t="s">
        <v>102</v>
      </c>
      <c r="H443" s="110" t="s">
        <v>103</v>
      </c>
      <c r="I443" s="109">
        <f t="shared" ca="1" si="160"/>
        <v>42</v>
      </c>
      <c r="J443" s="110" t="s">
        <v>110</v>
      </c>
      <c r="K443" s="110" t="s">
        <v>127</v>
      </c>
      <c r="L443" s="111" t="s">
        <v>146</v>
      </c>
      <c r="M443" s="253">
        <v>26968</v>
      </c>
      <c r="N443" s="254">
        <v>27021</v>
      </c>
      <c r="O443" s="156">
        <v>33692</v>
      </c>
      <c r="P443" s="255">
        <v>39586</v>
      </c>
      <c r="Q443" s="391"/>
      <c r="R443" s="392"/>
      <c r="S443" s="136"/>
      <c r="T443" s="137"/>
      <c r="U443" s="138"/>
      <c r="V443" s="139"/>
      <c r="W443" s="135"/>
      <c r="X443" s="371"/>
      <c r="Y443" s="141">
        <f t="shared" si="140"/>
        <v>10</v>
      </c>
      <c r="AF443" s="371"/>
      <c r="AG443" s="371"/>
      <c r="AH443" s="143" t="str">
        <f t="shared" si="139"/>
        <v>W</v>
      </c>
      <c r="AI443" s="143" t="str">
        <f t="shared" si="139"/>
        <v>S</v>
      </c>
      <c r="AJ443" s="143">
        <f t="shared" ca="1" si="139"/>
        <v>42</v>
      </c>
      <c r="AK443" s="143" t="str">
        <f t="shared" si="138"/>
        <v>SMU</v>
      </c>
      <c r="AL443" s="143" t="str">
        <f t="shared" si="138"/>
        <v>Ibu RT</v>
      </c>
      <c r="AM443" s="143" t="str">
        <f t="shared" si="138"/>
        <v>Batak</v>
      </c>
      <c r="AN443" s="25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33"/>
      <c r="BC443">
        <f t="shared" si="141"/>
        <v>1973</v>
      </c>
      <c r="BD443">
        <f t="shared" si="142"/>
        <v>12</v>
      </c>
      <c r="BE443" s="1">
        <f t="shared" si="143"/>
        <v>1992</v>
      </c>
      <c r="BF443" s="1">
        <f t="shared" si="144"/>
        <v>3</v>
      </c>
      <c r="BG443" s="1">
        <f t="shared" si="145"/>
        <v>2008</v>
      </c>
      <c r="BH443" s="1">
        <f t="shared" si="146"/>
        <v>5</v>
      </c>
      <c r="BI443" s="1" t="str">
        <f t="shared" si="147"/>
        <v>-</v>
      </c>
      <c r="BJ443" s="1" t="str">
        <f t="shared" si="148"/>
        <v>-</v>
      </c>
      <c r="BK443" s="1" t="str">
        <f t="shared" si="149"/>
        <v>-</v>
      </c>
      <c r="BL443" s="1" t="str">
        <f t="shared" si="150"/>
        <v>-</v>
      </c>
      <c r="BM443" s="1" t="str">
        <f t="shared" si="151"/>
        <v>-</v>
      </c>
      <c r="BN443" s="1" t="str">
        <f t="shared" si="152"/>
        <v>-</v>
      </c>
      <c r="BO443" s="1" t="str">
        <f t="shared" si="159"/>
        <v>-</v>
      </c>
      <c r="BP443" s="1" t="str">
        <f t="shared" si="153"/>
        <v>-</v>
      </c>
      <c r="BQ443" s="1" t="str">
        <f t="shared" si="154"/>
        <v>-</v>
      </c>
      <c r="BR443" s="1" t="str">
        <f t="shared" si="155"/>
        <v>-</v>
      </c>
      <c r="BS443" s="1">
        <f t="shared" si="156"/>
        <v>1973</v>
      </c>
      <c r="BT443" s="1">
        <f t="shared" si="157"/>
        <v>10</v>
      </c>
      <c r="BU443" s="127">
        <f t="shared" si="158"/>
        <v>0</v>
      </c>
      <c r="BV443" s="127">
        <f t="shared" si="158"/>
        <v>0</v>
      </c>
      <c r="BW443" s="9"/>
      <c r="BX443" s="9"/>
      <c r="BY443" s="9"/>
      <c r="BZ443" s="9"/>
      <c r="CA443" s="9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</row>
    <row r="444" spans="1:134" ht="15.75" x14ac:dyDescent="0.3">
      <c r="A444" s="101">
        <f>IF(C444&lt;&gt;"",COUNTA($C$7:C444),"")</f>
        <v>438</v>
      </c>
      <c r="B444" s="144" t="s">
        <v>968</v>
      </c>
      <c r="C444" s="251" t="s">
        <v>974</v>
      </c>
      <c r="D444" s="293" t="s">
        <v>970</v>
      </c>
      <c r="E444" s="372"/>
      <c r="F444" s="106" t="s">
        <v>124</v>
      </c>
      <c r="G444" s="110" t="s">
        <v>102</v>
      </c>
      <c r="H444" s="146" t="s">
        <v>115</v>
      </c>
      <c r="I444" s="109">
        <f t="shared" ca="1" si="160"/>
        <v>15</v>
      </c>
      <c r="J444" s="110"/>
      <c r="K444" s="110"/>
      <c r="L444" s="111" t="s">
        <v>146</v>
      </c>
      <c r="M444" s="253">
        <v>36824</v>
      </c>
      <c r="N444" s="254">
        <v>36881</v>
      </c>
      <c r="O444" s="156"/>
      <c r="P444" s="255">
        <v>39586</v>
      </c>
      <c r="Q444" s="391"/>
      <c r="R444" s="392"/>
      <c r="S444" s="136"/>
      <c r="T444" s="137"/>
      <c r="U444" s="138"/>
      <c r="V444" s="139"/>
      <c r="W444" s="135"/>
      <c r="X444" s="371"/>
      <c r="Y444" s="141">
        <f t="shared" si="140"/>
        <v>10</v>
      </c>
      <c r="AF444" s="371"/>
      <c r="AG444" s="371"/>
      <c r="AH444" s="143" t="str">
        <f t="shared" si="139"/>
        <v>W</v>
      </c>
      <c r="AI444" s="143" t="str">
        <f t="shared" si="139"/>
        <v>B</v>
      </c>
      <c r="AJ444" s="143">
        <f t="shared" ca="1" si="139"/>
        <v>15</v>
      </c>
      <c r="AK444" s="143">
        <f t="shared" si="138"/>
        <v>0</v>
      </c>
      <c r="AL444" s="143">
        <f t="shared" si="138"/>
        <v>0</v>
      </c>
      <c r="AM444" s="143" t="str">
        <f t="shared" si="138"/>
        <v>Batak</v>
      </c>
      <c r="AN444" s="25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33"/>
      <c r="BC444">
        <f t="shared" si="141"/>
        <v>2000</v>
      </c>
      <c r="BD444">
        <f t="shared" si="142"/>
        <v>12</v>
      </c>
      <c r="BE444" s="1" t="str">
        <f t="shared" si="143"/>
        <v>-</v>
      </c>
      <c r="BF444" s="1" t="str">
        <f t="shared" si="144"/>
        <v>-</v>
      </c>
      <c r="BG444" s="1">
        <f t="shared" si="145"/>
        <v>2008</v>
      </c>
      <c r="BH444" s="1">
        <f t="shared" si="146"/>
        <v>5</v>
      </c>
      <c r="BI444" s="1" t="str">
        <f t="shared" si="147"/>
        <v>-</v>
      </c>
      <c r="BJ444" s="1" t="str">
        <f t="shared" si="148"/>
        <v>-</v>
      </c>
      <c r="BK444" s="1" t="str">
        <f t="shared" si="149"/>
        <v>-</v>
      </c>
      <c r="BL444" s="1" t="str">
        <f t="shared" si="150"/>
        <v>-</v>
      </c>
      <c r="BM444" s="1" t="str">
        <f t="shared" si="151"/>
        <v>-</v>
      </c>
      <c r="BN444" s="1" t="str">
        <f t="shared" si="152"/>
        <v>-</v>
      </c>
      <c r="BO444" s="1" t="str">
        <f t="shared" si="159"/>
        <v>-</v>
      </c>
      <c r="BP444" s="1" t="str">
        <f t="shared" si="153"/>
        <v>-</v>
      </c>
      <c r="BQ444" s="1" t="str">
        <f t="shared" si="154"/>
        <v>-</v>
      </c>
      <c r="BR444" s="1" t="str">
        <f t="shared" si="155"/>
        <v>-</v>
      </c>
      <c r="BS444" s="1">
        <f t="shared" si="156"/>
        <v>2000</v>
      </c>
      <c r="BT444" s="1">
        <f t="shared" si="157"/>
        <v>10</v>
      </c>
      <c r="BU444" s="127">
        <f t="shared" si="158"/>
        <v>0</v>
      </c>
      <c r="BV444" s="127">
        <f t="shared" si="158"/>
        <v>0</v>
      </c>
      <c r="BW444" s="9"/>
      <c r="BX444" s="9"/>
      <c r="BY444" s="9"/>
      <c r="BZ444" s="9"/>
      <c r="CA444" s="9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</row>
    <row r="445" spans="1:134" ht="15.75" x14ac:dyDescent="0.3">
      <c r="A445" s="101">
        <f>IF(C445&lt;&gt;"",COUNTA($C$7:C445),"")</f>
        <v>439</v>
      </c>
      <c r="B445" s="144" t="s">
        <v>975</v>
      </c>
      <c r="C445" s="251" t="s">
        <v>976</v>
      </c>
      <c r="D445" s="293" t="s">
        <v>970</v>
      </c>
      <c r="E445" s="372"/>
      <c r="F445" s="106" t="s">
        <v>124</v>
      </c>
      <c r="G445" s="110" t="s">
        <v>66</v>
      </c>
      <c r="H445" s="146" t="s">
        <v>115</v>
      </c>
      <c r="I445" s="109">
        <f t="shared" ca="1" si="160"/>
        <v>10</v>
      </c>
      <c r="J445" s="110"/>
      <c r="K445" s="110"/>
      <c r="L445" s="111" t="s">
        <v>146</v>
      </c>
      <c r="M445" s="253">
        <v>38615</v>
      </c>
      <c r="N445" s="254">
        <v>39789</v>
      </c>
      <c r="O445" s="156"/>
      <c r="P445" s="255"/>
      <c r="Q445" s="391"/>
      <c r="R445" s="392"/>
      <c r="S445" s="136"/>
      <c r="T445" s="137"/>
      <c r="U445" s="138"/>
      <c r="V445" s="139"/>
      <c r="W445" s="135"/>
      <c r="X445" s="371"/>
      <c r="Y445" s="141">
        <f t="shared" si="140"/>
        <v>9</v>
      </c>
      <c r="AF445" s="371"/>
      <c r="AG445" s="371"/>
      <c r="AH445" s="143" t="str">
        <f t="shared" si="139"/>
        <v>P</v>
      </c>
      <c r="AI445" s="143" t="str">
        <f t="shared" si="139"/>
        <v>B</v>
      </c>
      <c r="AJ445" s="143">
        <f t="shared" ca="1" si="139"/>
        <v>10</v>
      </c>
      <c r="AK445" s="143">
        <f t="shared" si="138"/>
        <v>0</v>
      </c>
      <c r="AL445" s="143">
        <f t="shared" si="138"/>
        <v>0</v>
      </c>
      <c r="AM445" s="143" t="str">
        <f t="shared" si="138"/>
        <v>Batak</v>
      </c>
      <c r="AN445" s="25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33"/>
      <c r="BC445">
        <f t="shared" si="141"/>
        <v>2008</v>
      </c>
      <c r="BD445">
        <f t="shared" si="142"/>
        <v>12</v>
      </c>
      <c r="BE445" s="1" t="str">
        <f t="shared" si="143"/>
        <v>-</v>
      </c>
      <c r="BF445" s="1" t="str">
        <f t="shared" si="144"/>
        <v>-</v>
      </c>
      <c r="BG445" s="1" t="str">
        <f t="shared" si="145"/>
        <v>-</v>
      </c>
      <c r="BH445" s="1" t="str">
        <f t="shared" si="146"/>
        <v>-</v>
      </c>
      <c r="BI445" s="1" t="str">
        <f t="shared" si="147"/>
        <v>-</v>
      </c>
      <c r="BJ445" s="1" t="str">
        <f t="shared" si="148"/>
        <v>-</v>
      </c>
      <c r="BK445" s="1" t="str">
        <f t="shared" si="149"/>
        <v>-</v>
      </c>
      <c r="BL445" s="1" t="str">
        <f t="shared" si="150"/>
        <v>-</v>
      </c>
      <c r="BM445" s="1" t="str">
        <f t="shared" si="151"/>
        <v>-</v>
      </c>
      <c r="BN445" s="1" t="str">
        <f t="shared" si="152"/>
        <v>-</v>
      </c>
      <c r="BO445" s="1" t="str">
        <f t="shared" si="159"/>
        <v>-</v>
      </c>
      <c r="BP445" s="1" t="str">
        <f t="shared" si="153"/>
        <v>-</v>
      </c>
      <c r="BQ445" s="1" t="str">
        <f t="shared" si="154"/>
        <v>-</v>
      </c>
      <c r="BR445" s="1" t="str">
        <f t="shared" si="155"/>
        <v>-</v>
      </c>
      <c r="BS445" s="1">
        <f t="shared" si="156"/>
        <v>2005</v>
      </c>
      <c r="BT445" s="1">
        <f t="shared" si="157"/>
        <v>9</v>
      </c>
      <c r="BU445" s="127">
        <f t="shared" si="158"/>
        <v>0</v>
      </c>
      <c r="BV445" s="127">
        <f t="shared" si="158"/>
        <v>0</v>
      </c>
      <c r="BW445" s="9"/>
      <c r="BX445" s="9"/>
      <c r="BY445" s="9"/>
      <c r="BZ445" s="9"/>
      <c r="CA445" s="9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</row>
    <row r="446" spans="1:134" ht="15.75" x14ac:dyDescent="0.3">
      <c r="A446" s="101">
        <f>IF(C446&lt;&gt;"",COUNTA($C$7:C446),"")</f>
        <v>440</v>
      </c>
      <c r="B446" s="267" t="s">
        <v>972</v>
      </c>
      <c r="C446" s="288" t="s">
        <v>977</v>
      </c>
      <c r="D446" s="289" t="s">
        <v>978</v>
      </c>
      <c r="E446" s="204"/>
      <c r="F446" s="205" t="s">
        <v>124</v>
      </c>
      <c r="G446" s="207" t="s">
        <v>66</v>
      </c>
      <c r="H446" s="207" t="s">
        <v>103</v>
      </c>
      <c r="I446" s="208">
        <f t="shared" ca="1" si="160"/>
        <v>37</v>
      </c>
      <c r="J446" s="207" t="s">
        <v>131</v>
      </c>
      <c r="K446" s="207" t="s">
        <v>111</v>
      </c>
      <c r="L446" s="209" t="s">
        <v>146</v>
      </c>
      <c r="M446" s="271">
        <v>28774</v>
      </c>
      <c r="N446" s="210">
        <v>28849</v>
      </c>
      <c r="O446" s="382">
        <v>38690</v>
      </c>
      <c r="P446" s="399"/>
      <c r="Q446" s="400"/>
      <c r="R446" s="401"/>
      <c r="S446" s="215">
        <v>39949</v>
      </c>
      <c r="T446" s="216"/>
      <c r="U446" s="217"/>
      <c r="V446" s="218" t="s">
        <v>196</v>
      </c>
      <c r="W446" s="214"/>
      <c r="X446" s="371"/>
      <c r="Y446" s="141" t="str">
        <f t="shared" si="140"/>
        <v>-</v>
      </c>
      <c r="AF446" s="371"/>
      <c r="AG446" s="371"/>
      <c r="AH446" s="143" t="str">
        <f t="shared" si="139"/>
        <v>*P</v>
      </c>
      <c r="AI446" s="143" t="str">
        <f t="shared" si="139"/>
        <v>*S</v>
      </c>
      <c r="AJ446" s="143" t="str">
        <f t="shared" ca="1" si="139"/>
        <v>*37</v>
      </c>
      <c r="AK446" s="143" t="str">
        <f t="shared" si="138"/>
        <v>*SLTP</v>
      </c>
      <c r="AL446" s="143" t="str">
        <f t="shared" si="138"/>
        <v>*Wirausaha</v>
      </c>
      <c r="AM446" s="143" t="str">
        <f t="shared" si="138"/>
        <v>*Batak</v>
      </c>
      <c r="AN446" s="25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33"/>
      <c r="BC446">
        <f t="shared" si="141"/>
        <v>1978</v>
      </c>
      <c r="BD446">
        <f t="shared" si="142"/>
        <v>12</v>
      </c>
      <c r="BE446" s="1">
        <f t="shared" si="143"/>
        <v>2005</v>
      </c>
      <c r="BF446" s="1">
        <f t="shared" si="144"/>
        <v>12</v>
      </c>
      <c r="BG446" s="1" t="str">
        <f t="shared" si="145"/>
        <v>-</v>
      </c>
      <c r="BH446" s="1" t="str">
        <f t="shared" si="146"/>
        <v>-</v>
      </c>
      <c r="BI446" s="1" t="str">
        <f t="shared" si="147"/>
        <v>-</v>
      </c>
      <c r="BJ446" s="1" t="str">
        <f t="shared" si="148"/>
        <v>-</v>
      </c>
      <c r="BK446" s="1" t="str">
        <f t="shared" si="149"/>
        <v>-</v>
      </c>
      <c r="BL446" s="1" t="str">
        <f t="shared" si="150"/>
        <v>-</v>
      </c>
      <c r="BM446" s="1">
        <f t="shared" si="151"/>
        <v>2009</v>
      </c>
      <c r="BN446" s="1">
        <f t="shared" si="152"/>
        <v>5</v>
      </c>
      <c r="BO446" s="1" t="str">
        <f t="shared" si="159"/>
        <v>-</v>
      </c>
      <c r="BP446" s="1" t="str">
        <f t="shared" si="153"/>
        <v>-</v>
      </c>
      <c r="BQ446" s="1" t="str">
        <f t="shared" si="154"/>
        <v>-</v>
      </c>
      <c r="BR446" s="1" t="str">
        <f t="shared" si="155"/>
        <v>-</v>
      </c>
      <c r="BS446" s="1">
        <f t="shared" si="156"/>
        <v>1978</v>
      </c>
      <c r="BT446" s="1">
        <f t="shared" si="157"/>
        <v>10</v>
      </c>
      <c r="BU446" s="127" t="str">
        <f t="shared" si="158"/>
        <v>DKH-1</v>
      </c>
      <c r="BV446" s="127">
        <f t="shared" si="158"/>
        <v>0</v>
      </c>
      <c r="BW446" s="9"/>
      <c r="BX446" s="9"/>
      <c r="BY446" s="9"/>
      <c r="BZ446" s="9"/>
      <c r="CA446" s="9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</row>
    <row r="447" spans="1:134" ht="15.75" x14ac:dyDescent="0.3">
      <c r="A447" s="101">
        <f>IF(C447&lt;&gt;"",COUNTA($C$7:C447),"")</f>
        <v>441</v>
      </c>
      <c r="B447" s="144" t="s">
        <v>979</v>
      </c>
      <c r="C447" s="251" t="s">
        <v>980</v>
      </c>
      <c r="D447" s="293" t="s">
        <v>981</v>
      </c>
      <c r="E447" s="102">
        <v>284466</v>
      </c>
      <c r="F447" s="106" t="s">
        <v>257</v>
      </c>
      <c r="G447" s="220" t="s">
        <v>66</v>
      </c>
      <c r="H447" s="110" t="s">
        <v>103</v>
      </c>
      <c r="I447" s="109">
        <f t="shared" ca="1" si="160"/>
        <v>53</v>
      </c>
      <c r="J447" s="110" t="s">
        <v>145</v>
      </c>
      <c r="K447" s="110" t="s">
        <v>105</v>
      </c>
      <c r="L447" s="111" t="s">
        <v>106</v>
      </c>
      <c r="M447" s="253">
        <v>22747</v>
      </c>
      <c r="N447" s="254">
        <v>31004</v>
      </c>
      <c r="O447" s="156">
        <v>31004</v>
      </c>
      <c r="P447" s="255"/>
      <c r="Q447" s="391"/>
      <c r="R447" s="392"/>
      <c r="S447" s="136"/>
      <c r="T447" s="137"/>
      <c r="U447" s="138"/>
      <c r="V447" s="139"/>
      <c r="W447" s="135"/>
      <c r="X447" s="371"/>
      <c r="Y447" s="141">
        <f t="shared" si="140"/>
        <v>4</v>
      </c>
      <c r="AF447" s="371"/>
      <c r="AG447" s="371"/>
      <c r="AH447" s="143" t="str">
        <f t="shared" si="139"/>
        <v>P</v>
      </c>
      <c r="AI447" s="143" t="str">
        <f t="shared" si="139"/>
        <v>S</v>
      </c>
      <c r="AJ447" s="143">
        <f t="shared" ca="1" si="139"/>
        <v>53</v>
      </c>
      <c r="AK447" s="143" t="str">
        <f t="shared" si="138"/>
        <v>S-1</v>
      </c>
      <c r="AL447" s="143" t="str">
        <f t="shared" si="138"/>
        <v>P.Negeri</v>
      </c>
      <c r="AM447" s="143" t="str">
        <f t="shared" si="138"/>
        <v>Jawa</v>
      </c>
      <c r="AN447" s="25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33"/>
      <c r="BC447">
        <f t="shared" si="141"/>
        <v>1984</v>
      </c>
      <c r="BD447">
        <f t="shared" si="142"/>
        <v>11</v>
      </c>
      <c r="BE447" s="1">
        <f t="shared" si="143"/>
        <v>1984</v>
      </c>
      <c r="BF447" s="1">
        <f t="shared" si="144"/>
        <v>11</v>
      </c>
      <c r="BG447" s="1" t="str">
        <f t="shared" si="145"/>
        <v>-</v>
      </c>
      <c r="BH447" s="1" t="str">
        <f t="shared" si="146"/>
        <v>-</v>
      </c>
      <c r="BI447" s="1" t="str">
        <f t="shared" si="147"/>
        <v>-</v>
      </c>
      <c r="BJ447" s="1" t="str">
        <f t="shared" si="148"/>
        <v>-</v>
      </c>
      <c r="BK447" s="1" t="str">
        <f t="shared" si="149"/>
        <v>-</v>
      </c>
      <c r="BL447" s="1" t="str">
        <f t="shared" si="150"/>
        <v>-</v>
      </c>
      <c r="BM447" s="1" t="str">
        <f t="shared" si="151"/>
        <v>-</v>
      </c>
      <c r="BN447" s="1" t="str">
        <f t="shared" si="152"/>
        <v>-</v>
      </c>
      <c r="BO447" s="1" t="str">
        <f t="shared" si="159"/>
        <v>-</v>
      </c>
      <c r="BP447" s="1" t="str">
        <f t="shared" si="153"/>
        <v>-</v>
      </c>
      <c r="BQ447" s="1" t="str">
        <f t="shared" si="154"/>
        <v>-</v>
      </c>
      <c r="BR447" s="1" t="str">
        <f t="shared" si="155"/>
        <v>-</v>
      </c>
      <c r="BS447" s="1">
        <f t="shared" si="156"/>
        <v>1962</v>
      </c>
      <c r="BT447" s="1">
        <f t="shared" si="157"/>
        <v>4</v>
      </c>
      <c r="BU447" s="127">
        <f t="shared" si="158"/>
        <v>0</v>
      </c>
      <c r="BV447" s="127">
        <f t="shared" si="158"/>
        <v>0</v>
      </c>
      <c r="BW447" s="9"/>
      <c r="BX447" s="9"/>
      <c r="BY447" s="9"/>
      <c r="BZ447" s="9"/>
      <c r="CA447" s="9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</row>
    <row r="448" spans="1:134" ht="15.75" x14ac:dyDescent="0.3">
      <c r="A448" s="101">
        <f>IF(C448&lt;&gt;"",COUNTA($C$7:C448),"")</f>
        <v>442</v>
      </c>
      <c r="B448" s="144" t="s">
        <v>982</v>
      </c>
      <c r="C448" s="251" t="s">
        <v>983</v>
      </c>
      <c r="D448" s="293" t="s">
        <v>981</v>
      </c>
      <c r="E448" s="102">
        <v>284466</v>
      </c>
      <c r="F448" s="106" t="s">
        <v>257</v>
      </c>
      <c r="G448" s="172" t="s">
        <v>102</v>
      </c>
      <c r="H448" s="110" t="s">
        <v>103</v>
      </c>
      <c r="I448" s="109">
        <f t="shared" ca="1" si="160"/>
        <v>49</v>
      </c>
      <c r="J448" s="110" t="s">
        <v>145</v>
      </c>
      <c r="K448" s="110" t="s">
        <v>105</v>
      </c>
      <c r="L448" s="111" t="s">
        <v>106</v>
      </c>
      <c r="M448" s="253">
        <v>24206</v>
      </c>
      <c r="N448" s="254">
        <v>29087</v>
      </c>
      <c r="O448" s="156">
        <v>33034</v>
      </c>
      <c r="P448" s="255"/>
      <c r="Q448" s="391"/>
      <c r="R448" s="392"/>
      <c r="S448" s="136"/>
      <c r="T448" s="137"/>
      <c r="U448" s="138"/>
      <c r="V448" s="139"/>
      <c r="W448" s="135"/>
      <c r="X448" s="371"/>
      <c r="Y448" s="141">
        <f t="shared" si="140"/>
        <v>4</v>
      </c>
      <c r="AF448" s="371"/>
      <c r="AG448" s="371"/>
      <c r="AH448" s="143" t="str">
        <f t="shared" si="139"/>
        <v>W</v>
      </c>
      <c r="AI448" s="143" t="str">
        <f t="shared" si="139"/>
        <v>S</v>
      </c>
      <c r="AJ448" s="143">
        <f t="shared" ca="1" si="139"/>
        <v>49</v>
      </c>
      <c r="AK448" s="143" t="str">
        <f t="shared" si="138"/>
        <v>S-1</v>
      </c>
      <c r="AL448" s="143" t="str">
        <f t="shared" si="138"/>
        <v>P.Negeri</v>
      </c>
      <c r="AM448" s="143" t="str">
        <f t="shared" si="138"/>
        <v>Jawa</v>
      </c>
      <c r="AN448" s="25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33"/>
      <c r="BC448">
        <f t="shared" si="141"/>
        <v>1979</v>
      </c>
      <c r="BD448">
        <f t="shared" si="142"/>
        <v>8</v>
      </c>
      <c r="BE448" s="1">
        <f t="shared" si="143"/>
        <v>1990</v>
      </c>
      <c r="BF448" s="1">
        <f t="shared" si="144"/>
        <v>6</v>
      </c>
      <c r="BG448" s="1" t="str">
        <f t="shared" si="145"/>
        <v>-</v>
      </c>
      <c r="BH448" s="1" t="str">
        <f t="shared" si="146"/>
        <v>-</v>
      </c>
      <c r="BI448" s="1" t="str">
        <f t="shared" si="147"/>
        <v>-</v>
      </c>
      <c r="BJ448" s="1" t="str">
        <f t="shared" si="148"/>
        <v>-</v>
      </c>
      <c r="BK448" s="1" t="str">
        <f t="shared" si="149"/>
        <v>-</v>
      </c>
      <c r="BL448" s="1" t="str">
        <f t="shared" si="150"/>
        <v>-</v>
      </c>
      <c r="BM448" s="1" t="str">
        <f t="shared" si="151"/>
        <v>-</v>
      </c>
      <c r="BN448" s="1" t="str">
        <f t="shared" si="152"/>
        <v>-</v>
      </c>
      <c r="BO448" s="1" t="str">
        <f t="shared" si="159"/>
        <v>-</v>
      </c>
      <c r="BP448" s="1" t="str">
        <f t="shared" si="153"/>
        <v>-</v>
      </c>
      <c r="BQ448" s="1" t="str">
        <f t="shared" si="154"/>
        <v>-</v>
      </c>
      <c r="BR448" s="1" t="str">
        <f t="shared" si="155"/>
        <v>-</v>
      </c>
      <c r="BS448" s="1">
        <f t="shared" si="156"/>
        <v>1966</v>
      </c>
      <c r="BT448" s="1">
        <f t="shared" si="157"/>
        <v>4</v>
      </c>
      <c r="BU448" s="127">
        <f t="shared" si="158"/>
        <v>0</v>
      </c>
      <c r="BV448" s="127">
        <f t="shared" si="158"/>
        <v>0</v>
      </c>
      <c r="BW448" s="9"/>
      <c r="BX448" s="9"/>
      <c r="BY448" s="9"/>
      <c r="BZ448" s="9"/>
      <c r="CA448" s="9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</row>
    <row r="449" spans="1:134" ht="15.75" x14ac:dyDescent="0.3">
      <c r="A449" s="101">
        <f>IF(C449&lt;&gt;"",COUNTA($C$7:C449),"")</f>
        <v>443</v>
      </c>
      <c r="B449" s="144" t="s">
        <v>984</v>
      </c>
      <c r="C449" s="251" t="s">
        <v>985</v>
      </c>
      <c r="D449" s="293" t="s">
        <v>981</v>
      </c>
      <c r="E449" s="102">
        <v>284466</v>
      </c>
      <c r="F449" s="106" t="s">
        <v>257</v>
      </c>
      <c r="G449" s="110" t="s">
        <v>102</v>
      </c>
      <c r="H449" s="146" t="s">
        <v>115</v>
      </c>
      <c r="I449" s="109">
        <f t="shared" ca="1" si="160"/>
        <v>20</v>
      </c>
      <c r="J449" s="110"/>
      <c r="K449" s="110"/>
      <c r="L449" s="111" t="s">
        <v>106</v>
      </c>
      <c r="M449" s="253">
        <v>34844</v>
      </c>
      <c r="N449" s="254">
        <v>35407</v>
      </c>
      <c r="O449" s="156"/>
      <c r="P449" s="255"/>
      <c r="Q449" s="391"/>
      <c r="R449" s="392"/>
      <c r="S449" s="136"/>
      <c r="T449" s="137"/>
      <c r="U449" s="138"/>
      <c r="V449" s="139"/>
      <c r="W449" s="135"/>
      <c r="X449" s="371"/>
      <c r="Y449" s="141">
        <f t="shared" si="140"/>
        <v>5</v>
      </c>
      <c r="AF449" s="371"/>
      <c r="AG449" s="371"/>
      <c r="AH449" s="143" t="str">
        <f t="shared" si="139"/>
        <v>W</v>
      </c>
      <c r="AI449" s="143" t="str">
        <f t="shared" si="139"/>
        <v>B</v>
      </c>
      <c r="AJ449" s="143">
        <f t="shared" ca="1" si="139"/>
        <v>20</v>
      </c>
      <c r="AK449" s="143">
        <f t="shared" si="138"/>
        <v>0</v>
      </c>
      <c r="AL449" s="143">
        <f t="shared" si="138"/>
        <v>0</v>
      </c>
      <c r="AM449" s="143" t="str">
        <f t="shared" si="138"/>
        <v>Jawa</v>
      </c>
      <c r="AN449" s="25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33"/>
      <c r="BC449">
        <f t="shared" si="141"/>
        <v>1996</v>
      </c>
      <c r="BD449">
        <f t="shared" si="142"/>
        <v>12</v>
      </c>
      <c r="BE449" s="1" t="str">
        <f t="shared" si="143"/>
        <v>-</v>
      </c>
      <c r="BF449" s="1" t="str">
        <f t="shared" si="144"/>
        <v>-</v>
      </c>
      <c r="BG449" s="1" t="str">
        <f t="shared" si="145"/>
        <v>-</v>
      </c>
      <c r="BH449" s="1" t="str">
        <f t="shared" si="146"/>
        <v>-</v>
      </c>
      <c r="BI449" s="1" t="str">
        <f t="shared" si="147"/>
        <v>-</v>
      </c>
      <c r="BJ449" s="1" t="str">
        <f t="shared" si="148"/>
        <v>-</v>
      </c>
      <c r="BK449" s="1" t="str">
        <f t="shared" si="149"/>
        <v>-</v>
      </c>
      <c r="BL449" s="1" t="str">
        <f t="shared" si="150"/>
        <v>-</v>
      </c>
      <c r="BM449" s="1" t="str">
        <f t="shared" si="151"/>
        <v>-</v>
      </c>
      <c r="BN449" s="1" t="str">
        <f t="shared" si="152"/>
        <v>-</v>
      </c>
      <c r="BO449" s="1" t="str">
        <f t="shared" si="159"/>
        <v>-</v>
      </c>
      <c r="BP449" s="1" t="str">
        <f t="shared" si="153"/>
        <v>-</v>
      </c>
      <c r="BQ449" s="1" t="str">
        <f t="shared" si="154"/>
        <v>-</v>
      </c>
      <c r="BR449" s="1" t="str">
        <f t="shared" si="155"/>
        <v>-</v>
      </c>
      <c r="BS449" s="1">
        <f t="shared" si="156"/>
        <v>1995</v>
      </c>
      <c r="BT449" s="1">
        <f t="shared" si="157"/>
        <v>5</v>
      </c>
      <c r="BU449" s="127">
        <f t="shared" si="158"/>
        <v>0</v>
      </c>
      <c r="BV449" s="127">
        <f t="shared" si="158"/>
        <v>0</v>
      </c>
      <c r="BW449" s="9"/>
      <c r="BX449" s="9"/>
      <c r="BY449" s="9"/>
      <c r="BZ449" s="9"/>
      <c r="CA449" s="9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</row>
    <row r="450" spans="1:134" ht="15.75" x14ac:dyDescent="0.3">
      <c r="A450" s="101">
        <f>IF(C450&lt;&gt;"",COUNTA($C$7:C450),"")</f>
        <v>444</v>
      </c>
      <c r="B450" s="144" t="s">
        <v>986</v>
      </c>
      <c r="C450" s="294" t="s">
        <v>987</v>
      </c>
      <c r="D450" s="293" t="s">
        <v>981</v>
      </c>
      <c r="E450" s="102">
        <v>284466</v>
      </c>
      <c r="F450" s="106" t="s">
        <v>257</v>
      </c>
      <c r="G450" s="110" t="s">
        <v>66</v>
      </c>
      <c r="H450" s="146" t="s">
        <v>115</v>
      </c>
      <c r="I450" s="109">
        <f t="shared" ca="1" si="160"/>
        <v>17</v>
      </c>
      <c r="J450" s="110"/>
      <c r="K450" s="110"/>
      <c r="L450" s="111" t="s">
        <v>106</v>
      </c>
      <c r="M450" s="254">
        <v>35921</v>
      </c>
      <c r="N450" s="254">
        <v>36142</v>
      </c>
      <c r="O450" s="156"/>
      <c r="P450" s="255"/>
      <c r="Q450" s="391"/>
      <c r="R450" s="392"/>
      <c r="S450" s="136"/>
      <c r="T450" s="137"/>
      <c r="U450" s="138"/>
      <c r="V450" s="139"/>
      <c r="W450" s="135"/>
      <c r="X450" s="371"/>
      <c r="Y450" s="141">
        <f t="shared" si="140"/>
        <v>5</v>
      </c>
      <c r="AF450" s="371"/>
      <c r="AG450" s="371"/>
      <c r="AH450" s="143" t="str">
        <f t="shared" si="139"/>
        <v>P</v>
      </c>
      <c r="AI450" s="143" t="str">
        <f t="shared" si="139"/>
        <v>B</v>
      </c>
      <c r="AJ450" s="143">
        <f t="shared" ca="1" si="139"/>
        <v>17</v>
      </c>
      <c r="AK450" s="143">
        <f t="shared" si="138"/>
        <v>0</v>
      </c>
      <c r="AL450" s="143">
        <f t="shared" si="138"/>
        <v>0</v>
      </c>
      <c r="AM450" s="143" t="str">
        <f t="shared" si="138"/>
        <v>Jawa</v>
      </c>
      <c r="AN450" s="25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33"/>
      <c r="BC450">
        <f t="shared" si="141"/>
        <v>1998</v>
      </c>
      <c r="BD450">
        <f t="shared" si="142"/>
        <v>12</v>
      </c>
      <c r="BE450" s="1" t="str">
        <f t="shared" si="143"/>
        <v>-</v>
      </c>
      <c r="BF450" s="1" t="str">
        <f t="shared" si="144"/>
        <v>-</v>
      </c>
      <c r="BG450" s="1" t="str">
        <f t="shared" si="145"/>
        <v>-</v>
      </c>
      <c r="BH450" s="1" t="str">
        <f t="shared" si="146"/>
        <v>-</v>
      </c>
      <c r="BI450" s="1" t="str">
        <f t="shared" si="147"/>
        <v>-</v>
      </c>
      <c r="BJ450" s="1" t="str">
        <f t="shared" si="148"/>
        <v>-</v>
      </c>
      <c r="BK450" s="1" t="str">
        <f t="shared" si="149"/>
        <v>-</v>
      </c>
      <c r="BL450" s="1" t="str">
        <f t="shared" si="150"/>
        <v>-</v>
      </c>
      <c r="BM450" s="1" t="str">
        <f t="shared" si="151"/>
        <v>-</v>
      </c>
      <c r="BN450" s="1" t="str">
        <f t="shared" si="152"/>
        <v>-</v>
      </c>
      <c r="BO450" s="1" t="str">
        <f t="shared" si="159"/>
        <v>-</v>
      </c>
      <c r="BP450" s="1" t="str">
        <f t="shared" si="153"/>
        <v>-</v>
      </c>
      <c r="BQ450" s="1" t="str">
        <f t="shared" si="154"/>
        <v>-</v>
      </c>
      <c r="BR450" s="1" t="str">
        <f t="shared" si="155"/>
        <v>-</v>
      </c>
      <c r="BS450" s="1">
        <f t="shared" si="156"/>
        <v>1998</v>
      </c>
      <c r="BT450" s="1">
        <f t="shared" si="157"/>
        <v>5</v>
      </c>
      <c r="BU450" s="127">
        <f t="shared" si="158"/>
        <v>0</v>
      </c>
      <c r="BV450" s="127">
        <f t="shared" si="158"/>
        <v>0</v>
      </c>
      <c r="BW450" s="9"/>
      <c r="BX450" s="9"/>
      <c r="BY450" s="9"/>
      <c r="BZ450" s="9"/>
      <c r="CA450" s="9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</row>
    <row r="451" spans="1:134" ht="15.75" x14ac:dyDescent="0.3">
      <c r="A451" s="101">
        <f>IF(C451&lt;&gt;"",COUNTA($C$7:C451),"")</f>
        <v>445</v>
      </c>
      <c r="B451" s="144" t="s">
        <v>988</v>
      </c>
      <c r="C451" s="251" t="s">
        <v>989</v>
      </c>
      <c r="D451" s="293" t="s">
        <v>981</v>
      </c>
      <c r="E451" s="102">
        <v>284466</v>
      </c>
      <c r="F451" s="106" t="s">
        <v>257</v>
      </c>
      <c r="G451" s="172" t="s">
        <v>102</v>
      </c>
      <c r="H451" s="146" t="s">
        <v>115</v>
      </c>
      <c r="I451" s="109">
        <f t="shared" ca="1" si="160"/>
        <v>14</v>
      </c>
      <c r="J451" s="110"/>
      <c r="K451" s="110"/>
      <c r="L451" s="111" t="s">
        <v>106</v>
      </c>
      <c r="M451" s="253">
        <v>37016</v>
      </c>
      <c r="N451" s="254">
        <v>37615</v>
      </c>
      <c r="O451" s="156"/>
      <c r="P451" s="255"/>
      <c r="Q451" s="391"/>
      <c r="R451" s="392"/>
      <c r="S451" s="136"/>
      <c r="T451" s="137"/>
      <c r="U451" s="138"/>
      <c r="V451" s="139"/>
      <c r="W451" s="135"/>
      <c r="X451" s="371"/>
      <c r="Y451" s="141">
        <f t="shared" si="140"/>
        <v>5</v>
      </c>
      <c r="AF451" s="371"/>
      <c r="AG451" s="371"/>
      <c r="AH451" s="143" t="str">
        <f t="shared" si="139"/>
        <v>W</v>
      </c>
      <c r="AI451" s="143" t="str">
        <f t="shared" si="139"/>
        <v>B</v>
      </c>
      <c r="AJ451" s="143">
        <f t="shared" ca="1" si="139"/>
        <v>14</v>
      </c>
      <c r="AK451" s="143">
        <f t="shared" si="138"/>
        <v>0</v>
      </c>
      <c r="AL451" s="143">
        <f t="shared" si="138"/>
        <v>0</v>
      </c>
      <c r="AM451" s="143" t="str">
        <f t="shared" si="138"/>
        <v>Jawa</v>
      </c>
      <c r="AN451" s="25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33"/>
      <c r="BC451">
        <f t="shared" si="141"/>
        <v>2002</v>
      </c>
      <c r="BD451">
        <f t="shared" si="142"/>
        <v>12</v>
      </c>
      <c r="BE451" s="1" t="str">
        <f t="shared" si="143"/>
        <v>-</v>
      </c>
      <c r="BF451" s="1" t="str">
        <f t="shared" si="144"/>
        <v>-</v>
      </c>
      <c r="BG451" s="1" t="str">
        <f t="shared" si="145"/>
        <v>-</v>
      </c>
      <c r="BH451" s="1" t="str">
        <f t="shared" si="146"/>
        <v>-</v>
      </c>
      <c r="BI451" s="1" t="str">
        <f t="shared" si="147"/>
        <v>-</v>
      </c>
      <c r="BJ451" s="1" t="str">
        <f t="shared" si="148"/>
        <v>-</v>
      </c>
      <c r="BK451" s="1" t="str">
        <f t="shared" si="149"/>
        <v>-</v>
      </c>
      <c r="BL451" s="1" t="str">
        <f t="shared" si="150"/>
        <v>-</v>
      </c>
      <c r="BM451" s="1" t="str">
        <f t="shared" si="151"/>
        <v>-</v>
      </c>
      <c r="BN451" s="1" t="str">
        <f t="shared" si="152"/>
        <v>-</v>
      </c>
      <c r="BO451" s="1" t="str">
        <f t="shared" si="159"/>
        <v>-</v>
      </c>
      <c r="BP451" s="1" t="str">
        <f t="shared" si="153"/>
        <v>-</v>
      </c>
      <c r="BQ451" s="1" t="str">
        <f t="shared" si="154"/>
        <v>-</v>
      </c>
      <c r="BR451" s="1" t="str">
        <f t="shared" si="155"/>
        <v>-</v>
      </c>
      <c r="BS451" s="1">
        <f t="shared" si="156"/>
        <v>2001</v>
      </c>
      <c r="BT451" s="1">
        <f t="shared" si="157"/>
        <v>5</v>
      </c>
      <c r="BU451" s="127">
        <f t="shared" si="158"/>
        <v>0</v>
      </c>
      <c r="BV451" s="127">
        <f t="shared" si="158"/>
        <v>0</v>
      </c>
      <c r="BW451" s="9"/>
      <c r="BX451" s="9"/>
      <c r="BY451" s="9"/>
      <c r="BZ451" s="9"/>
      <c r="CA451" s="9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</row>
    <row r="452" spans="1:134" ht="15.75" x14ac:dyDescent="0.3">
      <c r="A452" s="101">
        <f>IF(C452&lt;&gt;"",COUNTA($C$7:C452),"")</f>
        <v>446</v>
      </c>
      <c r="B452" s="102">
        <v>8918030</v>
      </c>
      <c r="C452" s="251" t="s">
        <v>990</v>
      </c>
      <c r="D452" s="293" t="s">
        <v>991</v>
      </c>
      <c r="E452" s="102">
        <v>265020</v>
      </c>
      <c r="F452" s="106" t="s">
        <v>124</v>
      </c>
      <c r="G452" s="172" t="s">
        <v>66</v>
      </c>
      <c r="H452" s="110" t="s">
        <v>103</v>
      </c>
      <c r="I452" s="109">
        <f t="shared" ca="1" si="160"/>
        <v>50</v>
      </c>
      <c r="J452" s="110" t="s">
        <v>145</v>
      </c>
      <c r="K452" s="110" t="s">
        <v>105</v>
      </c>
      <c r="L452" s="111" t="s">
        <v>106</v>
      </c>
      <c r="M452" s="253">
        <v>23847</v>
      </c>
      <c r="N452" s="254">
        <v>30662</v>
      </c>
      <c r="O452" s="156">
        <v>32845</v>
      </c>
      <c r="P452" s="255"/>
      <c r="Q452" s="391"/>
      <c r="R452" s="392"/>
      <c r="S452" s="136"/>
      <c r="T452" s="137"/>
      <c r="U452" s="138"/>
      <c r="V452" s="139"/>
      <c r="W452" s="135"/>
      <c r="X452" s="371"/>
      <c r="Y452" s="141">
        <f t="shared" si="140"/>
        <v>4</v>
      </c>
      <c r="AF452" s="371"/>
      <c r="AG452" s="371"/>
      <c r="AH452" s="143" t="str">
        <f t="shared" si="139"/>
        <v>P</v>
      </c>
      <c r="AI452" s="143" t="str">
        <f t="shared" si="139"/>
        <v>S</v>
      </c>
      <c r="AJ452" s="143">
        <f t="shared" ca="1" si="139"/>
        <v>50</v>
      </c>
      <c r="AK452" s="143" t="str">
        <f t="shared" si="138"/>
        <v>S-1</v>
      </c>
      <c r="AL452" s="143" t="str">
        <f t="shared" si="138"/>
        <v>P.Negeri</v>
      </c>
      <c r="AM452" s="143" t="str">
        <f t="shared" si="138"/>
        <v>Jawa</v>
      </c>
      <c r="AN452" s="25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33"/>
      <c r="BC452">
        <f t="shared" si="141"/>
        <v>1983</v>
      </c>
      <c r="BD452">
        <f t="shared" si="142"/>
        <v>12</v>
      </c>
      <c r="BE452" s="1">
        <f t="shared" si="143"/>
        <v>1989</v>
      </c>
      <c r="BF452" s="1">
        <f t="shared" si="144"/>
        <v>12</v>
      </c>
      <c r="BG452" s="1" t="str">
        <f t="shared" si="145"/>
        <v>-</v>
      </c>
      <c r="BH452" s="1" t="str">
        <f t="shared" si="146"/>
        <v>-</v>
      </c>
      <c r="BI452" s="1" t="str">
        <f t="shared" si="147"/>
        <v>-</v>
      </c>
      <c r="BJ452" s="1" t="str">
        <f t="shared" si="148"/>
        <v>-</v>
      </c>
      <c r="BK452" s="1" t="str">
        <f t="shared" si="149"/>
        <v>-</v>
      </c>
      <c r="BL452" s="1" t="str">
        <f t="shared" si="150"/>
        <v>-</v>
      </c>
      <c r="BM452" s="1" t="str">
        <f t="shared" si="151"/>
        <v>-</v>
      </c>
      <c r="BN452" s="1" t="str">
        <f t="shared" si="152"/>
        <v>-</v>
      </c>
      <c r="BO452" s="1" t="str">
        <f t="shared" si="159"/>
        <v>-</v>
      </c>
      <c r="BP452" s="1" t="str">
        <f t="shared" si="153"/>
        <v>-</v>
      </c>
      <c r="BQ452" s="1" t="str">
        <f t="shared" si="154"/>
        <v>-</v>
      </c>
      <c r="BR452" s="1" t="str">
        <f t="shared" si="155"/>
        <v>-</v>
      </c>
      <c r="BS452" s="1">
        <f t="shared" si="156"/>
        <v>1965</v>
      </c>
      <c r="BT452" s="1">
        <f t="shared" si="157"/>
        <v>4</v>
      </c>
      <c r="BU452" s="127">
        <f t="shared" si="158"/>
        <v>0</v>
      </c>
      <c r="BV452" s="127">
        <f t="shared" si="158"/>
        <v>0</v>
      </c>
      <c r="BW452" s="9"/>
      <c r="BX452" s="9"/>
      <c r="BY452" s="9"/>
      <c r="BZ452" s="9"/>
      <c r="CA452" s="9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</row>
    <row r="453" spans="1:134" ht="15.75" x14ac:dyDescent="0.3">
      <c r="A453" s="101">
        <f>IF(C453&lt;&gt;"",COUNTA($C$7:C453),"")</f>
        <v>447</v>
      </c>
      <c r="B453" s="102">
        <v>9327005</v>
      </c>
      <c r="C453" s="251" t="s">
        <v>992</v>
      </c>
      <c r="D453" s="293" t="s">
        <v>991</v>
      </c>
      <c r="E453" s="102">
        <v>265020</v>
      </c>
      <c r="F453" s="106" t="s">
        <v>124</v>
      </c>
      <c r="G453" s="110" t="s">
        <v>102</v>
      </c>
      <c r="H453" s="110" t="s">
        <v>103</v>
      </c>
      <c r="I453" s="109">
        <f t="shared" ca="1" si="160"/>
        <v>44</v>
      </c>
      <c r="J453" s="110" t="s">
        <v>110</v>
      </c>
      <c r="K453" s="110" t="s">
        <v>119</v>
      </c>
      <c r="L453" s="111" t="s">
        <v>106</v>
      </c>
      <c r="M453" s="253">
        <v>26293</v>
      </c>
      <c r="N453" s="254">
        <v>33237</v>
      </c>
      <c r="O453" s="156">
        <v>33237</v>
      </c>
      <c r="P453" s="255"/>
      <c r="Q453" s="391"/>
      <c r="R453" s="392"/>
      <c r="S453" s="136"/>
      <c r="T453" s="137"/>
      <c r="U453" s="138"/>
      <c r="V453" s="139"/>
      <c r="W453" s="135"/>
      <c r="X453" s="371"/>
      <c r="Y453" s="141">
        <f t="shared" si="140"/>
        <v>12</v>
      </c>
      <c r="AF453" s="371"/>
      <c r="AG453" s="371"/>
      <c r="AH453" s="143" t="str">
        <f t="shared" si="139"/>
        <v>W</v>
      </c>
      <c r="AI453" s="143" t="str">
        <f t="shared" si="139"/>
        <v>S</v>
      </c>
      <c r="AJ453" s="143">
        <f t="shared" ca="1" si="139"/>
        <v>44</v>
      </c>
      <c r="AK453" s="143" t="str">
        <f t="shared" si="138"/>
        <v>SMU</v>
      </c>
      <c r="AL453" s="143" t="str">
        <f t="shared" si="138"/>
        <v>P.Swasta</v>
      </c>
      <c r="AM453" s="143" t="str">
        <f t="shared" si="138"/>
        <v>Jawa</v>
      </c>
      <c r="AN453" s="25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33"/>
      <c r="BC453">
        <f t="shared" si="141"/>
        <v>1990</v>
      </c>
      <c r="BD453">
        <f t="shared" si="142"/>
        <v>12</v>
      </c>
      <c r="BE453" s="1">
        <f t="shared" si="143"/>
        <v>1990</v>
      </c>
      <c r="BF453" s="1">
        <f t="shared" si="144"/>
        <v>12</v>
      </c>
      <c r="BG453" s="1" t="str">
        <f t="shared" si="145"/>
        <v>-</v>
      </c>
      <c r="BH453" s="1" t="str">
        <f t="shared" si="146"/>
        <v>-</v>
      </c>
      <c r="BI453" s="1" t="str">
        <f t="shared" si="147"/>
        <v>-</v>
      </c>
      <c r="BJ453" s="1" t="str">
        <f t="shared" si="148"/>
        <v>-</v>
      </c>
      <c r="BK453" s="1" t="str">
        <f t="shared" si="149"/>
        <v>-</v>
      </c>
      <c r="BL453" s="1" t="str">
        <f t="shared" si="150"/>
        <v>-</v>
      </c>
      <c r="BM453" s="1" t="str">
        <f t="shared" si="151"/>
        <v>-</v>
      </c>
      <c r="BN453" s="1" t="str">
        <f t="shared" si="152"/>
        <v>-</v>
      </c>
      <c r="BO453" s="1" t="str">
        <f t="shared" si="159"/>
        <v>-</v>
      </c>
      <c r="BP453" s="1" t="str">
        <f t="shared" si="153"/>
        <v>-</v>
      </c>
      <c r="BQ453" s="1" t="str">
        <f t="shared" si="154"/>
        <v>-</v>
      </c>
      <c r="BR453" s="1" t="str">
        <f t="shared" si="155"/>
        <v>-</v>
      </c>
      <c r="BS453" s="1">
        <f t="shared" si="156"/>
        <v>1971</v>
      </c>
      <c r="BT453" s="1">
        <f t="shared" si="157"/>
        <v>12</v>
      </c>
      <c r="BU453" s="127">
        <f t="shared" si="158"/>
        <v>0</v>
      </c>
      <c r="BV453" s="127">
        <f t="shared" si="158"/>
        <v>0</v>
      </c>
      <c r="BW453" s="9"/>
      <c r="BX453" s="9"/>
      <c r="BY453" s="9"/>
      <c r="BZ453" s="9"/>
      <c r="CA453" s="9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</row>
    <row r="454" spans="1:134" ht="15.75" x14ac:dyDescent="0.3">
      <c r="A454" s="101">
        <f>IF(C454&lt;&gt;"",COUNTA($C$7:C454),"")</f>
        <v>448</v>
      </c>
      <c r="B454" s="102">
        <v>9325008</v>
      </c>
      <c r="C454" s="251" t="s">
        <v>993</v>
      </c>
      <c r="D454" s="293" t="s">
        <v>991</v>
      </c>
      <c r="E454" s="102">
        <v>265020</v>
      </c>
      <c r="F454" s="106" t="s">
        <v>124</v>
      </c>
      <c r="G454" s="110" t="s">
        <v>102</v>
      </c>
      <c r="H454" s="110" t="s">
        <v>103</v>
      </c>
      <c r="I454" s="109">
        <f t="shared" ca="1" si="160"/>
        <v>22</v>
      </c>
      <c r="J454" s="110" t="s">
        <v>110</v>
      </c>
      <c r="K454" s="110" t="s">
        <v>122</v>
      </c>
      <c r="L454" s="111" t="s">
        <v>106</v>
      </c>
      <c r="M454" s="253">
        <v>33993</v>
      </c>
      <c r="N454" s="254">
        <v>34070</v>
      </c>
      <c r="O454" s="156">
        <v>40153</v>
      </c>
      <c r="P454" s="255"/>
      <c r="Q454" s="391"/>
      <c r="R454" s="392"/>
      <c r="S454" s="136"/>
      <c r="T454" s="137"/>
      <c r="U454" s="138"/>
      <c r="V454" s="139" t="s">
        <v>132</v>
      </c>
      <c r="W454" s="135"/>
      <c r="X454" s="371"/>
      <c r="Y454" s="141">
        <f t="shared" si="140"/>
        <v>1</v>
      </c>
      <c r="AF454" s="371"/>
      <c r="AG454" s="371"/>
      <c r="AH454" s="143" t="str">
        <f t="shared" si="139"/>
        <v>W</v>
      </c>
      <c r="AI454" s="143" t="str">
        <f t="shared" si="139"/>
        <v>S</v>
      </c>
      <c r="AJ454" s="143">
        <f t="shared" ca="1" si="139"/>
        <v>22</v>
      </c>
      <c r="AK454" s="143" t="str">
        <f t="shared" si="139"/>
        <v>SMU</v>
      </c>
      <c r="AL454" s="143" t="str">
        <f t="shared" si="139"/>
        <v>Pel/Mhs</v>
      </c>
      <c r="AM454" s="143" t="str">
        <f t="shared" si="139"/>
        <v>Jawa</v>
      </c>
      <c r="AN454" s="25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33"/>
      <c r="BC454">
        <f t="shared" si="141"/>
        <v>1993</v>
      </c>
      <c r="BD454">
        <f t="shared" si="142"/>
        <v>4</v>
      </c>
      <c r="BE454" s="1">
        <f t="shared" si="143"/>
        <v>2009</v>
      </c>
      <c r="BF454" s="1">
        <f t="shared" si="144"/>
        <v>12</v>
      </c>
      <c r="BG454" s="1" t="str">
        <f t="shared" si="145"/>
        <v>-</v>
      </c>
      <c r="BH454" s="1" t="str">
        <f t="shared" si="146"/>
        <v>-</v>
      </c>
      <c r="BI454" s="1" t="str">
        <f t="shared" si="147"/>
        <v>-</v>
      </c>
      <c r="BJ454" s="1" t="str">
        <f t="shared" si="148"/>
        <v>-</v>
      </c>
      <c r="BK454" s="1" t="str">
        <f t="shared" si="149"/>
        <v>-</v>
      </c>
      <c r="BL454" s="1" t="str">
        <f t="shared" si="150"/>
        <v>-</v>
      </c>
      <c r="BM454" s="1" t="str">
        <f t="shared" si="151"/>
        <v>-</v>
      </c>
      <c r="BN454" s="1" t="str">
        <f t="shared" si="152"/>
        <v>-</v>
      </c>
      <c r="BO454" s="1" t="str">
        <f t="shared" si="159"/>
        <v>-</v>
      </c>
      <c r="BP454" s="1" t="str">
        <f t="shared" si="153"/>
        <v>-</v>
      </c>
      <c r="BQ454" s="1" t="str">
        <f t="shared" si="154"/>
        <v>-</v>
      </c>
      <c r="BR454" s="1" t="str">
        <f t="shared" si="155"/>
        <v>-</v>
      </c>
      <c r="BS454" s="1">
        <f t="shared" si="156"/>
        <v>1993</v>
      </c>
      <c r="BT454" s="1">
        <f t="shared" si="157"/>
        <v>1</v>
      </c>
      <c r="BU454" s="127" t="str">
        <f t="shared" si="158"/>
        <v>ATIS</v>
      </c>
      <c r="BV454" s="127">
        <f t="shared" si="158"/>
        <v>0</v>
      </c>
      <c r="BW454" s="9"/>
      <c r="BX454" s="9"/>
      <c r="BY454" s="9"/>
      <c r="BZ454" s="9"/>
      <c r="CA454" s="9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</row>
    <row r="455" spans="1:134" ht="15.75" x14ac:dyDescent="0.3">
      <c r="A455" s="101">
        <f>IF(C455&lt;&gt;"",COUNTA($C$7:C455),"")</f>
        <v>449</v>
      </c>
      <c r="B455" s="102">
        <v>9525009</v>
      </c>
      <c r="C455" s="251" t="s">
        <v>994</v>
      </c>
      <c r="D455" s="293" t="s">
        <v>991</v>
      </c>
      <c r="E455" s="102">
        <v>265020</v>
      </c>
      <c r="F455" s="106" t="s">
        <v>124</v>
      </c>
      <c r="G455" s="110" t="s">
        <v>102</v>
      </c>
      <c r="H455" s="110" t="s">
        <v>103</v>
      </c>
      <c r="I455" s="109">
        <f t="shared" ca="1" si="160"/>
        <v>20</v>
      </c>
      <c r="J455" s="110"/>
      <c r="K455" s="110"/>
      <c r="L455" s="111" t="s">
        <v>106</v>
      </c>
      <c r="M455" s="253">
        <v>34733</v>
      </c>
      <c r="N455" s="254">
        <v>34805</v>
      </c>
      <c r="O455" s="156">
        <v>40517</v>
      </c>
      <c r="P455" s="255"/>
      <c r="Q455" s="391"/>
      <c r="R455" s="392"/>
      <c r="S455" s="136"/>
      <c r="T455" s="137"/>
      <c r="U455" s="138"/>
      <c r="V455" s="139" t="s">
        <v>132</v>
      </c>
      <c r="W455" s="135"/>
      <c r="X455" s="371"/>
      <c r="Y455" s="141">
        <f t="shared" si="140"/>
        <v>2</v>
      </c>
      <c r="AF455" s="371"/>
      <c r="AG455" s="371"/>
      <c r="AH455" s="143" t="str">
        <f t="shared" ref="AH455:AM497" si="161">IF(AND(ISBLANK($Q455),ISBLANK($R455),ISBLANK($S455)),G455,"*"&amp;G455)</f>
        <v>W</v>
      </c>
      <c r="AI455" s="143" t="str">
        <f t="shared" si="161"/>
        <v>S</v>
      </c>
      <c r="AJ455" s="143">
        <f t="shared" ca="1" si="161"/>
        <v>20</v>
      </c>
      <c r="AK455" s="143">
        <f t="shared" si="161"/>
        <v>0</v>
      </c>
      <c r="AL455" s="143">
        <f t="shared" si="161"/>
        <v>0</v>
      </c>
      <c r="AM455" s="143" t="str">
        <f t="shared" si="161"/>
        <v>Jawa</v>
      </c>
      <c r="AN455" s="25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33"/>
      <c r="BC455">
        <f t="shared" si="141"/>
        <v>1995</v>
      </c>
      <c r="BD455">
        <f t="shared" si="142"/>
        <v>4</v>
      </c>
      <c r="BE455" s="1">
        <f t="shared" si="143"/>
        <v>2010</v>
      </c>
      <c r="BF455" s="1">
        <f t="shared" si="144"/>
        <v>12</v>
      </c>
      <c r="BG455" s="1" t="str">
        <f t="shared" si="145"/>
        <v>-</v>
      </c>
      <c r="BH455" s="1" t="str">
        <f t="shared" si="146"/>
        <v>-</v>
      </c>
      <c r="BI455" s="1" t="str">
        <f t="shared" si="147"/>
        <v>-</v>
      </c>
      <c r="BJ455" s="1" t="str">
        <f t="shared" si="148"/>
        <v>-</v>
      </c>
      <c r="BK455" s="1" t="str">
        <f t="shared" si="149"/>
        <v>-</v>
      </c>
      <c r="BL455" s="1" t="str">
        <f t="shared" si="150"/>
        <v>-</v>
      </c>
      <c r="BM455" s="1" t="str">
        <f t="shared" si="151"/>
        <v>-</v>
      </c>
      <c r="BN455" s="1" t="str">
        <f t="shared" si="152"/>
        <v>-</v>
      </c>
      <c r="BO455" s="1" t="str">
        <f t="shared" si="159"/>
        <v>-</v>
      </c>
      <c r="BP455" s="1" t="str">
        <f t="shared" si="153"/>
        <v>-</v>
      </c>
      <c r="BQ455" s="1" t="str">
        <f t="shared" si="154"/>
        <v>-</v>
      </c>
      <c r="BR455" s="1" t="str">
        <f t="shared" si="155"/>
        <v>-</v>
      </c>
      <c r="BS455" s="1">
        <f t="shared" si="156"/>
        <v>1995</v>
      </c>
      <c r="BT455" s="1">
        <f t="shared" si="157"/>
        <v>2</v>
      </c>
      <c r="BU455" s="127" t="str">
        <f t="shared" si="158"/>
        <v>ATIS</v>
      </c>
      <c r="BV455" s="127">
        <f t="shared" si="158"/>
        <v>0</v>
      </c>
      <c r="BW455" s="9"/>
      <c r="BX455" s="9"/>
      <c r="BY455" s="9"/>
      <c r="BZ455" s="9"/>
      <c r="CA455" s="9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</row>
    <row r="456" spans="1:134" ht="15.75" x14ac:dyDescent="0.3">
      <c r="A456" s="101">
        <f>IF(C456&lt;&gt;"",COUNTA($C$7:C456),"")</f>
        <v>450</v>
      </c>
      <c r="B456" s="144" t="s">
        <v>995</v>
      </c>
      <c r="C456" s="251" t="s">
        <v>996</v>
      </c>
      <c r="D456" s="293" t="s">
        <v>991</v>
      </c>
      <c r="E456" s="102">
        <v>265020</v>
      </c>
      <c r="F456" s="106" t="s">
        <v>124</v>
      </c>
      <c r="G456" s="110" t="s">
        <v>66</v>
      </c>
      <c r="H456" s="146" t="s">
        <v>115</v>
      </c>
      <c r="I456" s="109">
        <f t="shared" ca="1" si="160"/>
        <v>8</v>
      </c>
      <c r="J456" s="110"/>
      <c r="K456" s="110"/>
      <c r="L456" s="111" t="s">
        <v>106</v>
      </c>
      <c r="M456" s="253">
        <v>39419</v>
      </c>
      <c r="N456" s="254">
        <v>39551</v>
      </c>
      <c r="O456" s="156"/>
      <c r="P456" s="255"/>
      <c r="Q456" s="391"/>
      <c r="R456" s="392"/>
      <c r="S456" s="136"/>
      <c r="T456" s="137"/>
      <c r="U456" s="138"/>
      <c r="V456" s="139"/>
      <c r="W456" s="135"/>
      <c r="X456" s="371"/>
      <c r="Y456" s="141">
        <f t="shared" ref="Y456:Y519" si="162">IF(ISBLANK(M456),"-",IF(ISBLANK(Q456),IF(ISBLANK(R456),IF(ISBLANK(S456),MONTH(M456),"-"),"-"),"-"))</f>
        <v>12</v>
      </c>
      <c r="AF456" s="371"/>
      <c r="AG456" s="371"/>
      <c r="AH456" s="143" t="str">
        <f t="shared" si="161"/>
        <v>P</v>
      </c>
      <c r="AI456" s="143" t="str">
        <f t="shared" si="161"/>
        <v>B</v>
      </c>
      <c r="AJ456" s="143">
        <f t="shared" ca="1" si="161"/>
        <v>8</v>
      </c>
      <c r="AK456" s="143">
        <f t="shared" si="161"/>
        <v>0</v>
      </c>
      <c r="AL456" s="143">
        <f t="shared" si="161"/>
        <v>0</v>
      </c>
      <c r="AM456" s="143" t="str">
        <f t="shared" si="161"/>
        <v>Jawa</v>
      </c>
      <c r="AN456" s="25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33"/>
      <c r="BC456">
        <f t="shared" ref="BC456:BC519" si="163">IF(ISBLANK($N456),"-",YEAR($N456))</f>
        <v>2008</v>
      </c>
      <c r="BD456">
        <f t="shared" ref="BD456:BD519" si="164">IF(ISBLANK($N456),"-",MONTH($N456))</f>
        <v>4</v>
      </c>
      <c r="BE456" s="1" t="str">
        <f t="shared" ref="BE456:BE519" si="165">IF(ISBLANK($O456),"-",YEAR($O456))</f>
        <v>-</v>
      </c>
      <c r="BF456" s="1" t="str">
        <f t="shared" ref="BF456:BF519" si="166">IF(ISBLANK($O456),"-",MONTH($O456))</f>
        <v>-</v>
      </c>
      <c r="BG456" s="1" t="str">
        <f t="shared" ref="BG456:BG519" si="167">IF(ISBLANK($P456),"-",YEAR($P456))</f>
        <v>-</v>
      </c>
      <c r="BH456" s="1" t="str">
        <f t="shared" ref="BH456:BH519" si="168">IF(ISBLANK($P456),"-",MONTH($P456))</f>
        <v>-</v>
      </c>
      <c r="BI456" s="1" t="str">
        <f t="shared" ref="BI456:BI519" si="169">IF(ISBLANK($Q456),"-",YEAR($Q456))</f>
        <v>-</v>
      </c>
      <c r="BJ456" s="1" t="str">
        <f t="shared" ref="BJ456:BJ519" si="170">IF(ISBLANK($Q456),"-",MONTH($Q456))</f>
        <v>-</v>
      </c>
      <c r="BK456" s="1" t="str">
        <f t="shared" ref="BK456:BK519" si="171">IF(ISBLANK($R456),"-",YEAR($R456))</f>
        <v>-</v>
      </c>
      <c r="BL456" s="1" t="str">
        <f t="shared" ref="BL456:BL519" si="172">IF(ISBLANK($R456),"-",MONTH($R456))</f>
        <v>-</v>
      </c>
      <c r="BM456" s="1" t="str">
        <f t="shared" ref="BM456:BM519" si="173">IF(ISBLANK($S456),"-",YEAR($S456))</f>
        <v>-</v>
      </c>
      <c r="BN456" s="1" t="str">
        <f t="shared" ref="BN456:BN519" si="174">IF(ISBLANK($S456),"-",MONTH($S456))</f>
        <v>-</v>
      </c>
      <c r="BO456" s="1" t="str">
        <f t="shared" si="159"/>
        <v>-</v>
      </c>
      <c r="BP456" s="1" t="str">
        <f t="shared" ref="BP456:BP519" si="175">IF(ISBLANK($T456),"-",MONTH($T456))</f>
        <v>-</v>
      </c>
      <c r="BQ456" s="1" t="str">
        <f t="shared" ref="BQ456:BQ519" si="176">IF(ISBLANK($U456),"-",YEAR($U456))</f>
        <v>-</v>
      </c>
      <c r="BR456" s="1" t="str">
        <f t="shared" ref="BR456:BR519" si="177">IF(ISBLANK($U456),"-",MONTH($U456))</f>
        <v>-</v>
      </c>
      <c r="BS456" s="1">
        <f t="shared" ref="BS456:BS519" si="178">IF(ISBLANK($M456),"-",YEAR($M456))</f>
        <v>2007</v>
      </c>
      <c r="BT456" s="1">
        <f t="shared" ref="BT456:BT519" si="179">IF(ISBLANK($M456),"-",MONTH($M456))</f>
        <v>12</v>
      </c>
      <c r="BU456" s="127">
        <f t="shared" ref="BU456:BV519" si="180">V456</f>
        <v>0</v>
      </c>
      <c r="BV456" s="127">
        <f t="shared" si="180"/>
        <v>0</v>
      </c>
      <c r="BW456" s="9"/>
      <c r="BX456" s="9"/>
      <c r="BY456" s="9"/>
      <c r="BZ456" s="9"/>
      <c r="CA456" s="9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</row>
    <row r="457" spans="1:134" ht="15.75" x14ac:dyDescent="0.3">
      <c r="A457" s="101">
        <f>IF(C457&lt;&gt;"",COUNTA($C$7:C457),"")</f>
        <v>451</v>
      </c>
      <c r="B457" s="102">
        <v>9717036</v>
      </c>
      <c r="C457" s="294" t="s">
        <v>997</v>
      </c>
      <c r="D457" s="293" t="s">
        <v>991</v>
      </c>
      <c r="E457" s="102">
        <v>265223</v>
      </c>
      <c r="F457" s="106" t="s">
        <v>124</v>
      </c>
      <c r="G457" s="172" t="s">
        <v>66</v>
      </c>
      <c r="H457" s="110" t="s">
        <v>103</v>
      </c>
      <c r="I457" s="109">
        <f t="shared" ca="1" si="160"/>
        <v>40</v>
      </c>
      <c r="J457" s="110" t="s">
        <v>110</v>
      </c>
      <c r="K457" s="110" t="s">
        <v>119</v>
      </c>
      <c r="L457" s="111" t="s">
        <v>112</v>
      </c>
      <c r="M457" s="253">
        <v>27695</v>
      </c>
      <c r="N457" s="254">
        <v>27746</v>
      </c>
      <c r="O457" s="156">
        <v>34542</v>
      </c>
      <c r="P457" s="255"/>
      <c r="Q457" s="391"/>
      <c r="R457" s="392"/>
      <c r="S457" s="136"/>
      <c r="T457" s="137"/>
      <c r="U457" s="138"/>
      <c r="V457" s="139"/>
      <c r="W457" s="135"/>
      <c r="X457" s="371"/>
      <c r="Y457" s="141">
        <f t="shared" si="162"/>
        <v>10</v>
      </c>
      <c r="AF457" s="371"/>
      <c r="AG457" s="371"/>
      <c r="AH457" s="143" t="str">
        <f t="shared" si="161"/>
        <v>P</v>
      </c>
      <c r="AI457" s="143" t="str">
        <f t="shared" si="161"/>
        <v>S</v>
      </c>
      <c r="AJ457" s="143">
        <f t="shared" ca="1" si="161"/>
        <v>40</v>
      </c>
      <c r="AK457" s="143" t="str">
        <f t="shared" si="161"/>
        <v>SMU</v>
      </c>
      <c r="AL457" s="143" t="str">
        <f t="shared" si="161"/>
        <v>P.Swasta</v>
      </c>
      <c r="AM457" s="143" t="str">
        <f t="shared" si="161"/>
        <v>Ambon</v>
      </c>
      <c r="AN457" s="25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33"/>
      <c r="BC457">
        <f t="shared" si="163"/>
        <v>1975</v>
      </c>
      <c r="BD457">
        <f t="shared" si="164"/>
        <v>12</v>
      </c>
      <c r="BE457" s="1">
        <f t="shared" si="165"/>
        <v>1994</v>
      </c>
      <c r="BF457" s="1">
        <f t="shared" si="166"/>
        <v>7</v>
      </c>
      <c r="BG457" s="1" t="str">
        <f t="shared" si="167"/>
        <v>-</v>
      </c>
      <c r="BH457" s="1" t="str">
        <f t="shared" si="168"/>
        <v>-</v>
      </c>
      <c r="BI457" s="1" t="str">
        <f t="shared" si="169"/>
        <v>-</v>
      </c>
      <c r="BJ457" s="1" t="str">
        <f t="shared" si="170"/>
        <v>-</v>
      </c>
      <c r="BK457" s="1" t="str">
        <f t="shared" si="171"/>
        <v>-</v>
      </c>
      <c r="BL457" s="1" t="str">
        <f t="shared" si="172"/>
        <v>-</v>
      </c>
      <c r="BM457" s="1" t="str">
        <f t="shared" si="173"/>
        <v>-</v>
      </c>
      <c r="BN457" s="1" t="str">
        <f t="shared" si="174"/>
        <v>-</v>
      </c>
      <c r="BO457" s="1" t="str">
        <f t="shared" ref="BO457:BO520" si="181">IF(ISBLANK($T457),"-",YEAR($T457))</f>
        <v>-</v>
      </c>
      <c r="BP457" s="1" t="str">
        <f t="shared" si="175"/>
        <v>-</v>
      </c>
      <c r="BQ457" s="1" t="str">
        <f t="shared" si="176"/>
        <v>-</v>
      </c>
      <c r="BR457" s="1" t="str">
        <f t="shared" si="177"/>
        <v>-</v>
      </c>
      <c r="BS457" s="1">
        <f t="shared" si="178"/>
        <v>1975</v>
      </c>
      <c r="BT457" s="1">
        <f t="shared" si="179"/>
        <v>10</v>
      </c>
      <c r="BU457" s="127">
        <f t="shared" si="180"/>
        <v>0</v>
      </c>
      <c r="BV457" s="127">
        <f t="shared" si="180"/>
        <v>0</v>
      </c>
      <c r="BW457" s="9"/>
      <c r="BX457" s="9"/>
      <c r="BY457" s="9"/>
      <c r="BZ457" s="9"/>
      <c r="CA457" s="9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</row>
    <row r="458" spans="1:134" ht="15.75" x14ac:dyDescent="0.3">
      <c r="A458" s="101">
        <f>IF(C458&lt;&gt;"",COUNTA($C$7:C458),"")</f>
        <v>452</v>
      </c>
      <c r="B458" s="144" t="s">
        <v>998</v>
      </c>
      <c r="C458" s="251" t="s">
        <v>999</v>
      </c>
      <c r="D458" s="293" t="s">
        <v>991</v>
      </c>
      <c r="E458" s="102">
        <v>265223</v>
      </c>
      <c r="F458" s="106" t="s">
        <v>124</v>
      </c>
      <c r="G458" s="172" t="s">
        <v>66</v>
      </c>
      <c r="H458" s="146" t="s">
        <v>115</v>
      </c>
      <c r="I458" s="109">
        <f t="shared" ref="I458:I521" ca="1" si="182">IF(OR(ISBLANK(M458),NOT(ISBLANK(R458))),"",IF(MONTH(M458)&gt;MONTH($M$3),YEAR($M$3)-YEAR(M458),IF(AND(MONTH(M458)=MONTH($M$3),DAY(M458)&lt;=DAY($M$3)),YEAR($M$3)-YEAR(M458),YEAR($M$3)-YEAR(M458))))</f>
        <v>15</v>
      </c>
      <c r="J458" s="110"/>
      <c r="K458" s="110"/>
      <c r="L458" s="111" t="s">
        <v>112</v>
      </c>
      <c r="M458" s="253">
        <v>36684</v>
      </c>
      <c r="N458" s="254">
        <v>36996</v>
      </c>
      <c r="O458" s="156"/>
      <c r="P458" s="255"/>
      <c r="Q458" s="391"/>
      <c r="R458" s="392"/>
      <c r="S458" s="136"/>
      <c r="T458" s="137"/>
      <c r="U458" s="138"/>
      <c r="V458" s="139"/>
      <c r="W458" s="135"/>
      <c r="X458" s="371"/>
      <c r="Y458" s="141">
        <f t="shared" si="162"/>
        <v>6</v>
      </c>
      <c r="AF458" s="371"/>
      <c r="AG458" s="371"/>
      <c r="AH458" s="143" t="str">
        <f t="shared" si="161"/>
        <v>P</v>
      </c>
      <c r="AI458" s="143" t="str">
        <f t="shared" si="161"/>
        <v>B</v>
      </c>
      <c r="AJ458" s="143">
        <f t="shared" ca="1" si="161"/>
        <v>15</v>
      </c>
      <c r="AK458" s="143">
        <f t="shared" si="161"/>
        <v>0</v>
      </c>
      <c r="AL458" s="143">
        <f t="shared" si="161"/>
        <v>0</v>
      </c>
      <c r="AM458" s="143" t="str">
        <f t="shared" si="161"/>
        <v>Ambon</v>
      </c>
      <c r="AN458" s="25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33"/>
      <c r="BC458">
        <f t="shared" si="163"/>
        <v>2001</v>
      </c>
      <c r="BD458">
        <f t="shared" si="164"/>
        <v>4</v>
      </c>
      <c r="BE458" s="1" t="str">
        <f t="shared" si="165"/>
        <v>-</v>
      </c>
      <c r="BF458" s="1" t="str">
        <f t="shared" si="166"/>
        <v>-</v>
      </c>
      <c r="BG458" s="1" t="str">
        <f t="shared" si="167"/>
        <v>-</v>
      </c>
      <c r="BH458" s="1" t="str">
        <f t="shared" si="168"/>
        <v>-</v>
      </c>
      <c r="BI458" s="1" t="str">
        <f t="shared" si="169"/>
        <v>-</v>
      </c>
      <c r="BJ458" s="1" t="str">
        <f t="shared" si="170"/>
        <v>-</v>
      </c>
      <c r="BK458" s="1" t="str">
        <f t="shared" si="171"/>
        <v>-</v>
      </c>
      <c r="BL458" s="1" t="str">
        <f t="shared" si="172"/>
        <v>-</v>
      </c>
      <c r="BM458" s="1" t="str">
        <f t="shared" si="173"/>
        <v>-</v>
      </c>
      <c r="BN458" s="1" t="str">
        <f t="shared" si="174"/>
        <v>-</v>
      </c>
      <c r="BO458" s="1" t="str">
        <f t="shared" si="181"/>
        <v>-</v>
      </c>
      <c r="BP458" s="1" t="str">
        <f t="shared" si="175"/>
        <v>-</v>
      </c>
      <c r="BQ458" s="1" t="str">
        <f t="shared" si="176"/>
        <v>-</v>
      </c>
      <c r="BR458" s="1" t="str">
        <f t="shared" si="177"/>
        <v>-</v>
      </c>
      <c r="BS458" s="1">
        <f t="shared" si="178"/>
        <v>2000</v>
      </c>
      <c r="BT458" s="1">
        <f t="shared" si="179"/>
        <v>6</v>
      </c>
      <c r="BU458" s="127">
        <f t="shared" si="180"/>
        <v>0</v>
      </c>
      <c r="BV458" s="127">
        <f t="shared" si="180"/>
        <v>0</v>
      </c>
      <c r="BW458" s="9"/>
      <c r="BX458" s="9"/>
      <c r="BY458" s="9"/>
      <c r="BZ458" s="9"/>
      <c r="CA458" s="9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</row>
    <row r="459" spans="1:134" ht="15.75" x14ac:dyDescent="0.3">
      <c r="A459" s="101">
        <f>IF(C459&lt;&gt;"",COUNTA($C$7:C459),"")</f>
        <v>453</v>
      </c>
      <c r="B459" s="144">
        <v>1017017</v>
      </c>
      <c r="C459" s="251" t="s">
        <v>1000</v>
      </c>
      <c r="D459" s="293" t="s">
        <v>1001</v>
      </c>
      <c r="E459" s="390" t="s">
        <v>1002</v>
      </c>
      <c r="F459" s="106" t="s">
        <v>124</v>
      </c>
      <c r="G459" s="172" t="s">
        <v>66</v>
      </c>
      <c r="H459" s="110" t="s">
        <v>103</v>
      </c>
      <c r="I459" s="109">
        <f t="shared" ca="1" si="182"/>
        <v>41</v>
      </c>
      <c r="J459" s="110" t="s">
        <v>145</v>
      </c>
      <c r="K459" s="110" t="s">
        <v>171</v>
      </c>
      <c r="L459" s="111" t="s">
        <v>146</v>
      </c>
      <c r="M459" s="253">
        <v>27059</v>
      </c>
      <c r="N459" s="254">
        <v>28953</v>
      </c>
      <c r="O459" s="156">
        <v>33489</v>
      </c>
      <c r="P459" s="255">
        <v>40412</v>
      </c>
      <c r="Q459" s="391"/>
      <c r="R459" s="392"/>
      <c r="S459" s="136"/>
      <c r="T459" s="137"/>
      <c r="U459" s="138"/>
      <c r="V459" s="139" t="s">
        <v>154</v>
      </c>
      <c r="W459" s="135"/>
      <c r="X459" s="371"/>
      <c r="Y459" s="141">
        <f t="shared" si="162"/>
        <v>1</v>
      </c>
      <c r="AF459" s="371"/>
      <c r="AG459" s="371"/>
      <c r="AH459" s="143" t="str">
        <f t="shared" si="161"/>
        <v>P</v>
      </c>
      <c r="AI459" s="143" t="str">
        <f t="shared" si="161"/>
        <v>S</v>
      </c>
      <c r="AJ459" s="143">
        <f t="shared" ca="1" si="161"/>
        <v>41</v>
      </c>
      <c r="AK459" s="143" t="str">
        <f t="shared" si="161"/>
        <v>S-1</v>
      </c>
      <c r="AL459" s="143" t="str">
        <f t="shared" si="161"/>
        <v>Lain-Lain</v>
      </c>
      <c r="AM459" s="143" t="str">
        <f t="shared" si="161"/>
        <v>Batak</v>
      </c>
      <c r="AN459" s="25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33"/>
      <c r="BC459">
        <f t="shared" si="163"/>
        <v>1979</v>
      </c>
      <c r="BD459">
        <f t="shared" si="164"/>
        <v>4</v>
      </c>
      <c r="BE459" s="1">
        <f t="shared" si="165"/>
        <v>1991</v>
      </c>
      <c r="BF459" s="1">
        <f t="shared" si="166"/>
        <v>9</v>
      </c>
      <c r="BG459" s="1">
        <f t="shared" si="167"/>
        <v>2010</v>
      </c>
      <c r="BH459" s="1">
        <f t="shared" si="168"/>
        <v>8</v>
      </c>
      <c r="BI459" s="1" t="str">
        <f t="shared" si="169"/>
        <v>-</v>
      </c>
      <c r="BJ459" s="1" t="str">
        <f t="shared" si="170"/>
        <v>-</v>
      </c>
      <c r="BK459" s="1" t="str">
        <f t="shared" si="171"/>
        <v>-</v>
      </c>
      <c r="BL459" s="1" t="str">
        <f t="shared" si="172"/>
        <v>-</v>
      </c>
      <c r="BM459" s="1" t="str">
        <f t="shared" si="173"/>
        <v>-</v>
      </c>
      <c r="BN459" s="1" t="str">
        <f t="shared" si="174"/>
        <v>-</v>
      </c>
      <c r="BO459" s="1" t="str">
        <f t="shared" si="181"/>
        <v>-</v>
      </c>
      <c r="BP459" s="1" t="str">
        <f t="shared" si="175"/>
        <v>-</v>
      </c>
      <c r="BQ459" s="1" t="str">
        <f t="shared" si="176"/>
        <v>-</v>
      </c>
      <c r="BR459" s="1" t="str">
        <f t="shared" si="177"/>
        <v>-</v>
      </c>
      <c r="BS459" s="1">
        <f t="shared" si="178"/>
        <v>1974</v>
      </c>
      <c r="BT459" s="1">
        <f t="shared" si="179"/>
        <v>1</v>
      </c>
      <c r="BU459" s="127" t="str">
        <f t="shared" si="180"/>
        <v>ATP-1</v>
      </c>
      <c r="BV459" s="127">
        <f t="shared" si="180"/>
        <v>0</v>
      </c>
      <c r="BW459" s="9"/>
      <c r="BX459" s="9"/>
      <c r="BY459" s="9"/>
      <c r="BZ459" s="9"/>
      <c r="CA459" s="9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</row>
    <row r="460" spans="1:134" ht="15.75" x14ac:dyDescent="0.3">
      <c r="A460" s="101">
        <f>IF(C460&lt;&gt;"",COUNTA($C$7:C460),"")</f>
        <v>454</v>
      </c>
      <c r="B460" s="144" t="s">
        <v>1003</v>
      </c>
      <c r="C460" s="251" t="s">
        <v>1004</v>
      </c>
      <c r="D460" s="293" t="s">
        <v>1005</v>
      </c>
      <c r="E460" s="102"/>
      <c r="F460" s="106" t="s">
        <v>124</v>
      </c>
      <c r="G460" s="172" t="s">
        <v>66</v>
      </c>
      <c r="H460" s="110" t="s">
        <v>103</v>
      </c>
      <c r="I460" s="109">
        <f t="shared" ca="1" si="182"/>
        <v>37</v>
      </c>
      <c r="J460" s="110" t="s">
        <v>110</v>
      </c>
      <c r="K460" s="110" t="s">
        <v>111</v>
      </c>
      <c r="L460" s="111" t="s">
        <v>146</v>
      </c>
      <c r="M460" s="253">
        <v>28501</v>
      </c>
      <c r="N460" s="254">
        <v>28852</v>
      </c>
      <c r="O460" s="156">
        <v>36671</v>
      </c>
      <c r="P460" s="255">
        <v>39313</v>
      </c>
      <c r="Q460" s="391"/>
      <c r="R460" s="392"/>
      <c r="S460" s="136"/>
      <c r="T460" s="137"/>
      <c r="U460" s="138"/>
      <c r="V460" s="139"/>
      <c r="W460" s="135"/>
      <c r="X460" s="371"/>
      <c r="Y460" s="141">
        <f t="shared" si="162"/>
        <v>1</v>
      </c>
      <c r="AF460" s="371"/>
      <c r="AG460" s="371"/>
      <c r="AH460" s="143" t="str">
        <f t="shared" si="161"/>
        <v>P</v>
      </c>
      <c r="AI460" s="143" t="str">
        <f t="shared" si="161"/>
        <v>S</v>
      </c>
      <c r="AJ460" s="143">
        <f t="shared" ca="1" si="161"/>
        <v>37</v>
      </c>
      <c r="AK460" s="143" t="str">
        <f t="shared" si="161"/>
        <v>SMU</v>
      </c>
      <c r="AL460" s="143" t="str">
        <f t="shared" si="161"/>
        <v>Wirausaha</v>
      </c>
      <c r="AM460" s="143" t="str">
        <f t="shared" si="161"/>
        <v>Batak</v>
      </c>
      <c r="AN460" s="25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33"/>
      <c r="BC460">
        <f t="shared" si="163"/>
        <v>1978</v>
      </c>
      <c r="BD460">
        <f t="shared" si="164"/>
        <v>12</v>
      </c>
      <c r="BE460" s="1">
        <f t="shared" si="165"/>
        <v>2000</v>
      </c>
      <c r="BF460" s="1">
        <f t="shared" si="166"/>
        <v>5</v>
      </c>
      <c r="BG460" s="1">
        <f t="shared" si="167"/>
        <v>2007</v>
      </c>
      <c r="BH460" s="1">
        <f t="shared" si="168"/>
        <v>8</v>
      </c>
      <c r="BI460" s="1" t="str">
        <f t="shared" si="169"/>
        <v>-</v>
      </c>
      <c r="BJ460" s="1" t="str">
        <f t="shared" si="170"/>
        <v>-</v>
      </c>
      <c r="BK460" s="1" t="str">
        <f t="shared" si="171"/>
        <v>-</v>
      </c>
      <c r="BL460" s="1" t="str">
        <f t="shared" si="172"/>
        <v>-</v>
      </c>
      <c r="BM460" s="1" t="str">
        <f t="shared" si="173"/>
        <v>-</v>
      </c>
      <c r="BN460" s="1" t="str">
        <f t="shared" si="174"/>
        <v>-</v>
      </c>
      <c r="BO460" s="1" t="str">
        <f t="shared" si="181"/>
        <v>-</v>
      </c>
      <c r="BP460" s="1" t="str">
        <f t="shared" si="175"/>
        <v>-</v>
      </c>
      <c r="BQ460" s="1" t="str">
        <f t="shared" si="176"/>
        <v>-</v>
      </c>
      <c r="BR460" s="1" t="str">
        <f t="shared" si="177"/>
        <v>-</v>
      </c>
      <c r="BS460" s="1">
        <f t="shared" si="178"/>
        <v>1978</v>
      </c>
      <c r="BT460" s="1">
        <f t="shared" si="179"/>
        <v>1</v>
      </c>
      <c r="BU460" s="127">
        <f t="shared" si="180"/>
        <v>0</v>
      </c>
      <c r="BV460" s="127">
        <f t="shared" si="180"/>
        <v>0</v>
      </c>
      <c r="BW460" s="9"/>
      <c r="BX460" s="9"/>
      <c r="BY460" s="9"/>
      <c r="BZ460" s="9"/>
      <c r="CA460" s="9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</row>
    <row r="461" spans="1:134" ht="15.75" x14ac:dyDescent="0.3">
      <c r="A461" s="101">
        <f>IF(C461&lt;&gt;"",COUNTA($C$7:C461),"")</f>
        <v>455</v>
      </c>
      <c r="B461" s="144" t="s">
        <v>1006</v>
      </c>
      <c r="C461" s="251" t="s">
        <v>1007</v>
      </c>
      <c r="D461" s="293" t="s">
        <v>1005</v>
      </c>
      <c r="E461" s="102"/>
      <c r="F461" s="106" t="s">
        <v>124</v>
      </c>
      <c r="G461" s="110" t="s">
        <v>102</v>
      </c>
      <c r="H461" s="110" t="s">
        <v>103</v>
      </c>
      <c r="I461" s="109">
        <f t="shared" ca="1" si="182"/>
        <v>35</v>
      </c>
      <c r="J461" s="110" t="s">
        <v>110</v>
      </c>
      <c r="K461" s="110" t="s">
        <v>127</v>
      </c>
      <c r="L461" s="111" t="s">
        <v>146</v>
      </c>
      <c r="M461" s="304">
        <v>29412</v>
      </c>
      <c r="N461" s="254">
        <v>29930</v>
      </c>
      <c r="O461" s="156">
        <v>35617</v>
      </c>
      <c r="P461" s="255">
        <v>39313</v>
      </c>
      <c r="Q461" s="391"/>
      <c r="R461" s="392"/>
      <c r="S461" s="136"/>
      <c r="T461" s="137"/>
      <c r="U461" s="138"/>
      <c r="V461" s="139"/>
      <c r="W461" s="135"/>
      <c r="X461" s="371"/>
      <c r="Y461" s="141">
        <f t="shared" si="162"/>
        <v>7</v>
      </c>
      <c r="AF461" s="371"/>
      <c r="AG461" s="371"/>
      <c r="AH461" s="143" t="str">
        <f t="shared" si="161"/>
        <v>W</v>
      </c>
      <c r="AI461" s="143" t="str">
        <f t="shared" si="161"/>
        <v>S</v>
      </c>
      <c r="AJ461" s="143">
        <f t="shared" ca="1" si="161"/>
        <v>35</v>
      </c>
      <c r="AK461" s="143" t="str">
        <f t="shared" si="161"/>
        <v>SMU</v>
      </c>
      <c r="AL461" s="143" t="str">
        <f t="shared" si="161"/>
        <v>Ibu RT</v>
      </c>
      <c r="AM461" s="143" t="str">
        <f t="shared" si="161"/>
        <v>Batak</v>
      </c>
      <c r="AN461" s="25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33"/>
      <c r="BC461">
        <f t="shared" si="163"/>
        <v>1981</v>
      </c>
      <c r="BD461">
        <f t="shared" si="164"/>
        <v>12</v>
      </c>
      <c r="BE461" s="1">
        <f t="shared" si="165"/>
        <v>1997</v>
      </c>
      <c r="BF461" s="1">
        <f t="shared" si="166"/>
        <v>7</v>
      </c>
      <c r="BG461" s="1">
        <f t="shared" si="167"/>
        <v>2007</v>
      </c>
      <c r="BH461" s="1">
        <f t="shared" si="168"/>
        <v>8</v>
      </c>
      <c r="BI461" s="1" t="str">
        <f t="shared" si="169"/>
        <v>-</v>
      </c>
      <c r="BJ461" s="1" t="str">
        <f t="shared" si="170"/>
        <v>-</v>
      </c>
      <c r="BK461" s="1" t="str">
        <f t="shared" si="171"/>
        <v>-</v>
      </c>
      <c r="BL461" s="1" t="str">
        <f t="shared" si="172"/>
        <v>-</v>
      </c>
      <c r="BM461" s="1" t="str">
        <f t="shared" si="173"/>
        <v>-</v>
      </c>
      <c r="BN461" s="1" t="str">
        <f t="shared" si="174"/>
        <v>-</v>
      </c>
      <c r="BO461" s="1" t="str">
        <f t="shared" si="181"/>
        <v>-</v>
      </c>
      <c r="BP461" s="1" t="str">
        <f t="shared" si="175"/>
        <v>-</v>
      </c>
      <c r="BQ461" s="1" t="str">
        <f t="shared" si="176"/>
        <v>-</v>
      </c>
      <c r="BR461" s="1" t="str">
        <f t="shared" si="177"/>
        <v>-</v>
      </c>
      <c r="BS461" s="1">
        <f t="shared" si="178"/>
        <v>1980</v>
      </c>
      <c r="BT461" s="1">
        <f t="shared" si="179"/>
        <v>7</v>
      </c>
      <c r="BU461" s="127">
        <f t="shared" si="180"/>
        <v>0</v>
      </c>
      <c r="BV461" s="127">
        <f t="shared" si="180"/>
        <v>0</v>
      </c>
      <c r="BW461" s="9"/>
      <c r="BX461" s="9"/>
      <c r="BY461" s="9"/>
      <c r="BZ461" s="9"/>
      <c r="CA461" s="9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</row>
    <row r="462" spans="1:134" ht="15.75" x14ac:dyDescent="0.3">
      <c r="A462" s="101">
        <f>IF(C462&lt;&gt;"",COUNTA($C$7:C462),"")</f>
        <v>456</v>
      </c>
      <c r="B462" s="144" t="s">
        <v>1008</v>
      </c>
      <c r="C462" s="251" t="s">
        <v>1009</v>
      </c>
      <c r="D462" s="293" t="s">
        <v>1005</v>
      </c>
      <c r="E462" s="102"/>
      <c r="F462" s="106" t="s">
        <v>124</v>
      </c>
      <c r="G462" s="172" t="s">
        <v>66</v>
      </c>
      <c r="H462" s="146" t="s">
        <v>115</v>
      </c>
      <c r="I462" s="109">
        <f t="shared" ca="1" si="182"/>
        <v>8</v>
      </c>
      <c r="J462" s="110"/>
      <c r="K462" s="110"/>
      <c r="L462" s="111" t="s">
        <v>146</v>
      </c>
      <c r="M462" s="253">
        <v>39207</v>
      </c>
      <c r="N462" s="254">
        <v>39418</v>
      </c>
      <c r="O462" s="156"/>
      <c r="P462" s="255"/>
      <c r="Q462" s="391"/>
      <c r="R462" s="392"/>
      <c r="S462" s="136"/>
      <c r="T462" s="137"/>
      <c r="U462" s="138"/>
      <c r="V462" s="139"/>
      <c r="W462" s="135"/>
      <c r="X462" s="371"/>
      <c r="Y462" s="141">
        <f t="shared" si="162"/>
        <v>5</v>
      </c>
      <c r="AF462" s="371"/>
      <c r="AG462" s="371"/>
      <c r="AH462" s="143" t="str">
        <f t="shared" si="161"/>
        <v>P</v>
      </c>
      <c r="AI462" s="143" t="str">
        <f t="shared" si="161"/>
        <v>B</v>
      </c>
      <c r="AJ462" s="143">
        <f t="shared" ca="1" si="161"/>
        <v>8</v>
      </c>
      <c r="AK462" s="143">
        <f t="shared" si="161"/>
        <v>0</v>
      </c>
      <c r="AL462" s="143">
        <f t="shared" si="161"/>
        <v>0</v>
      </c>
      <c r="AM462" s="143" t="str">
        <f t="shared" si="161"/>
        <v>Batak</v>
      </c>
      <c r="AN462" s="25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33"/>
      <c r="BC462">
        <f t="shared" si="163"/>
        <v>2007</v>
      </c>
      <c r="BD462">
        <f t="shared" si="164"/>
        <v>12</v>
      </c>
      <c r="BE462" s="1" t="str">
        <f t="shared" si="165"/>
        <v>-</v>
      </c>
      <c r="BF462" s="1" t="str">
        <f t="shared" si="166"/>
        <v>-</v>
      </c>
      <c r="BG462" s="1" t="str">
        <f t="shared" si="167"/>
        <v>-</v>
      </c>
      <c r="BH462" s="1" t="str">
        <f t="shared" si="168"/>
        <v>-</v>
      </c>
      <c r="BI462" s="1" t="str">
        <f t="shared" si="169"/>
        <v>-</v>
      </c>
      <c r="BJ462" s="1" t="str">
        <f t="shared" si="170"/>
        <v>-</v>
      </c>
      <c r="BK462" s="1" t="str">
        <f t="shared" si="171"/>
        <v>-</v>
      </c>
      <c r="BL462" s="1" t="str">
        <f t="shared" si="172"/>
        <v>-</v>
      </c>
      <c r="BM462" s="1" t="str">
        <f t="shared" si="173"/>
        <v>-</v>
      </c>
      <c r="BN462" s="1" t="str">
        <f t="shared" si="174"/>
        <v>-</v>
      </c>
      <c r="BO462" s="1" t="str">
        <f t="shared" si="181"/>
        <v>-</v>
      </c>
      <c r="BP462" s="1" t="str">
        <f t="shared" si="175"/>
        <v>-</v>
      </c>
      <c r="BQ462" s="1" t="str">
        <f t="shared" si="176"/>
        <v>-</v>
      </c>
      <c r="BR462" s="1" t="str">
        <f t="shared" si="177"/>
        <v>-</v>
      </c>
      <c r="BS462" s="1">
        <f t="shared" si="178"/>
        <v>2007</v>
      </c>
      <c r="BT462" s="1">
        <f t="shared" si="179"/>
        <v>5</v>
      </c>
      <c r="BU462" s="127">
        <f t="shared" si="180"/>
        <v>0</v>
      </c>
      <c r="BV462" s="127">
        <f t="shared" si="180"/>
        <v>0</v>
      </c>
      <c r="BW462" s="9"/>
      <c r="BX462" s="9"/>
      <c r="BY462" s="9"/>
      <c r="BZ462" s="9"/>
      <c r="CA462" s="9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</row>
    <row r="463" spans="1:134" ht="15.75" x14ac:dyDescent="0.3">
      <c r="A463" s="101">
        <f>IF(C463&lt;&gt;"",COUNTA($C$7:C463),"")</f>
        <v>457</v>
      </c>
      <c r="B463" s="144" t="s">
        <v>1010</v>
      </c>
      <c r="C463" s="251" t="s">
        <v>1011</v>
      </c>
      <c r="D463" s="293" t="s">
        <v>1012</v>
      </c>
      <c r="E463" s="102"/>
      <c r="F463" s="106" t="s">
        <v>124</v>
      </c>
      <c r="G463" s="172" t="s">
        <v>66</v>
      </c>
      <c r="H463" s="110" t="s">
        <v>103</v>
      </c>
      <c r="I463" s="109">
        <f t="shared" ca="1" si="182"/>
        <v>42</v>
      </c>
      <c r="J463" s="110" t="s">
        <v>110</v>
      </c>
      <c r="K463" s="110" t="s">
        <v>119</v>
      </c>
      <c r="L463" s="111" t="s">
        <v>146</v>
      </c>
      <c r="M463" s="253">
        <v>26723</v>
      </c>
      <c r="N463" s="254"/>
      <c r="O463" s="156">
        <v>37598</v>
      </c>
      <c r="P463" s="255"/>
      <c r="Q463" s="391"/>
      <c r="R463" s="392"/>
      <c r="S463" s="136"/>
      <c r="T463" s="137"/>
      <c r="U463" s="138"/>
      <c r="V463" s="139"/>
      <c r="W463" s="135"/>
      <c r="X463" s="371"/>
      <c r="Y463" s="141">
        <f t="shared" si="162"/>
        <v>2</v>
      </c>
      <c r="AF463" s="371"/>
      <c r="AG463" s="371"/>
      <c r="AH463" s="143" t="str">
        <f t="shared" si="161"/>
        <v>P</v>
      </c>
      <c r="AI463" s="143" t="str">
        <f t="shared" si="161"/>
        <v>S</v>
      </c>
      <c r="AJ463" s="143">
        <f t="shared" ca="1" si="161"/>
        <v>42</v>
      </c>
      <c r="AK463" s="143" t="str">
        <f t="shared" si="161"/>
        <v>SMU</v>
      </c>
      <c r="AL463" s="143" t="str">
        <f t="shared" si="161"/>
        <v>P.Swasta</v>
      </c>
      <c r="AM463" s="143" t="str">
        <f t="shared" si="161"/>
        <v>Batak</v>
      </c>
      <c r="AN463" s="25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33"/>
      <c r="BC463" t="str">
        <f t="shared" si="163"/>
        <v>-</v>
      </c>
      <c r="BD463" t="str">
        <f t="shared" si="164"/>
        <v>-</v>
      </c>
      <c r="BE463" s="1">
        <f t="shared" si="165"/>
        <v>2002</v>
      </c>
      <c r="BF463" s="1">
        <f t="shared" si="166"/>
        <v>12</v>
      </c>
      <c r="BG463" s="1" t="str">
        <f t="shared" si="167"/>
        <v>-</v>
      </c>
      <c r="BH463" s="1" t="str">
        <f t="shared" si="168"/>
        <v>-</v>
      </c>
      <c r="BI463" s="1" t="str">
        <f t="shared" si="169"/>
        <v>-</v>
      </c>
      <c r="BJ463" s="1" t="str">
        <f t="shared" si="170"/>
        <v>-</v>
      </c>
      <c r="BK463" s="1" t="str">
        <f t="shared" si="171"/>
        <v>-</v>
      </c>
      <c r="BL463" s="1" t="str">
        <f t="shared" si="172"/>
        <v>-</v>
      </c>
      <c r="BM463" s="1" t="str">
        <f t="shared" si="173"/>
        <v>-</v>
      </c>
      <c r="BN463" s="1" t="str">
        <f t="shared" si="174"/>
        <v>-</v>
      </c>
      <c r="BO463" s="1" t="str">
        <f t="shared" si="181"/>
        <v>-</v>
      </c>
      <c r="BP463" s="1" t="str">
        <f t="shared" si="175"/>
        <v>-</v>
      </c>
      <c r="BQ463" s="1" t="str">
        <f t="shared" si="176"/>
        <v>-</v>
      </c>
      <c r="BR463" s="1" t="str">
        <f t="shared" si="177"/>
        <v>-</v>
      </c>
      <c r="BS463" s="1">
        <f t="shared" si="178"/>
        <v>1973</v>
      </c>
      <c r="BT463" s="1">
        <f t="shared" si="179"/>
        <v>2</v>
      </c>
      <c r="BU463" s="127">
        <f t="shared" si="180"/>
        <v>0</v>
      </c>
      <c r="BV463" s="127">
        <f t="shared" si="180"/>
        <v>0</v>
      </c>
      <c r="BW463" s="9"/>
      <c r="BX463" s="9"/>
      <c r="BY463" s="9"/>
      <c r="BZ463" s="9"/>
      <c r="CA463" s="9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</row>
    <row r="464" spans="1:134" ht="15.75" x14ac:dyDescent="0.3">
      <c r="A464" s="101">
        <f>IF(C464&lt;&gt;"",COUNTA($C$7:C464),"")</f>
        <v>458</v>
      </c>
      <c r="B464" s="144" t="s">
        <v>1013</v>
      </c>
      <c r="C464" s="251" t="s">
        <v>1014</v>
      </c>
      <c r="D464" s="293" t="s">
        <v>1012</v>
      </c>
      <c r="E464" s="102"/>
      <c r="F464" s="106" t="s">
        <v>124</v>
      </c>
      <c r="G464" s="110" t="s">
        <v>102</v>
      </c>
      <c r="H464" s="110" t="s">
        <v>103</v>
      </c>
      <c r="I464" s="109">
        <f t="shared" ca="1" si="182"/>
        <v>46</v>
      </c>
      <c r="J464" s="110" t="s">
        <v>110</v>
      </c>
      <c r="K464" s="110" t="s">
        <v>127</v>
      </c>
      <c r="L464" s="111" t="s">
        <v>146</v>
      </c>
      <c r="M464" s="304">
        <v>25238</v>
      </c>
      <c r="N464" s="254"/>
      <c r="O464" s="156"/>
      <c r="P464" s="255"/>
      <c r="Q464" s="391"/>
      <c r="R464" s="392"/>
      <c r="S464" s="136"/>
      <c r="T464" s="137"/>
      <c r="U464" s="138"/>
      <c r="V464" s="139"/>
      <c r="W464" s="135"/>
      <c r="X464" s="371"/>
      <c r="Y464" s="141">
        <f t="shared" si="162"/>
        <v>2</v>
      </c>
      <c r="AF464" s="371"/>
      <c r="AG464" s="371"/>
      <c r="AH464" s="143" t="str">
        <f t="shared" si="161"/>
        <v>W</v>
      </c>
      <c r="AI464" s="143" t="str">
        <f t="shared" si="161"/>
        <v>S</v>
      </c>
      <c r="AJ464" s="143">
        <f t="shared" ca="1" si="161"/>
        <v>46</v>
      </c>
      <c r="AK464" s="143" t="str">
        <f t="shared" si="161"/>
        <v>SMU</v>
      </c>
      <c r="AL464" s="143" t="str">
        <f t="shared" si="161"/>
        <v>Ibu RT</v>
      </c>
      <c r="AM464" s="143" t="str">
        <f t="shared" si="161"/>
        <v>Batak</v>
      </c>
      <c r="AN464" s="25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33"/>
      <c r="BC464" t="str">
        <f t="shared" si="163"/>
        <v>-</v>
      </c>
      <c r="BD464" t="str">
        <f t="shared" si="164"/>
        <v>-</v>
      </c>
      <c r="BE464" s="1" t="str">
        <f t="shared" si="165"/>
        <v>-</v>
      </c>
      <c r="BF464" s="1" t="str">
        <f t="shared" si="166"/>
        <v>-</v>
      </c>
      <c r="BG464" s="1" t="str">
        <f t="shared" si="167"/>
        <v>-</v>
      </c>
      <c r="BH464" s="1" t="str">
        <f t="shared" si="168"/>
        <v>-</v>
      </c>
      <c r="BI464" s="1" t="str">
        <f t="shared" si="169"/>
        <v>-</v>
      </c>
      <c r="BJ464" s="1" t="str">
        <f t="shared" si="170"/>
        <v>-</v>
      </c>
      <c r="BK464" s="1" t="str">
        <f t="shared" si="171"/>
        <v>-</v>
      </c>
      <c r="BL464" s="1" t="str">
        <f t="shared" si="172"/>
        <v>-</v>
      </c>
      <c r="BM464" s="1" t="str">
        <f t="shared" si="173"/>
        <v>-</v>
      </c>
      <c r="BN464" s="1" t="str">
        <f t="shared" si="174"/>
        <v>-</v>
      </c>
      <c r="BO464" s="1" t="str">
        <f t="shared" si="181"/>
        <v>-</v>
      </c>
      <c r="BP464" s="1" t="str">
        <f t="shared" si="175"/>
        <v>-</v>
      </c>
      <c r="BQ464" s="1" t="str">
        <f t="shared" si="176"/>
        <v>-</v>
      </c>
      <c r="BR464" s="1" t="str">
        <f t="shared" si="177"/>
        <v>-</v>
      </c>
      <c r="BS464" s="1">
        <f t="shared" si="178"/>
        <v>1969</v>
      </c>
      <c r="BT464" s="1">
        <f t="shared" si="179"/>
        <v>2</v>
      </c>
      <c r="BU464" s="127">
        <f t="shared" si="180"/>
        <v>0</v>
      </c>
      <c r="BV464" s="127">
        <f t="shared" si="180"/>
        <v>0</v>
      </c>
      <c r="BW464" s="9"/>
      <c r="BX464" s="9"/>
      <c r="BY464" s="9"/>
      <c r="BZ464" s="9"/>
      <c r="CA464" s="9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</row>
    <row r="465" spans="1:134" ht="15.75" x14ac:dyDescent="0.3">
      <c r="A465" s="101">
        <f>IF(C465&lt;&gt;"",COUNTA($C$7:C465),"")</f>
        <v>459</v>
      </c>
      <c r="B465" s="144" t="s">
        <v>1015</v>
      </c>
      <c r="C465" s="251" t="s">
        <v>1016</v>
      </c>
      <c r="D465" s="293" t="s">
        <v>1012</v>
      </c>
      <c r="E465" s="102"/>
      <c r="F465" s="106" t="s">
        <v>124</v>
      </c>
      <c r="G465" s="172" t="s">
        <v>66</v>
      </c>
      <c r="H465" s="146" t="s">
        <v>115</v>
      </c>
      <c r="I465" s="109">
        <f t="shared" ca="1" si="182"/>
        <v>11</v>
      </c>
      <c r="J465" s="110"/>
      <c r="K465" s="110"/>
      <c r="L465" s="111" t="s">
        <v>146</v>
      </c>
      <c r="M465" s="253">
        <v>38119</v>
      </c>
      <c r="N465" s="254">
        <v>38346</v>
      </c>
      <c r="O465" s="156"/>
      <c r="P465" s="255"/>
      <c r="Q465" s="391"/>
      <c r="R465" s="392"/>
      <c r="S465" s="136"/>
      <c r="T465" s="137"/>
      <c r="U465" s="138"/>
      <c r="V465" s="139"/>
      <c r="W465" s="135"/>
      <c r="X465" s="371"/>
      <c r="Y465" s="141">
        <f t="shared" si="162"/>
        <v>5</v>
      </c>
      <c r="AF465" s="371"/>
      <c r="AG465" s="371"/>
      <c r="AH465" s="143" t="str">
        <f t="shared" si="161"/>
        <v>P</v>
      </c>
      <c r="AI465" s="143" t="str">
        <f t="shared" si="161"/>
        <v>B</v>
      </c>
      <c r="AJ465" s="143">
        <f t="shared" ca="1" si="161"/>
        <v>11</v>
      </c>
      <c r="AK465" s="143">
        <f t="shared" si="161"/>
        <v>0</v>
      </c>
      <c r="AL465" s="143">
        <f t="shared" si="161"/>
        <v>0</v>
      </c>
      <c r="AM465" s="143" t="str">
        <f t="shared" si="161"/>
        <v>Batak</v>
      </c>
      <c r="AN465" s="25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33"/>
      <c r="BC465">
        <f t="shared" si="163"/>
        <v>2004</v>
      </c>
      <c r="BD465">
        <f t="shared" si="164"/>
        <v>12</v>
      </c>
      <c r="BE465" s="1" t="str">
        <f t="shared" si="165"/>
        <v>-</v>
      </c>
      <c r="BF465" s="1" t="str">
        <f t="shared" si="166"/>
        <v>-</v>
      </c>
      <c r="BG465" s="1" t="str">
        <f t="shared" si="167"/>
        <v>-</v>
      </c>
      <c r="BH465" s="1" t="str">
        <f t="shared" si="168"/>
        <v>-</v>
      </c>
      <c r="BI465" s="1" t="str">
        <f t="shared" si="169"/>
        <v>-</v>
      </c>
      <c r="BJ465" s="1" t="str">
        <f t="shared" si="170"/>
        <v>-</v>
      </c>
      <c r="BK465" s="1" t="str">
        <f t="shared" si="171"/>
        <v>-</v>
      </c>
      <c r="BL465" s="1" t="str">
        <f t="shared" si="172"/>
        <v>-</v>
      </c>
      <c r="BM465" s="1" t="str">
        <f t="shared" si="173"/>
        <v>-</v>
      </c>
      <c r="BN465" s="1" t="str">
        <f t="shared" si="174"/>
        <v>-</v>
      </c>
      <c r="BO465" s="1" t="str">
        <f t="shared" si="181"/>
        <v>-</v>
      </c>
      <c r="BP465" s="1" t="str">
        <f t="shared" si="175"/>
        <v>-</v>
      </c>
      <c r="BQ465" s="1" t="str">
        <f t="shared" si="176"/>
        <v>-</v>
      </c>
      <c r="BR465" s="1" t="str">
        <f t="shared" si="177"/>
        <v>-</v>
      </c>
      <c r="BS465" s="1">
        <f t="shared" si="178"/>
        <v>2004</v>
      </c>
      <c r="BT465" s="1">
        <f t="shared" si="179"/>
        <v>5</v>
      </c>
      <c r="BU465" s="127">
        <f t="shared" si="180"/>
        <v>0</v>
      </c>
      <c r="BV465" s="127">
        <f t="shared" si="180"/>
        <v>0</v>
      </c>
      <c r="BW465" s="9"/>
      <c r="BX465" s="9"/>
      <c r="BY465" s="9"/>
      <c r="BZ465" s="9"/>
      <c r="CA465" s="9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</row>
    <row r="466" spans="1:134" ht="15.75" x14ac:dyDescent="0.3">
      <c r="A466" s="101">
        <f>IF(C466&lt;&gt;"",COUNTA($C$7:C466),"")</f>
        <v>460</v>
      </c>
      <c r="B466" s="144" t="s">
        <v>1017</v>
      </c>
      <c r="C466" s="251" t="s">
        <v>1018</v>
      </c>
      <c r="D466" s="293" t="s">
        <v>1012</v>
      </c>
      <c r="E466" s="102"/>
      <c r="F466" s="106" t="s">
        <v>124</v>
      </c>
      <c r="G466" s="110" t="s">
        <v>102</v>
      </c>
      <c r="H466" s="146" t="s">
        <v>115</v>
      </c>
      <c r="I466" s="109">
        <f t="shared" ca="1" si="182"/>
        <v>10</v>
      </c>
      <c r="J466" s="110"/>
      <c r="K466" s="110"/>
      <c r="L466" s="111" t="s">
        <v>146</v>
      </c>
      <c r="M466" s="253">
        <v>38523</v>
      </c>
      <c r="N466" s="254">
        <v>38690</v>
      </c>
      <c r="O466" s="156"/>
      <c r="P466" s="255"/>
      <c r="Q466" s="391"/>
      <c r="R466" s="392"/>
      <c r="S466" s="136"/>
      <c r="T466" s="137"/>
      <c r="U466" s="138"/>
      <c r="V466" s="139"/>
      <c r="W466" s="135"/>
      <c r="X466" s="371"/>
      <c r="Y466" s="141">
        <f t="shared" si="162"/>
        <v>6</v>
      </c>
      <c r="AF466" s="371"/>
      <c r="AG466" s="371"/>
      <c r="AH466" s="143" t="str">
        <f t="shared" si="161"/>
        <v>W</v>
      </c>
      <c r="AI466" s="143" t="str">
        <f t="shared" si="161"/>
        <v>B</v>
      </c>
      <c r="AJ466" s="143">
        <f t="shared" ca="1" si="161"/>
        <v>10</v>
      </c>
      <c r="AK466" s="143">
        <f t="shared" si="161"/>
        <v>0</v>
      </c>
      <c r="AL466" s="143">
        <f t="shared" si="161"/>
        <v>0</v>
      </c>
      <c r="AM466" s="143" t="str">
        <f t="shared" si="161"/>
        <v>Batak</v>
      </c>
      <c r="AN466" s="25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33"/>
      <c r="BC466">
        <f t="shared" si="163"/>
        <v>2005</v>
      </c>
      <c r="BD466">
        <f t="shared" si="164"/>
        <v>12</v>
      </c>
      <c r="BE466" s="1" t="str">
        <f t="shared" si="165"/>
        <v>-</v>
      </c>
      <c r="BF466" s="1" t="str">
        <f t="shared" si="166"/>
        <v>-</v>
      </c>
      <c r="BG466" s="1" t="str">
        <f t="shared" si="167"/>
        <v>-</v>
      </c>
      <c r="BH466" s="1" t="str">
        <f t="shared" si="168"/>
        <v>-</v>
      </c>
      <c r="BI466" s="1" t="str">
        <f t="shared" si="169"/>
        <v>-</v>
      </c>
      <c r="BJ466" s="1" t="str">
        <f t="shared" si="170"/>
        <v>-</v>
      </c>
      <c r="BK466" s="1" t="str">
        <f t="shared" si="171"/>
        <v>-</v>
      </c>
      <c r="BL466" s="1" t="str">
        <f t="shared" si="172"/>
        <v>-</v>
      </c>
      <c r="BM466" s="1" t="str">
        <f t="shared" si="173"/>
        <v>-</v>
      </c>
      <c r="BN466" s="1" t="str">
        <f t="shared" si="174"/>
        <v>-</v>
      </c>
      <c r="BO466" s="1" t="str">
        <f t="shared" si="181"/>
        <v>-</v>
      </c>
      <c r="BP466" s="1" t="str">
        <f t="shared" si="175"/>
        <v>-</v>
      </c>
      <c r="BQ466" s="1" t="str">
        <f t="shared" si="176"/>
        <v>-</v>
      </c>
      <c r="BR466" s="1" t="str">
        <f t="shared" si="177"/>
        <v>-</v>
      </c>
      <c r="BS466" s="1">
        <f t="shared" si="178"/>
        <v>2005</v>
      </c>
      <c r="BT466" s="1">
        <f t="shared" si="179"/>
        <v>6</v>
      </c>
      <c r="BU466" s="127">
        <f t="shared" si="180"/>
        <v>0</v>
      </c>
      <c r="BV466" s="127">
        <f t="shared" si="180"/>
        <v>0</v>
      </c>
      <c r="BW466" s="9"/>
      <c r="BX466" s="9"/>
      <c r="BY466" s="9"/>
      <c r="BZ466" s="9"/>
      <c r="CA466" s="9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</row>
    <row r="467" spans="1:134" ht="15.75" x14ac:dyDescent="0.3">
      <c r="A467" s="101">
        <f>IF(C467&lt;&gt;"",COUNTA($C$7:C467),"")</f>
        <v>461</v>
      </c>
      <c r="B467" s="144" t="s">
        <v>1019</v>
      </c>
      <c r="C467" s="251" t="s">
        <v>1020</v>
      </c>
      <c r="D467" s="293" t="s">
        <v>1012</v>
      </c>
      <c r="E467" s="102"/>
      <c r="F467" s="106" t="s">
        <v>124</v>
      </c>
      <c r="G467" s="110" t="s">
        <v>66</v>
      </c>
      <c r="H467" s="146" t="s">
        <v>115</v>
      </c>
      <c r="I467" s="109">
        <f t="shared" ca="1" si="182"/>
        <v>7</v>
      </c>
      <c r="J467" s="110"/>
      <c r="K467" s="110"/>
      <c r="L467" s="111" t="s">
        <v>146</v>
      </c>
      <c r="M467" s="253">
        <v>39749</v>
      </c>
      <c r="N467" s="254">
        <v>39789</v>
      </c>
      <c r="O467" s="156"/>
      <c r="P467" s="255"/>
      <c r="Q467" s="391"/>
      <c r="R467" s="392"/>
      <c r="S467" s="136"/>
      <c r="T467" s="137"/>
      <c r="U467" s="138"/>
      <c r="V467" s="139"/>
      <c r="W467" s="135"/>
      <c r="X467" s="371"/>
      <c r="Y467" s="141">
        <f t="shared" si="162"/>
        <v>10</v>
      </c>
      <c r="AF467" s="371"/>
      <c r="AG467" s="371"/>
      <c r="AH467" s="143" t="str">
        <f t="shared" si="161"/>
        <v>P</v>
      </c>
      <c r="AI467" s="143" t="str">
        <f t="shared" si="161"/>
        <v>B</v>
      </c>
      <c r="AJ467" s="143">
        <f t="shared" ca="1" si="161"/>
        <v>7</v>
      </c>
      <c r="AK467" s="143">
        <f t="shared" si="161"/>
        <v>0</v>
      </c>
      <c r="AL467" s="143">
        <f t="shared" si="161"/>
        <v>0</v>
      </c>
      <c r="AM467" s="143" t="str">
        <f t="shared" si="161"/>
        <v>Batak</v>
      </c>
      <c r="AN467" s="25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33"/>
      <c r="BC467">
        <f t="shared" si="163"/>
        <v>2008</v>
      </c>
      <c r="BD467">
        <f t="shared" si="164"/>
        <v>12</v>
      </c>
      <c r="BE467" s="1" t="str">
        <f t="shared" si="165"/>
        <v>-</v>
      </c>
      <c r="BF467" s="1" t="str">
        <f t="shared" si="166"/>
        <v>-</v>
      </c>
      <c r="BG467" s="1" t="str">
        <f t="shared" si="167"/>
        <v>-</v>
      </c>
      <c r="BH467" s="1" t="str">
        <f t="shared" si="168"/>
        <v>-</v>
      </c>
      <c r="BI467" s="1" t="str">
        <f t="shared" si="169"/>
        <v>-</v>
      </c>
      <c r="BJ467" s="1" t="str">
        <f t="shared" si="170"/>
        <v>-</v>
      </c>
      <c r="BK467" s="1" t="str">
        <f t="shared" si="171"/>
        <v>-</v>
      </c>
      <c r="BL467" s="1" t="str">
        <f t="shared" si="172"/>
        <v>-</v>
      </c>
      <c r="BM467" s="1" t="str">
        <f t="shared" si="173"/>
        <v>-</v>
      </c>
      <c r="BN467" s="1" t="str">
        <f t="shared" si="174"/>
        <v>-</v>
      </c>
      <c r="BO467" s="1" t="str">
        <f t="shared" si="181"/>
        <v>-</v>
      </c>
      <c r="BP467" s="1" t="str">
        <f t="shared" si="175"/>
        <v>-</v>
      </c>
      <c r="BQ467" s="1" t="str">
        <f t="shared" si="176"/>
        <v>-</v>
      </c>
      <c r="BR467" s="1" t="str">
        <f t="shared" si="177"/>
        <v>-</v>
      </c>
      <c r="BS467" s="1">
        <f t="shared" si="178"/>
        <v>2008</v>
      </c>
      <c r="BT467" s="1">
        <f t="shared" si="179"/>
        <v>10</v>
      </c>
      <c r="BU467" s="127">
        <f t="shared" si="180"/>
        <v>0</v>
      </c>
      <c r="BV467" s="127">
        <f t="shared" si="180"/>
        <v>0</v>
      </c>
      <c r="BW467" s="9"/>
      <c r="BX467" s="9"/>
      <c r="BY467" s="9"/>
      <c r="BZ467" s="9"/>
      <c r="CA467" s="9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</row>
    <row r="468" spans="1:134" ht="15.75" x14ac:dyDescent="0.3">
      <c r="A468" s="101">
        <f>IF(C468&lt;&gt;"",COUNTA($C$7:C468),"")</f>
        <v>462</v>
      </c>
      <c r="B468" s="144" t="s">
        <v>1021</v>
      </c>
      <c r="C468" s="251" t="s">
        <v>1022</v>
      </c>
      <c r="D468" s="293" t="s">
        <v>1023</v>
      </c>
      <c r="E468" s="408" t="s">
        <v>1024</v>
      </c>
      <c r="F468" s="106" t="s">
        <v>124</v>
      </c>
      <c r="G468" s="172" t="s">
        <v>66</v>
      </c>
      <c r="H468" s="110" t="s">
        <v>103</v>
      </c>
      <c r="I468" s="109">
        <f t="shared" ca="1" si="182"/>
        <v>39</v>
      </c>
      <c r="J468" s="110" t="s">
        <v>118</v>
      </c>
      <c r="K468" s="110" t="s">
        <v>111</v>
      </c>
      <c r="L468" s="111" t="s">
        <v>146</v>
      </c>
      <c r="M468" s="253">
        <v>27795</v>
      </c>
      <c r="N468" s="254">
        <v>36422</v>
      </c>
      <c r="O468" s="156">
        <v>36422</v>
      </c>
      <c r="P468" s="255">
        <v>39775</v>
      </c>
      <c r="Q468" s="391"/>
      <c r="R468" s="392"/>
      <c r="S468" s="136"/>
      <c r="T468" s="137"/>
      <c r="U468" s="138"/>
      <c r="V468" s="139"/>
      <c r="W468" s="135"/>
      <c r="X468" s="371"/>
      <c r="Y468" s="141">
        <f t="shared" si="162"/>
        <v>2</v>
      </c>
      <c r="AF468" s="371"/>
      <c r="AG468" s="371"/>
      <c r="AH468" s="143" t="str">
        <f t="shared" si="161"/>
        <v>P</v>
      </c>
      <c r="AI468" s="143" t="str">
        <f t="shared" si="161"/>
        <v>S</v>
      </c>
      <c r="AJ468" s="143">
        <f t="shared" ca="1" si="161"/>
        <v>39</v>
      </c>
      <c r="AK468" s="143" t="str">
        <f t="shared" si="161"/>
        <v>SD</v>
      </c>
      <c r="AL468" s="143" t="str">
        <f t="shared" si="161"/>
        <v>Wirausaha</v>
      </c>
      <c r="AM468" s="143" t="str">
        <f t="shared" si="161"/>
        <v>Batak</v>
      </c>
      <c r="AN468" s="25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33"/>
      <c r="BC468">
        <f t="shared" si="163"/>
        <v>1999</v>
      </c>
      <c r="BD468">
        <f t="shared" si="164"/>
        <v>9</v>
      </c>
      <c r="BE468" s="1">
        <f t="shared" si="165"/>
        <v>1999</v>
      </c>
      <c r="BF468" s="1">
        <f t="shared" si="166"/>
        <v>9</v>
      </c>
      <c r="BG468" s="1">
        <f t="shared" si="167"/>
        <v>2008</v>
      </c>
      <c r="BH468" s="1">
        <f t="shared" si="168"/>
        <v>11</v>
      </c>
      <c r="BI468" s="1" t="str">
        <f t="shared" si="169"/>
        <v>-</v>
      </c>
      <c r="BJ468" s="1" t="str">
        <f t="shared" si="170"/>
        <v>-</v>
      </c>
      <c r="BK468" s="1" t="str">
        <f t="shared" si="171"/>
        <v>-</v>
      </c>
      <c r="BL468" s="1" t="str">
        <f t="shared" si="172"/>
        <v>-</v>
      </c>
      <c r="BM468" s="1" t="str">
        <f t="shared" si="173"/>
        <v>-</v>
      </c>
      <c r="BN468" s="1" t="str">
        <f t="shared" si="174"/>
        <v>-</v>
      </c>
      <c r="BO468" s="1" t="str">
        <f t="shared" si="181"/>
        <v>-</v>
      </c>
      <c r="BP468" s="1" t="str">
        <f t="shared" si="175"/>
        <v>-</v>
      </c>
      <c r="BQ468" s="1" t="str">
        <f t="shared" si="176"/>
        <v>-</v>
      </c>
      <c r="BR468" s="1" t="str">
        <f t="shared" si="177"/>
        <v>-</v>
      </c>
      <c r="BS468" s="1">
        <f t="shared" si="178"/>
        <v>1976</v>
      </c>
      <c r="BT468" s="1">
        <f t="shared" si="179"/>
        <v>2</v>
      </c>
      <c r="BU468" s="127">
        <f t="shared" si="180"/>
        <v>0</v>
      </c>
      <c r="BV468" s="127">
        <f t="shared" si="180"/>
        <v>0</v>
      </c>
      <c r="BW468" s="9"/>
      <c r="BX468" s="9"/>
      <c r="BY468" s="9"/>
      <c r="BZ468" s="9"/>
      <c r="CA468" s="9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</row>
    <row r="469" spans="1:134" ht="15.75" x14ac:dyDescent="0.3">
      <c r="A469" s="101">
        <f>IF(C469&lt;&gt;"",COUNTA($C$7:C469),"")</f>
        <v>463</v>
      </c>
      <c r="B469" s="144" t="s">
        <v>1025</v>
      </c>
      <c r="C469" s="251" t="s">
        <v>1026</v>
      </c>
      <c r="D469" s="293" t="s">
        <v>1023</v>
      </c>
      <c r="E469" s="390" t="s">
        <v>1027</v>
      </c>
      <c r="F469" s="106" t="s">
        <v>124</v>
      </c>
      <c r="G469" s="172" t="s">
        <v>102</v>
      </c>
      <c r="H469" s="110" t="s">
        <v>103</v>
      </c>
      <c r="I469" s="109">
        <f t="shared" ca="1" si="182"/>
        <v>33</v>
      </c>
      <c r="J469" s="110" t="s">
        <v>110</v>
      </c>
      <c r="K469" s="110" t="s">
        <v>127</v>
      </c>
      <c r="L469" s="111" t="s">
        <v>146</v>
      </c>
      <c r="M469" s="253">
        <v>30247</v>
      </c>
      <c r="N469" s="254">
        <v>30676</v>
      </c>
      <c r="O469" s="156">
        <v>35790</v>
      </c>
      <c r="P469" s="255">
        <v>39775</v>
      </c>
      <c r="Q469" s="391"/>
      <c r="R469" s="392"/>
      <c r="S469" s="136"/>
      <c r="T469" s="137"/>
      <c r="U469" s="138"/>
      <c r="V469" s="139"/>
      <c r="W469" s="135"/>
      <c r="X469" s="371"/>
      <c r="Y469" s="141">
        <f t="shared" si="162"/>
        <v>10</v>
      </c>
      <c r="AF469" s="371"/>
      <c r="AG469" s="371"/>
      <c r="AH469" s="143" t="str">
        <f t="shared" si="161"/>
        <v>W</v>
      </c>
      <c r="AI469" s="143" t="str">
        <f t="shared" si="161"/>
        <v>S</v>
      </c>
      <c r="AJ469" s="143">
        <f t="shared" ca="1" si="161"/>
        <v>33</v>
      </c>
      <c r="AK469" s="143" t="str">
        <f t="shared" si="161"/>
        <v>SMU</v>
      </c>
      <c r="AL469" s="143" t="str">
        <f t="shared" si="161"/>
        <v>Ibu RT</v>
      </c>
      <c r="AM469" s="143" t="str">
        <f t="shared" si="161"/>
        <v>Batak</v>
      </c>
      <c r="AN469" s="25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33"/>
      <c r="BC469">
        <f t="shared" si="163"/>
        <v>1983</v>
      </c>
      <c r="BD469">
        <f t="shared" si="164"/>
        <v>12</v>
      </c>
      <c r="BE469" s="1">
        <f t="shared" si="165"/>
        <v>1997</v>
      </c>
      <c r="BF469" s="1">
        <f t="shared" si="166"/>
        <v>12</v>
      </c>
      <c r="BG469" s="1">
        <f t="shared" si="167"/>
        <v>2008</v>
      </c>
      <c r="BH469" s="1">
        <f t="shared" si="168"/>
        <v>11</v>
      </c>
      <c r="BI469" s="1" t="str">
        <f t="shared" si="169"/>
        <v>-</v>
      </c>
      <c r="BJ469" s="1" t="str">
        <f t="shared" si="170"/>
        <v>-</v>
      </c>
      <c r="BK469" s="1" t="str">
        <f t="shared" si="171"/>
        <v>-</v>
      </c>
      <c r="BL469" s="1" t="str">
        <f t="shared" si="172"/>
        <v>-</v>
      </c>
      <c r="BM469" s="1" t="str">
        <f t="shared" si="173"/>
        <v>-</v>
      </c>
      <c r="BN469" s="1" t="str">
        <f t="shared" si="174"/>
        <v>-</v>
      </c>
      <c r="BO469" s="1" t="str">
        <f t="shared" si="181"/>
        <v>-</v>
      </c>
      <c r="BP469" s="1" t="str">
        <f t="shared" si="175"/>
        <v>-</v>
      </c>
      <c r="BQ469" s="1" t="str">
        <f t="shared" si="176"/>
        <v>-</v>
      </c>
      <c r="BR469" s="1" t="str">
        <f t="shared" si="177"/>
        <v>-</v>
      </c>
      <c r="BS469" s="1">
        <f t="shared" si="178"/>
        <v>1982</v>
      </c>
      <c r="BT469" s="1">
        <f t="shared" si="179"/>
        <v>10</v>
      </c>
      <c r="BU469" s="127">
        <f t="shared" si="180"/>
        <v>0</v>
      </c>
      <c r="BV469" s="127">
        <f t="shared" si="180"/>
        <v>0</v>
      </c>
      <c r="BW469" s="9"/>
      <c r="BX469" s="9"/>
      <c r="BY469" s="9"/>
      <c r="BZ469" s="9"/>
      <c r="CA469" s="9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</row>
    <row r="470" spans="1:134" ht="15.75" x14ac:dyDescent="0.3">
      <c r="A470" s="101">
        <f>IF(C470&lt;&gt;"",COUNTA($C$7:C470),"")</f>
        <v>464</v>
      </c>
      <c r="B470" s="144" t="s">
        <v>1028</v>
      </c>
      <c r="C470" s="251" t="s">
        <v>1029</v>
      </c>
      <c r="D470" s="293" t="s">
        <v>1023</v>
      </c>
      <c r="E470" s="102"/>
      <c r="F470" s="106" t="s">
        <v>124</v>
      </c>
      <c r="G470" s="110" t="s">
        <v>102</v>
      </c>
      <c r="H470" s="146" t="s">
        <v>115</v>
      </c>
      <c r="I470" s="109">
        <f t="shared" ca="1" si="182"/>
        <v>12</v>
      </c>
      <c r="J470" s="110"/>
      <c r="K470" s="110"/>
      <c r="L470" s="111" t="s">
        <v>146</v>
      </c>
      <c r="M470" s="253">
        <v>37946</v>
      </c>
      <c r="N470" s="254">
        <v>39789</v>
      </c>
      <c r="O470" s="156"/>
      <c r="P470" s="255"/>
      <c r="Q470" s="391"/>
      <c r="R470" s="392"/>
      <c r="S470" s="136"/>
      <c r="T470" s="137"/>
      <c r="U470" s="138"/>
      <c r="V470" s="139"/>
      <c r="W470" s="135"/>
      <c r="X470" s="371"/>
      <c r="Y470" s="141">
        <f t="shared" si="162"/>
        <v>11</v>
      </c>
      <c r="AF470" s="371"/>
      <c r="AG470" s="371"/>
      <c r="AH470" s="143" t="str">
        <f t="shared" si="161"/>
        <v>W</v>
      </c>
      <c r="AI470" s="143" t="str">
        <f t="shared" si="161"/>
        <v>B</v>
      </c>
      <c r="AJ470" s="143">
        <f t="shared" ca="1" si="161"/>
        <v>12</v>
      </c>
      <c r="AK470" s="143">
        <f t="shared" si="161"/>
        <v>0</v>
      </c>
      <c r="AL470" s="143">
        <f t="shared" si="161"/>
        <v>0</v>
      </c>
      <c r="AM470" s="143" t="str">
        <f t="shared" si="161"/>
        <v>Batak</v>
      </c>
      <c r="AN470" s="25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33"/>
      <c r="BC470">
        <f t="shared" si="163"/>
        <v>2008</v>
      </c>
      <c r="BD470">
        <f t="shared" si="164"/>
        <v>12</v>
      </c>
      <c r="BE470" s="1" t="str">
        <f t="shared" si="165"/>
        <v>-</v>
      </c>
      <c r="BF470" s="1" t="str">
        <f t="shared" si="166"/>
        <v>-</v>
      </c>
      <c r="BG470" s="1" t="str">
        <f t="shared" si="167"/>
        <v>-</v>
      </c>
      <c r="BH470" s="1" t="str">
        <f t="shared" si="168"/>
        <v>-</v>
      </c>
      <c r="BI470" s="1" t="str">
        <f t="shared" si="169"/>
        <v>-</v>
      </c>
      <c r="BJ470" s="1" t="str">
        <f t="shared" si="170"/>
        <v>-</v>
      </c>
      <c r="BK470" s="1" t="str">
        <f t="shared" si="171"/>
        <v>-</v>
      </c>
      <c r="BL470" s="1" t="str">
        <f t="shared" si="172"/>
        <v>-</v>
      </c>
      <c r="BM470" s="1" t="str">
        <f t="shared" si="173"/>
        <v>-</v>
      </c>
      <c r="BN470" s="1" t="str">
        <f t="shared" si="174"/>
        <v>-</v>
      </c>
      <c r="BO470" s="1" t="str">
        <f t="shared" si="181"/>
        <v>-</v>
      </c>
      <c r="BP470" s="1" t="str">
        <f t="shared" si="175"/>
        <v>-</v>
      </c>
      <c r="BQ470" s="1" t="str">
        <f t="shared" si="176"/>
        <v>-</v>
      </c>
      <c r="BR470" s="1" t="str">
        <f t="shared" si="177"/>
        <v>-</v>
      </c>
      <c r="BS470" s="1">
        <f t="shared" si="178"/>
        <v>2003</v>
      </c>
      <c r="BT470" s="1">
        <f t="shared" si="179"/>
        <v>11</v>
      </c>
      <c r="BU470" s="127">
        <f t="shared" si="180"/>
        <v>0</v>
      </c>
      <c r="BV470" s="127">
        <f t="shared" si="180"/>
        <v>0</v>
      </c>
      <c r="BW470" s="9"/>
      <c r="BX470" s="9"/>
      <c r="BY470" s="9"/>
      <c r="BZ470" s="9"/>
      <c r="CA470" s="9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</row>
    <row r="471" spans="1:134" ht="15.75" x14ac:dyDescent="0.3">
      <c r="A471" s="101">
        <f>IF(C471&lt;&gt;"",COUNTA($C$7:C471),"")</f>
        <v>465</v>
      </c>
      <c r="B471" s="144" t="s">
        <v>1030</v>
      </c>
      <c r="C471" s="251" t="s">
        <v>1031</v>
      </c>
      <c r="D471" s="293" t="s">
        <v>1023</v>
      </c>
      <c r="E471" s="102"/>
      <c r="F471" s="106" t="s">
        <v>124</v>
      </c>
      <c r="G471" s="110" t="s">
        <v>66</v>
      </c>
      <c r="H471" s="146" t="s">
        <v>115</v>
      </c>
      <c r="I471" s="109">
        <f t="shared" ca="1" si="182"/>
        <v>7</v>
      </c>
      <c r="J471" s="110"/>
      <c r="K471" s="110"/>
      <c r="L471" s="111" t="s">
        <v>146</v>
      </c>
      <c r="M471" s="253">
        <v>39791</v>
      </c>
      <c r="N471" s="254">
        <v>39908</v>
      </c>
      <c r="O471" s="156"/>
      <c r="P471" s="255"/>
      <c r="Q471" s="391"/>
      <c r="R471" s="392"/>
      <c r="S471" s="136"/>
      <c r="T471" s="137"/>
      <c r="U471" s="138"/>
      <c r="V471" s="139" t="s">
        <v>87</v>
      </c>
      <c r="W471" s="135"/>
      <c r="X471" s="371"/>
      <c r="Y471" s="141">
        <f t="shared" si="162"/>
        <v>12</v>
      </c>
      <c r="AF471" s="371"/>
      <c r="AG471" s="371"/>
      <c r="AH471" s="143" t="str">
        <f t="shared" si="161"/>
        <v>P</v>
      </c>
      <c r="AI471" s="143" t="str">
        <f t="shared" si="161"/>
        <v>B</v>
      </c>
      <c r="AJ471" s="143">
        <f t="shared" ca="1" si="161"/>
        <v>7</v>
      </c>
      <c r="AK471" s="143">
        <f t="shared" si="161"/>
        <v>0</v>
      </c>
      <c r="AL471" s="143">
        <f t="shared" si="161"/>
        <v>0</v>
      </c>
      <c r="AM471" s="143" t="str">
        <f t="shared" si="161"/>
        <v>Batak</v>
      </c>
      <c r="AN471" s="25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33"/>
      <c r="BC471">
        <f t="shared" si="163"/>
        <v>2009</v>
      </c>
      <c r="BD471">
        <f t="shared" si="164"/>
        <v>4</v>
      </c>
      <c r="BE471" s="1" t="str">
        <f t="shared" si="165"/>
        <v>-</v>
      </c>
      <c r="BF471" s="1" t="str">
        <f t="shared" si="166"/>
        <v>-</v>
      </c>
      <c r="BG471" s="1" t="str">
        <f t="shared" si="167"/>
        <v>-</v>
      </c>
      <c r="BH471" s="1" t="str">
        <f t="shared" si="168"/>
        <v>-</v>
      </c>
      <c r="BI471" s="1" t="str">
        <f t="shared" si="169"/>
        <v>-</v>
      </c>
      <c r="BJ471" s="1" t="str">
        <f t="shared" si="170"/>
        <v>-</v>
      </c>
      <c r="BK471" s="1" t="str">
        <f t="shared" si="171"/>
        <v>-</v>
      </c>
      <c r="BL471" s="1" t="str">
        <f t="shared" si="172"/>
        <v>-</v>
      </c>
      <c r="BM471" s="1" t="str">
        <f t="shared" si="173"/>
        <v>-</v>
      </c>
      <c r="BN471" s="1" t="str">
        <f t="shared" si="174"/>
        <v>-</v>
      </c>
      <c r="BO471" s="1" t="str">
        <f t="shared" si="181"/>
        <v>-</v>
      </c>
      <c r="BP471" s="1" t="str">
        <f t="shared" si="175"/>
        <v>-</v>
      </c>
      <c r="BQ471" s="1" t="str">
        <f t="shared" si="176"/>
        <v>-</v>
      </c>
      <c r="BR471" s="1" t="str">
        <f t="shared" si="177"/>
        <v>-</v>
      </c>
      <c r="BS471" s="1">
        <f t="shared" si="178"/>
        <v>2008</v>
      </c>
      <c r="BT471" s="1">
        <f t="shared" si="179"/>
        <v>12</v>
      </c>
      <c r="BU471" s="127" t="str">
        <f t="shared" si="180"/>
        <v>ATL</v>
      </c>
      <c r="BV471" s="127">
        <f t="shared" si="180"/>
        <v>0</v>
      </c>
      <c r="BW471" s="9"/>
      <c r="BX471" s="9"/>
      <c r="BY471" s="9"/>
      <c r="BZ471" s="9"/>
      <c r="CA471" s="9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</row>
    <row r="472" spans="1:134" ht="15.75" x14ac:dyDescent="0.3">
      <c r="A472" s="101">
        <f>IF(C472&lt;&gt;"",COUNTA($C$7:C472),"")</f>
        <v>466</v>
      </c>
      <c r="B472" s="144" t="s">
        <v>1032</v>
      </c>
      <c r="C472" s="251" t="s">
        <v>1033</v>
      </c>
      <c r="D472" s="293" t="s">
        <v>1034</v>
      </c>
      <c r="E472" s="102"/>
      <c r="F472" s="106" t="s">
        <v>124</v>
      </c>
      <c r="G472" s="172" t="s">
        <v>66</v>
      </c>
      <c r="H472" s="110" t="s">
        <v>103</v>
      </c>
      <c r="I472" s="109">
        <f t="shared" ca="1" si="182"/>
        <v>47</v>
      </c>
      <c r="J472" s="110" t="s">
        <v>171</v>
      </c>
      <c r="K472" s="110" t="s">
        <v>111</v>
      </c>
      <c r="L472" s="111" t="s">
        <v>146</v>
      </c>
      <c r="M472" s="253">
        <v>25016</v>
      </c>
      <c r="N472" s="254"/>
      <c r="O472" s="156">
        <v>36639</v>
      </c>
      <c r="P472" s="255"/>
      <c r="Q472" s="391"/>
      <c r="R472" s="392"/>
      <c r="S472" s="136"/>
      <c r="T472" s="137"/>
      <c r="U472" s="138"/>
      <c r="V472" s="139"/>
      <c r="W472" s="135"/>
      <c r="X472" s="371"/>
      <c r="Y472" s="141">
        <f t="shared" si="162"/>
        <v>6</v>
      </c>
      <c r="AF472" s="371"/>
      <c r="AG472" s="371"/>
      <c r="AH472" s="143" t="str">
        <f t="shared" si="161"/>
        <v>P</v>
      </c>
      <c r="AI472" s="143" t="str">
        <f t="shared" si="161"/>
        <v>S</v>
      </c>
      <c r="AJ472" s="143">
        <f t="shared" ca="1" si="161"/>
        <v>47</v>
      </c>
      <c r="AK472" s="143" t="str">
        <f t="shared" si="161"/>
        <v>Lain-Lain</v>
      </c>
      <c r="AL472" s="143" t="str">
        <f t="shared" si="161"/>
        <v>Wirausaha</v>
      </c>
      <c r="AM472" s="143" t="str">
        <f t="shared" si="161"/>
        <v>Batak</v>
      </c>
      <c r="AN472" s="25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33"/>
      <c r="BC472" t="str">
        <f t="shared" si="163"/>
        <v>-</v>
      </c>
      <c r="BD472" t="str">
        <f t="shared" si="164"/>
        <v>-</v>
      </c>
      <c r="BE472" s="1">
        <f t="shared" si="165"/>
        <v>2000</v>
      </c>
      <c r="BF472" s="1">
        <f t="shared" si="166"/>
        <v>4</v>
      </c>
      <c r="BG472" s="1" t="str">
        <f t="shared" si="167"/>
        <v>-</v>
      </c>
      <c r="BH472" s="1" t="str">
        <f t="shared" si="168"/>
        <v>-</v>
      </c>
      <c r="BI472" s="1" t="str">
        <f t="shared" si="169"/>
        <v>-</v>
      </c>
      <c r="BJ472" s="1" t="str">
        <f t="shared" si="170"/>
        <v>-</v>
      </c>
      <c r="BK472" s="1" t="str">
        <f t="shared" si="171"/>
        <v>-</v>
      </c>
      <c r="BL472" s="1" t="str">
        <f t="shared" si="172"/>
        <v>-</v>
      </c>
      <c r="BM472" s="1" t="str">
        <f t="shared" si="173"/>
        <v>-</v>
      </c>
      <c r="BN472" s="1" t="str">
        <f t="shared" si="174"/>
        <v>-</v>
      </c>
      <c r="BO472" s="1" t="str">
        <f t="shared" si="181"/>
        <v>-</v>
      </c>
      <c r="BP472" s="1" t="str">
        <f t="shared" si="175"/>
        <v>-</v>
      </c>
      <c r="BQ472" s="1" t="str">
        <f t="shared" si="176"/>
        <v>-</v>
      </c>
      <c r="BR472" s="1" t="str">
        <f t="shared" si="177"/>
        <v>-</v>
      </c>
      <c r="BS472" s="1">
        <f t="shared" si="178"/>
        <v>1968</v>
      </c>
      <c r="BT472" s="1">
        <f t="shared" si="179"/>
        <v>6</v>
      </c>
      <c r="BU472" s="127">
        <f t="shared" si="180"/>
        <v>0</v>
      </c>
      <c r="BV472" s="127">
        <f t="shared" si="180"/>
        <v>0</v>
      </c>
      <c r="BW472" s="9"/>
      <c r="BX472" s="9"/>
      <c r="BY472" s="9"/>
      <c r="BZ472" s="9"/>
      <c r="CA472" s="9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</row>
    <row r="473" spans="1:134" ht="15.75" x14ac:dyDescent="0.3">
      <c r="A473" s="101">
        <f>IF(C473&lt;&gt;"",COUNTA($C$7:C473),"")</f>
        <v>467</v>
      </c>
      <c r="B473" s="144" t="s">
        <v>1035</v>
      </c>
      <c r="C473" s="251" t="s">
        <v>1036</v>
      </c>
      <c r="D473" s="293" t="s">
        <v>1034</v>
      </c>
      <c r="E473" s="102"/>
      <c r="F473" s="106" t="s">
        <v>124</v>
      </c>
      <c r="G473" s="172" t="s">
        <v>66</v>
      </c>
      <c r="H473" s="146" t="s">
        <v>115</v>
      </c>
      <c r="I473" s="109">
        <f t="shared" ca="1" si="182"/>
        <v>21</v>
      </c>
      <c r="J473" s="110"/>
      <c r="K473" s="110"/>
      <c r="L473" s="111" t="s">
        <v>146</v>
      </c>
      <c r="M473" s="253">
        <v>34403</v>
      </c>
      <c r="N473" s="254">
        <v>36996</v>
      </c>
      <c r="O473" s="156"/>
      <c r="P473" s="255"/>
      <c r="Q473" s="391"/>
      <c r="R473" s="392"/>
      <c r="S473" s="136"/>
      <c r="T473" s="137"/>
      <c r="U473" s="138"/>
      <c r="V473" s="139"/>
      <c r="W473" s="135"/>
      <c r="X473" s="371"/>
      <c r="Y473" s="141">
        <f t="shared" si="162"/>
        <v>3</v>
      </c>
      <c r="AF473" s="371"/>
      <c r="AG473" s="371"/>
      <c r="AH473" s="143" t="str">
        <f t="shared" si="161"/>
        <v>P</v>
      </c>
      <c r="AI473" s="143" t="str">
        <f t="shared" si="161"/>
        <v>B</v>
      </c>
      <c r="AJ473" s="143">
        <f t="shared" ca="1" si="161"/>
        <v>21</v>
      </c>
      <c r="AK473" s="143">
        <f t="shared" si="161"/>
        <v>0</v>
      </c>
      <c r="AL473" s="143">
        <f t="shared" si="161"/>
        <v>0</v>
      </c>
      <c r="AM473" s="143" t="str">
        <f t="shared" si="161"/>
        <v>Batak</v>
      </c>
      <c r="AN473" s="25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33"/>
      <c r="BC473">
        <f t="shared" si="163"/>
        <v>2001</v>
      </c>
      <c r="BD473">
        <f t="shared" si="164"/>
        <v>4</v>
      </c>
      <c r="BE473" s="1" t="str">
        <f t="shared" si="165"/>
        <v>-</v>
      </c>
      <c r="BF473" s="1" t="str">
        <f t="shared" si="166"/>
        <v>-</v>
      </c>
      <c r="BG473" s="1" t="str">
        <f t="shared" si="167"/>
        <v>-</v>
      </c>
      <c r="BH473" s="1" t="str">
        <f t="shared" si="168"/>
        <v>-</v>
      </c>
      <c r="BI473" s="1" t="str">
        <f t="shared" si="169"/>
        <v>-</v>
      </c>
      <c r="BJ473" s="1" t="str">
        <f t="shared" si="170"/>
        <v>-</v>
      </c>
      <c r="BK473" s="1" t="str">
        <f t="shared" si="171"/>
        <v>-</v>
      </c>
      <c r="BL473" s="1" t="str">
        <f t="shared" si="172"/>
        <v>-</v>
      </c>
      <c r="BM473" s="1" t="str">
        <f t="shared" si="173"/>
        <v>-</v>
      </c>
      <c r="BN473" s="1" t="str">
        <f t="shared" si="174"/>
        <v>-</v>
      </c>
      <c r="BO473" s="1" t="str">
        <f t="shared" si="181"/>
        <v>-</v>
      </c>
      <c r="BP473" s="1" t="str">
        <f t="shared" si="175"/>
        <v>-</v>
      </c>
      <c r="BQ473" s="1" t="str">
        <f t="shared" si="176"/>
        <v>-</v>
      </c>
      <c r="BR473" s="1" t="str">
        <f t="shared" si="177"/>
        <v>-</v>
      </c>
      <c r="BS473" s="1">
        <f t="shared" si="178"/>
        <v>1994</v>
      </c>
      <c r="BT473" s="1">
        <f t="shared" si="179"/>
        <v>3</v>
      </c>
      <c r="BU473" s="127">
        <f t="shared" si="180"/>
        <v>0</v>
      </c>
      <c r="BV473" s="127">
        <f t="shared" si="180"/>
        <v>0</v>
      </c>
      <c r="BW473" s="9"/>
      <c r="BX473" s="9"/>
      <c r="BY473" s="9"/>
      <c r="BZ473" s="9"/>
      <c r="CA473" s="9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</row>
    <row r="474" spans="1:134" ht="15.75" x14ac:dyDescent="0.3">
      <c r="A474" s="101">
        <f>IF(C474&lt;&gt;"",COUNTA($C$7:C474),"")</f>
        <v>468</v>
      </c>
      <c r="B474" s="144" t="s">
        <v>1037</v>
      </c>
      <c r="C474" s="251" t="s">
        <v>1038</v>
      </c>
      <c r="D474" s="293" t="s">
        <v>1034</v>
      </c>
      <c r="E474" s="102"/>
      <c r="F474" s="106" t="s">
        <v>124</v>
      </c>
      <c r="G474" s="110" t="s">
        <v>102</v>
      </c>
      <c r="H474" s="146" t="s">
        <v>115</v>
      </c>
      <c r="I474" s="109">
        <f t="shared" ca="1" si="182"/>
        <v>18</v>
      </c>
      <c r="J474" s="110"/>
      <c r="K474" s="110"/>
      <c r="L474" s="111" t="s">
        <v>146</v>
      </c>
      <c r="M474" s="253">
        <v>35492</v>
      </c>
      <c r="N474" s="254">
        <v>36996</v>
      </c>
      <c r="O474" s="156"/>
      <c r="P474" s="255"/>
      <c r="Q474" s="391"/>
      <c r="R474" s="392"/>
      <c r="S474" s="136"/>
      <c r="T474" s="137"/>
      <c r="U474" s="138"/>
      <c r="V474" s="139"/>
      <c r="W474" s="135"/>
      <c r="X474" s="371"/>
      <c r="Y474" s="141">
        <f t="shared" si="162"/>
        <v>3</v>
      </c>
      <c r="AF474" s="371"/>
      <c r="AG474" s="371"/>
      <c r="AH474" s="143" t="str">
        <f t="shared" si="161"/>
        <v>W</v>
      </c>
      <c r="AI474" s="143" t="str">
        <f t="shared" si="161"/>
        <v>B</v>
      </c>
      <c r="AJ474" s="143">
        <f t="shared" ca="1" si="161"/>
        <v>18</v>
      </c>
      <c r="AK474" s="143">
        <f t="shared" si="161"/>
        <v>0</v>
      </c>
      <c r="AL474" s="143">
        <f t="shared" si="161"/>
        <v>0</v>
      </c>
      <c r="AM474" s="143" t="str">
        <f t="shared" si="161"/>
        <v>Batak</v>
      </c>
      <c r="AN474" s="25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33"/>
      <c r="BC474">
        <f t="shared" si="163"/>
        <v>2001</v>
      </c>
      <c r="BD474">
        <f t="shared" si="164"/>
        <v>4</v>
      </c>
      <c r="BE474" s="1" t="str">
        <f t="shared" si="165"/>
        <v>-</v>
      </c>
      <c r="BF474" s="1" t="str">
        <f t="shared" si="166"/>
        <v>-</v>
      </c>
      <c r="BG474" s="1" t="str">
        <f t="shared" si="167"/>
        <v>-</v>
      </c>
      <c r="BH474" s="1" t="str">
        <f t="shared" si="168"/>
        <v>-</v>
      </c>
      <c r="BI474" s="1" t="str">
        <f t="shared" si="169"/>
        <v>-</v>
      </c>
      <c r="BJ474" s="1" t="str">
        <f t="shared" si="170"/>
        <v>-</v>
      </c>
      <c r="BK474" s="1" t="str">
        <f t="shared" si="171"/>
        <v>-</v>
      </c>
      <c r="BL474" s="1" t="str">
        <f t="shared" si="172"/>
        <v>-</v>
      </c>
      <c r="BM474" s="1" t="str">
        <f t="shared" si="173"/>
        <v>-</v>
      </c>
      <c r="BN474" s="1" t="str">
        <f t="shared" si="174"/>
        <v>-</v>
      </c>
      <c r="BO474" s="1" t="str">
        <f t="shared" si="181"/>
        <v>-</v>
      </c>
      <c r="BP474" s="1" t="str">
        <f t="shared" si="175"/>
        <v>-</v>
      </c>
      <c r="BQ474" s="1" t="str">
        <f t="shared" si="176"/>
        <v>-</v>
      </c>
      <c r="BR474" s="1" t="str">
        <f t="shared" si="177"/>
        <v>-</v>
      </c>
      <c r="BS474" s="1">
        <f t="shared" si="178"/>
        <v>1997</v>
      </c>
      <c r="BT474" s="1">
        <f t="shared" si="179"/>
        <v>3</v>
      </c>
      <c r="BU474" s="127">
        <f t="shared" si="180"/>
        <v>0</v>
      </c>
      <c r="BV474" s="127">
        <f t="shared" si="180"/>
        <v>0</v>
      </c>
      <c r="BW474" s="9"/>
      <c r="BX474" s="9"/>
      <c r="BY474" s="9"/>
      <c r="BZ474" s="9"/>
      <c r="CA474" s="9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</row>
    <row r="475" spans="1:134" ht="15.75" x14ac:dyDescent="0.3">
      <c r="A475" s="101">
        <f>IF(C475&lt;&gt;"",COUNTA($C$7:C475),"")</f>
        <v>469</v>
      </c>
      <c r="B475" s="309" t="s">
        <v>1039</v>
      </c>
      <c r="C475" s="356" t="s">
        <v>1040</v>
      </c>
      <c r="D475" s="364" t="s">
        <v>1041</v>
      </c>
      <c r="E475" s="409" t="s">
        <v>1042</v>
      </c>
      <c r="F475" s="106" t="s">
        <v>124</v>
      </c>
      <c r="G475" s="172" t="s">
        <v>66</v>
      </c>
      <c r="H475" s="146" t="s">
        <v>115</v>
      </c>
      <c r="I475" s="109">
        <f t="shared" ca="1" si="182"/>
        <v>36</v>
      </c>
      <c r="J475" s="110" t="s">
        <v>110</v>
      </c>
      <c r="K475" s="110" t="s">
        <v>111</v>
      </c>
      <c r="L475" s="111" t="s">
        <v>146</v>
      </c>
      <c r="M475" s="304">
        <v>28897</v>
      </c>
      <c r="N475" s="167">
        <v>29685</v>
      </c>
      <c r="O475" s="158"/>
      <c r="P475" s="133">
        <v>39775</v>
      </c>
      <c r="Q475" s="402"/>
      <c r="R475" s="410"/>
      <c r="S475" s="136"/>
      <c r="T475" s="137"/>
      <c r="U475" s="138"/>
      <c r="V475" s="139"/>
      <c r="W475" s="135"/>
      <c r="X475" s="371"/>
      <c r="Y475" s="141">
        <f t="shared" si="162"/>
        <v>2</v>
      </c>
      <c r="AF475" s="371"/>
      <c r="AG475" s="371"/>
      <c r="AH475" s="143" t="str">
        <f t="shared" si="161"/>
        <v>P</v>
      </c>
      <c r="AI475" s="143" t="str">
        <f t="shared" si="161"/>
        <v>B</v>
      </c>
      <c r="AJ475" s="143">
        <f t="shared" ca="1" si="161"/>
        <v>36</v>
      </c>
      <c r="AK475" s="143" t="str">
        <f t="shared" si="161"/>
        <v>SMU</v>
      </c>
      <c r="AL475" s="143" t="str">
        <f t="shared" si="161"/>
        <v>Wirausaha</v>
      </c>
      <c r="AM475" s="143" t="str">
        <f t="shared" si="161"/>
        <v>Batak</v>
      </c>
      <c r="AN475" s="25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33"/>
      <c r="BC475">
        <f t="shared" si="163"/>
        <v>1981</v>
      </c>
      <c r="BD475">
        <f t="shared" si="164"/>
        <v>4</v>
      </c>
      <c r="BE475" s="1" t="str">
        <f t="shared" si="165"/>
        <v>-</v>
      </c>
      <c r="BF475" s="1" t="str">
        <f t="shared" si="166"/>
        <v>-</v>
      </c>
      <c r="BG475" s="1">
        <f t="shared" si="167"/>
        <v>2008</v>
      </c>
      <c r="BH475" s="1">
        <f t="shared" si="168"/>
        <v>11</v>
      </c>
      <c r="BI475" s="1" t="str">
        <f t="shared" si="169"/>
        <v>-</v>
      </c>
      <c r="BJ475" s="1" t="str">
        <f t="shared" si="170"/>
        <v>-</v>
      </c>
      <c r="BK475" s="1" t="str">
        <f t="shared" si="171"/>
        <v>-</v>
      </c>
      <c r="BL475" s="1" t="str">
        <f t="shared" si="172"/>
        <v>-</v>
      </c>
      <c r="BM475" s="1" t="str">
        <f t="shared" si="173"/>
        <v>-</v>
      </c>
      <c r="BN475" s="1" t="str">
        <f t="shared" si="174"/>
        <v>-</v>
      </c>
      <c r="BO475" s="1" t="str">
        <f t="shared" si="181"/>
        <v>-</v>
      </c>
      <c r="BP475" s="1" t="str">
        <f t="shared" si="175"/>
        <v>-</v>
      </c>
      <c r="BQ475" s="1" t="str">
        <f t="shared" si="176"/>
        <v>-</v>
      </c>
      <c r="BR475" s="1" t="str">
        <f t="shared" si="177"/>
        <v>-</v>
      </c>
      <c r="BS475" s="1">
        <f t="shared" si="178"/>
        <v>1979</v>
      </c>
      <c r="BT475" s="1">
        <f t="shared" si="179"/>
        <v>2</v>
      </c>
      <c r="BU475" s="127">
        <f t="shared" si="180"/>
        <v>0</v>
      </c>
      <c r="BV475" s="127">
        <f t="shared" si="180"/>
        <v>0</v>
      </c>
      <c r="BW475" s="9"/>
      <c r="BX475" s="9"/>
      <c r="BY475" s="9"/>
      <c r="BZ475" s="9"/>
      <c r="CA475" s="9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</row>
    <row r="476" spans="1:134" ht="15.75" x14ac:dyDescent="0.3">
      <c r="A476" s="101">
        <f>IF(C476&lt;&gt;"",COUNTA($C$7:C476),"")</f>
        <v>470</v>
      </c>
      <c r="B476" s="144" t="s">
        <v>1043</v>
      </c>
      <c r="C476" s="251" t="s">
        <v>1044</v>
      </c>
      <c r="D476" s="364" t="s">
        <v>1041</v>
      </c>
      <c r="E476" s="102"/>
      <c r="F476" s="106" t="s">
        <v>124</v>
      </c>
      <c r="G476" s="110" t="s">
        <v>102</v>
      </c>
      <c r="H476" s="110" t="s">
        <v>103</v>
      </c>
      <c r="I476" s="109">
        <f t="shared" ca="1" si="182"/>
        <v>33</v>
      </c>
      <c r="J476" s="110" t="s">
        <v>110</v>
      </c>
      <c r="K476" s="110" t="s">
        <v>127</v>
      </c>
      <c r="L476" s="111" t="s">
        <v>146</v>
      </c>
      <c r="M476" s="253">
        <v>30002</v>
      </c>
      <c r="N476" s="254">
        <v>30136</v>
      </c>
      <c r="O476" s="156">
        <v>37122</v>
      </c>
      <c r="P476" s="133">
        <v>39775</v>
      </c>
      <c r="Q476" s="391"/>
      <c r="R476" s="392"/>
      <c r="S476" s="136"/>
      <c r="T476" s="137"/>
      <c r="U476" s="138"/>
      <c r="V476" s="139"/>
      <c r="W476" s="135"/>
      <c r="X476" s="371"/>
      <c r="Y476" s="141">
        <f t="shared" si="162"/>
        <v>2</v>
      </c>
      <c r="AF476" s="371"/>
      <c r="AG476" s="371"/>
      <c r="AH476" s="143" t="str">
        <f t="shared" si="161"/>
        <v>W</v>
      </c>
      <c r="AI476" s="143" t="str">
        <f t="shared" si="161"/>
        <v>S</v>
      </c>
      <c r="AJ476" s="143">
        <f t="shared" ca="1" si="161"/>
        <v>33</v>
      </c>
      <c r="AK476" s="143" t="str">
        <f t="shared" si="161"/>
        <v>SMU</v>
      </c>
      <c r="AL476" s="143" t="str">
        <f t="shared" si="161"/>
        <v>Ibu RT</v>
      </c>
      <c r="AM476" s="143" t="str">
        <f t="shared" si="161"/>
        <v>Batak</v>
      </c>
      <c r="AN476" s="25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33"/>
      <c r="BC476">
        <f t="shared" si="163"/>
        <v>1982</v>
      </c>
      <c r="BD476">
        <f t="shared" si="164"/>
        <v>7</v>
      </c>
      <c r="BE476" s="1">
        <f t="shared" si="165"/>
        <v>2001</v>
      </c>
      <c r="BF476" s="1">
        <f t="shared" si="166"/>
        <v>8</v>
      </c>
      <c r="BG476" s="1">
        <f t="shared" si="167"/>
        <v>2008</v>
      </c>
      <c r="BH476" s="1">
        <f t="shared" si="168"/>
        <v>11</v>
      </c>
      <c r="BI476" s="1" t="str">
        <f t="shared" si="169"/>
        <v>-</v>
      </c>
      <c r="BJ476" s="1" t="str">
        <f t="shared" si="170"/>
        <v>-</v>
      </c>
      <c r="BK476" s="1" t="str">
        <f t="shared" si="171"/>
        <v>-</v>
      </c>
      <c r="BL476" s="1" t="str">
        <f t="shared" si="172"/>
        <v>-</v>
      </c>
      <c r="BM476" s="1" t="str">
        <f t="shared" si="173"/>
        <v>-</v>
      </c>
      <c r="BN476" s="1" t="str">
        <f t="shared" si="174"/>
        <v>-</v>
      </c>
      <c r="BO476" s="1" t="str">
        <f t="shared" si="181"/>
        <v>-</v>
      </c>
      <c r="BP476" s="1" t="str">
        <f t="shared" si="175"/>
        <v>-</v>
      </c>
      <c r="BQ476" s="1" t="str">
        <f t="shared" si="176"/>
        <v>-</v>
      </c>
      <c r="BR476" s="1" t="str">
        <f t="shared" si="177"/>
        <v>-</v>
      </c>
      <c r="BS476" s="1">
        <f t="shared" si="178"/>
        <v>1982</v>
      </c>
      <c r="BT476" s="1">
        <f t="shared" si="179"/>
        <v>2</v>
      </c>
      <c r="BU476" s="127">
        <f t="shared" si="180"/>
        <v>0</v>
      </c>
      <c r="BV476" s="127">
        <f t="shared" si="180"/>
        <v>0</v>
      </c>
      <c r="BW476" s="9"/>
      <c r="BX476" s="9"/>
      <c r="BY476" s="9"/>
      <c r="BZ476" s="9"/>
      <c r="CA476" s="9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</row>
    <row r="477" spans="1:134" ht="15.75" x14ac:dyDescent="0.3">
      <c r="A477" s="101">
        <f>IF(C477&lt;&gt;"",COUNTA($C$7:C477),"")</f>
        <v>471</v>
      </c>
      <c r="B477" s="144" t="s">
        <v>1045</v>
      </c>
      <c r="C477" s="251" t="s">
        <v>1046</v>
      </c>
      <c r="D477" s="364" t="s">
        <v>1041</v>
      </c>
      <c r="E477" s="102"/>
      <c r="F477" s="106" t="s">
        <v>124</v>
      </c>
      <c r="G477" s="110" t="s">
        <v>102</v>
      </c>
      <c r="H477" s="146" t="s">
        <v>115</v>
      </c>
      <c r="I477" s="109">
        <f t="shared" ca="1" si="182"/>
        <v>8</v>
      </c>
      <c r="J477" s="110"/>
      <c r="K477" s="110"/>
      <c r="L477" s="111" t="s">
        <v>146</v>
      </c>
      <c r="M477" s="253">
        <v>39313</v>
      </c>
      <c r="N477" s="254">
        <v>39789</v>
      </c>
      <c r="O477" s="156"/>
      <c r="P477" s="255"/>
      <c r="Q477" s="391"/>
      <c r="R477" s="392"/>
      <c r="S477" s="136"/>
      <c r="T477" s="137"/>
      <c r="U477" s="138"/>
      <c r="V477" s="139"/>
      <c r="W477" s="135"/>
      <c r="X477" s="371"/>
      <c r="Y477" s="141">
        <f t="shared" si="162"/>
        <v>8</v>
      </c>
      <c r="AF477" s="371"/>
      <c r="AG477" s="371"/>
      <c r="AH477" s="143" t="str">
        <f t="shared" si="161"/>
        <v>W</v>
      </c>
      <c r="AI477" s="143" t="str">
        <f t="shared" si="161"/>
        <v>B</v>
      </c>
      <c r="AJ477" s="143">
        <f t="shared" ca="1" si="161"/>
        <v>8</v>
      </c>
      <c r="AK477" s="143">
        <f t="shared" si="161"/>
        <v>0</v>
      </c>
      <c r="AL477" s="143">
        <f t="shared" si="161"/>
        <v>0</v>
      </c>
      <c r="AM477" s="143" t="str">
        <f t="shared" si="161"/>
        <v>Batak</v>
      </c>
      <c r="AN477" s="25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33"/>
      <c r="BC477">
        <f t="shared" si="163"/>
        <v>2008</v>
      </c>
      <c r="BD477">
        <f t="shared" si="164"/>
        <v>12</v>
      </c>
      <c r="BE477" s="1" t="str">
        <f t="shared" si="165"/>
        <v>-</v>
      </c>
      <c r="BF477" s="1" t="str">
        <f t="shared" si="166"/>
        <v>-</v>
      </c>
      <c r="BG477" s="1" t="str">
        <f t="shared" si="167"/>
        <v>-</v>
      </c>
      <c r="BH477" s="1" t="str">
        <f t="shared" si="168"/>
        <v>-</v>
      </c>
      <c r="BI477" s="1" t="str">
        <f t="shared" si="169"/>
        <v>-</v>
      </c>
      <c r="BJ477" s="1" t="str">
        <f t="shared" si="170"/>
        <v>-</v>
      </c>
      <c r="BK477" s="1" t="str">
        <f t="shared" si="171"/>
        <v>-</v>
      </c>
      <c r="BL477" s="1" t="str">
        <f t="shared" si="172"/>
        <v>-</v>
      </c>
      <c r="BM477" s="1" t="str">
        <f t="shared" si="173"/>
        <v>-</v>
      </c>
      <c r="BN477" s="1" t="str">
        <f t="shared" si="174"/>
        <v>-</v>
      </c>
      <c r="BO477" s="1" t="str">
        <f t="shared" si="181"/>
        <v>-</v>
      </c>
      <c r="BP477" s="1" t="str">
        <f t="shared" si="175"/>
        <v>-</v>
      </c>
      <c r="BQ477" s="1" t="str">
        <f t="shared" si="176"/>
        <v>-</v>
      </c>
      <c r="BR477" s="1" t="str">
        <f t="shared" si="177"/>
        <v>-</v>
      </c>
      <c r="BS477" s="1">
        <f t="shared" si="178"/>
        <v>2007</v>
      </c>
      <c r="BT477" s="1">
        <f t="shared" si="179"/>
        <v>8</v>
      </c>
      <c r="BU477" s="127">
        <f t="shared" si="180"/>
        <v>0</v>
      </c>
      <c r="BV477" s="127">
        <f t="shared" si="180"/>
        <v>0</v>
      </c>
      <c r="BW477" s="9"/>
      <c r="BX477" s="9"/>
      <c r="BY477" s="9"/>
      <c r="BZ477" s="9"/>
      <c r="CA477" s="9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</row>
    <row r="478" spans="1:134" ht="15.75" x14ac:dyDescent="0.3">
      <c r="A478" s="101">
        <f>IF(C478&lt;&gt;"",COUNTA($C$7:C478),"")</f>
        <v>472</v>
      </c>
      <c r="B478" s="309" t="s">
        <v>1047</v>
      </c>
      <c r="C478" s="356" t="s">
        <v>1048</v>
      </c>
      <c r="D478" s="364" t="s">
        <v>1041</v>
      </c>
      <c r="E478" s="357"/>
      <c r="F478" s="106" t="s">
        <v>124</v>
      </c>
      <c r="G478" s="172" t="s">
        <v>66</v>
      </c>
      <c r="H478" s="110" t="s">
        <v>103</v>
      </c>
      <c r="I478" s="109">
        <f t="shared" ca="1" si="182"/>
        <v>36</v>
      </c>
      <c r="J478" s="110" t="s">
        <v>110</v>
      </c>
      <c r="K478" s="110" t="s">
        <v>171</v>
      </c>
      <c r="L478" s="111" t="s">
        <v>146</v>
      </c>
      <c r="M478" s="304">
        <v>28918</v>
      </c>
      <c r="N478" s="167">
        <v>29002</v>
      </c>
      <c r="O478" s="158">
        <v>35498</v>
      </c>
      <c r="P478" s="133">
        <v>38487</v>
      </c>
      <c r="Q478" s="402"/>
      <c r="R478" s="410"/>
      <c r="S478" s="136"/>
      <c r="T478" s="137"/>
      <c r="U478" s="138"/>
      <c r="V478" s="139"/>
      <c r="W478" s="135"/>
      <c r="X478" s="371"/>
      <c r="Y478" s="141">
        <f t="shared" si="162"/>
        <v>3</v>
      </c>
      <c r="AF478" s="371"/>
      <c r="AG478" s="371"/>
      <c r="AH478" s="143" t="str">
        <f t="shared" si="161"/>
        <v>P</v>
      </c>
      <c r="AI478" s="143" t="str">
        <f t="shared" si="161"/>
        <v>S</v>
      </c>
      <c r="AJ478" s="143">
        <f t="shared" ca="1" si="161"/>
        <v>36</v>
      </c>
      <c r="AK478" s="143" t="str">
        <f t="shared" si="161"/>
        <v>SMU</v>
      </c>
      <c r="AL478" s="143" t="str">
        <f t="shared" si="161"/>
        <v>Lain-Lain</v>
      </c>
      <c r="AM478" s="143" t="str">
        <f t="shared" si="161"/>
        <v>Batak</v>
      </c>
      <c r="AN478" s="25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33"/>
      <c r="BC478">
        <f t="shared" si="163"/>
        <v>1979</v>
      </c>
      <c r="BD478">
        <f t="shared" si="164"/>
        <v>5</v>
      </c>
      <c r="BE478" s="1">
        <f t="shared" si="165"/>
        <v>1997</v>
      </c>
      <c r="BF478" s="1">
        <f t="shared" si="166"/>
        <v>3</v>
      </c>
      <c r="BG478" s="1">
        <f t="shared" si="167"/>
        <v>2005</v>
      </c>
      <c r="BH478" s="1">
        <f t="shared" si="168"/>
        <v>5</v>
      </c>
      <c r="BI478" s="1" t="str">
        <f t="shared" si="169"/>
        <v>-</v>
      </c>
      <c r="BJ478" s="1" t="str">
        <f t="shared" si="170"/>
        <v>-</v>
      </c>
      <c r="BK478" s="1" t="str">
        <f t="shared" si="171"/>
        <v>-</v>
      </c>
      <c r="BL478" s="1" t="str">
        <f t="shared" si="172"/>
        <v>-</v>
      </c>
      <c r="BM478" s="1" t="str">
        <f t="shared" si="173"/>
        <v>-</v>
      </c>
      <c r="BN478" s="1" t="str">
        <f t="shared" si="174"/>
        <v>-</v>
      </c>
      <c r="BO478" s="1" t="str">
        <f t="shared" si="181"/>
        <v>-</v>
      </c>
      <c r="BP478" s="1" t="str">
        <f t="shared" si="175"/>
        <v>-</v>
      </c>
      <c r="BQ478" s="1" t="str">
        <f t="shared" si="176"/>
        <v>-</v>
      </c>
      <c r="BR478" s="1" t="str">
        <f t="shared" si="177"/>
        <v>-</v>
      </c>
      <c r="BS478" s="1">
        <f t="shared" si="178"/>
        <v>1979</v>
      </c>
      <c r="BT478" s="1">
        <f t="shared" si="179"/>
        <v>3</v>
      </c>
      <c r="BU478" s="127">
        <f t="shared" si="180"/>
        <v>0</v>
      </c>
      <c r="BV478" s="127">
        <f t="shared" si="180"/>
        <v>0</v>
      </c>
      <c r="BW478" s="9"/>
      <c r="BX478" s="9"/>
      <c r="BY478" s="9"/>
      <c r="BZ478" s="9"/>
      <c r="CA478" s="9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</row>
    <row r="479" spans="1:134" ht="15.75" x14ac:dyDescent="0.3">
      <c r="A479" s="101">
        <f>IF(C479&lt;&gt;"",COUNTA($C$7:C479),"")</f>
        <v>473</v>
      </c>
      <c r="B479" s="144" t="s">
        <v>1049</v>
      </c>
      <c r="C479" s="251" t="s">
        <v>1050</v>
      </c>
      <c r="D479" s="364" t="s">
        <v>1041</v>
      </c>
      <c r="E479" s="102"/>
      <c r="F479" s="106" t="s">
        <v>124</v>
      </c>
      <c r="G479" s="110" t="s">
        <v>102</v>
      </c>
      <c r="H479" s="110" t="s">
        <v>103</v>
      </c>
      <c r="I479" s="109">
        <f t="shared" ca="1" si="182"/>
        <v>37</v>
      </c>
      <c r="J479" s="110" t="s">
        <v>110</v>
      </c>
      <c r="K479" s="110" t="s">
        <v>127</v>
      </c>
      <c r="L479" s="111" t="s">
        <v>146</v>
      </c>
      <c r="M479" s="253">
        <v>28519</v>
      </c>
      <c r="N479" s="254">
        <v>29051</v>
      </c>
      <c r="O479" s="156">
        <v>38346</v>
      </c>
      <c r="P479" s="255">
        <v>38487</v>
      </c>
      <c r="Q479" s="391"/>
      <c r="R479" s="392"/>
      <c r="S479" s="136"/>
      <c r="T479" s="137"/>
      <c r="U479" s="138"/>
      <c r="V479" s="139"/>
      <c r="W479" s="135"/>
      <c r="X479" s="371"/>
      <c r="Y479" s="141">
        <f t="shared" si="162"/>
        <v>1</v>
      </c>
      <c r="AF479" s="371"/>
      <c r="AG479" s="371"/>
      <c r="AH479" s="143" t="str">
        <f t="shared" si="161"/>
        <v>W</v>
      </c>
      <c r="AI479" s="143" t="str">
        <f t="shared" si="161"/>
        <v>S</v>
      </c>
      <c r="AJ479" s="143">
        <f t="shared" ca="1" si="161"/>
        <v>37</v>
      </c>
      <c r="AK479" s="143" t="str">
        <f t="shared" si="161"/>
        <v>SMU</v>
      </c>
      <c r="AL479" s="143" t="str">
        <f t="shared" si="161"/>
        <v>Ibu RT</v>
      </c>
      <c r="AM479" s="143" t="str">
        <f t="shared" si="161"/>
        <v>Batak</v>
      </c>
      <c r="AN479" s="25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33"/>
      <c r="BC479">
        <f t="shared" si="163"/>
        <v>1979</v>
      </c>
      <c r="BD479">
        <f t="shared" si="164"/>
        <v>7</v>
      </c>
      <c r="BE479" s="1">
        <f t="shared" si="165"/>
        <v>2004</v>
      </c>
      <c r="BF479" s="1">
        <f t="shared" si="166"/>
        <v>12</v>
      </c>
      <c r="BG479" s="1">
        <f t="shared" si="167"/>
        <v>2005</v>
      </c>
      <c r="BH479" s="1">
        <f t="shared" si="168"/>
        <v>5</v>
      </c>
      <c r="BI479" s="1" t="str">
        <f t="shared" si="169"/>
        <v>-</v>
      </c>
      <c r="BJ479" s="1" t="str">
        <f t="shared" si="170"/>
        <v>-</v>
      </c>
      <c r="BK479" s="1" t="str">
        <f t="shared" si="171"/>
        <v>-</v>
      </c>
      <c r="BL479" s="1" t="str">
        <f t="shared" si="172"/>
        <v>-</v>
      </c>
      <c r="BM479" s="1" t="str">
        <f t="shared" si="173"/>
        <v>-</v>
      </c>
      <c r="BN479" s="1" t="str">
        <f t="shared" si="174"/>
        <v>-</v>
      </c>
      <c r="BO479" s="1" t="str">
        <f t="shared" si="181"/>
        <v>-</v>
      </c>
      <c r="BP479" s="1" t="str">
        <f t="shared" si="175"/>
        <v>-</v>
      </c>
      <c r="BQ479" s="1" t="str">
        <f t="shared" si="176"/>
        <v>-</v>
      </c>
      <c r="BR479" s="1" t="str">
        <f t="shared" si="177"/>
        <v>-</v>
      </c>
      <c r="BS479" s="1">
        <f t="shared" si="178"/>
        <v>1978</v>
      </c>
      <c r="BT479" s="1">
        <f t="shared" si="179"/>
        <v>1</v>
      </c>
      <c r="BU479" s="127">
        <f t="shared" si="180"/>
        <v>0</v>
      </c>
      <c r="BV479" s="127">
        <f t="shared" si="180"/>
        <v>0</v>
      </c>
      <c r="BW479" s="9"/>
      <c r="BX479" s="9"/>
      <c r="BY479" s="9"/>
      <c r="BZ479" s="9"/>
      <c r="CA479" s="9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</row>
    <row r="480" spans="1:134" ht="15.75" x14ac:dyDescent="0.3">
      <c r="A480" s="101">
        <f>IF(C480&lt;&gt;"",COUNTA($C$7:C480),"")</f>
        <v>474</v>
      </c>
      <c r="B480" s="144" t="s">
        <v>1051</v>
      </c>
      <c r="C480" s="251" t="s">
        <v>1052</v>
      </c>
      <c r="D480" s="364" t="s">
        <v>1041</v>
      </c>
      <c r="E480" s="102"/>
      <c r="F480" s="106" t="s">
        <v>124</v>
      </c>
      <c r="G480" s="110" t="s">
        <v>102</v>
      </c>
      <c r="H480" s="146" t="s">
        <v>115</v>
      </c>
      <c r="I480" s="109">
        <f t="shared" ca="1" si="182"/>
        <v>10</v>
      </c>
      <c r="J480" s="110"/>
      <c r="K480" s="110"/>
      <c r="L480" s="111" t="s">
        <v>146</v>
      </c>
      <c r="M480" s="253">
        <v>38670</v>
      </c>
      <c r="N480" s="254">
        <v>38837</v>
      </c>
      <c r="O480" s="156"/>
      <c r="P480" s="255"/>
      <c r="Q480" s="391"/>
      <c r="R480" s="392"/>
      <c r="S480" s="136"/>
      <c r="T480" s="137"/>
      <c r="U480" s="138"/>
      <c r="V480" s="139"/>
      <c r="W480" s="135"/>
      <c r="X480" s="371"/>
      <c r="Y480" s="141">
        <f t="shared" si="162"/>
        <v>11</v>
      </c>
      <c r="AF480" s="371"/>
      <c r="AG480" s="371"/>
      <c r="AH480" s="143" t="str">
        <f t="shared" si="161"/>
        <v>W</v>
      </c>
      <c r="AI480" s="143" t="str">
        <f t="shared" si="161"/>
        <v>B</v>
      </c>
      <c r="AJ480" s="143">
        <f t="shared" ca="1" si="161"/>
        <v>10</v>
      </c>
      <c r="AK480" s="143">
        <f t="shared" si="161"/>
        <v>0</v>
      </c>
      <c r="AL480" s="143">
        <f t="shared" si="161"/>
        <v>0</v>
      </c>
      <c r="AM480" s="143" t="str">
        <f t="shared" si="161"/>
        <v>Batak</v>
      </c>
      <c r="AN480" s="25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33"/>
      <c r="BC480">
        <f t="shared" si="163"/>
        <v>2006</v>
      </c>
      <c r="BD480">
        <f t="shared" si="164"/>
        <v>4</v>
      </c>
      <c r="BE480" s="1" t="str">
        <f t="shared" si="165"/>
        <v>-</v>
      </c>
      <c r="BF480" s="1" t="str">
        <f t="shared" si="166"/>
        <v>-</v>
      </c>
      <c r="BG480" s="1" t="str">
        <f t="shared" si="167"/>
        <v>-</v>
      </c>
      <c r="BH480" s="1" t="str">
        <f t="shared" si="168"/>
        <v>-</v>
      </c>
      <c r="BI480" s="1" t="str">
        <f t="shared" si="169"/>
        <v>-</v>
      </c>
      <c r="BJ480" s="1" t="str">
        <f t="shared" si="170"/>
        <v>-</v>
      </c>
      <c r="BK480" s="1" t="str">
        <f t="shared" si="171"/>
        <v>-</v>
      </c>
      <c r="BL480" s="1" t="str">
        <f t="shared" si="172"/>
        <v>-</v>
      </c>
      <c r="BM480" s="1" t="str">
        <f t="shared" si="173"/>
        <v>-</v>
      </c>
      <c r="BN480" s="1" t="str">
        <f t="shared" si="174"/>
        <v>-</v>
      </c>
      <c r="BO480" s="1" t="str">
        <f t="shared" si="181"/>
        <v>-</v>
      </c>
      <c r="BP480" s="1" t="str">
        <f t="shared" si="175"/>
        <v>-</v>
      </c>
      <c r="BQ480" s="1" t="str">
        <f t="shared" si="176"/>
        <v>-</v>
      </c>
      <c r="BR480" s="1" t="str">
        <f t="shared" si="177"/>
        <v>-</v>
      </c>
      <c r="BS480" s="1">
        <f t="shared" si="178"/>
        <v>2005</v>
      </c>
      <c r="BT480" s="1">
        <f t="shared" si="179"/>
        <v>11</v>
      </c>
      <c r="BU480" s="127">
        <f t="shared" si="180"/>
        <v>0</v>
      </c>
      <c r="BV480" s="127">
        <f t="shared" si="180"/>
        <v>0</v>
      </c>
      <c r="BW480" s="9"/>
      <c r="BX480" s="9"/>
      <c r="BY480" s="9"/>
      <c r="BZ480" s="9"/>
      <c r="CA480" s="9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</row>
    <row r="481" spans="1:134" ht="15.75" x14ac:dyDescent="0.3">
      <c r="A481" s="101">
        <f>IF(C481&lt;&gt;"",COUNTA($C$7:C481),"")</f>
        <v>475</v>
      </c>
      <c r="B481" s="357">
        <v>9217013</v>
      </c>
      <c r="C481" s="356" t="s">
        <v>1053</v>
      </c>
      <c r="D481" s="364" t="s">
        <v>1054</v>
      </c>
      <c r="E481" s="357">
        <v>267918</v>
      </c>
      <c r="F481" s="106" t="s">
        <v>124</v>
      </c>
      <c r="G481" s="172" t="s">
        <v>66</v>
      </c>
      <c r="H481" s="110" t="s">
        <v>103</v>
      </c>
      <c r="I481" s="109">
        <f t="shared" ca="1" si="182"/>
        <v>68</v>
      </c>
      <c r="J481" s="110" t="s">
        <v>164</v>
      </c>
      <c r="K481" s="110" t="s">
        <v>233</v>
      </c>
      <c r="L481" s="111" t="s">
        <v>106</v>
      </c>
      <c r="M481" s="304">
        <v>17353</v>
      </c>
      <c r="N481" s="167">
        <v>17606</v>
      </c>
      <c r="O481" s="158">
        <v>24305</v>
      </c>
      <c r="P481" s="133"/>
      <c r="Q481" s="402"/>
      <c r="R481" s="410"/>
      <c r="S481" s="136"/>
      <c r="T481" s="137"/>
      <c r="U481" s="138"/>
      <c r="V481" s="139"/>
      <c r="W481" s="135"/>
      <c r="X481" s="371"/>
      <c r="Y481" s="141">
        <f t="shared" si="162"/>
        <v>7</v>
      </c>
      <c r="AF481" s="371"/>
      <c r="AG481" s="371"/>
      <c r="AH481" s="143" t="str">
        <f t="shared" si="161"/>
        <v>P</v>
      </c>
      <c r="AI481" s="143" t="str">
        <f t="shared" si="161"/>
        <v>S</v>
      </c>
      <c r="AJ481" s="143">
        <f t="shared" ca="1" si="161"/>
        <v>68</v>
      </c>
      <c r="AK481" s="143" t="str">
        <f t="shared" si="161"/>
        <v>S-2</v>
      </c>
      <c r="AL481" s="143" t="str">
        <f t="shared" si="161"/>
        <v>Pensiunan</v>
      </c>
      <c r="AM481" s="143" t="str">
        <f t="shared" si="161"/>
        <v>Jawa</v>
      </c>
      <c r="AN481" s="25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33"/>
      <c r="BC481">
        <f t="shared" si="163"/>
        <v>1948</v>
      </c>
      <c r="BD481">
        <f t="shared" si="164"/>
        <v>3</v>
      </c>
      <c r="BE481" s="1">
        <f t="shared" si="165"/>
        <v>1966</v>
      </c>
      <c r="BF481" s="1">
        <f t="shared" si="166"/>
        <v>7</v>
      </c>
      <c r="BG481" s="1" t="str">
        <f t="shared" si="167"/>
        <v>-</v>
      </c>
      <c r="BH481" s="1" t="str">
        <f t="shared" si="168"/>
        <v>-</v>
      </c>
      <c r="BI481" s="1" t="str">
        <f t="shared" si="169"/>
        <v>-</v>
      </c>
      <c r="BJ481" s="1" t="str">
        <f t="shared" si="170"/>
        <v>-</v>
      </c>
      <c r="BK481" s="1" t="str">
        <f t="shared" si="171"/>
        <v>-</v>
      </c>
      <c r="BL481" s="1" t="str">
        <f t="shared" si="172"/>
        <v>-</v>
      </c>
      <c r="BM481" s="1" t="str">
        <f t="shared" si="173"/>
        <v>-</v>
      </c>
      <c r="BN481" s="1" t="str">
        <f t="shared" si="174"/>
        <v>-</v>
      </c>
      <c r="BO481" s="1" t="str">
        <f t="shared" si="181"/>
        <v>-</v>
      </c>
      <c r="BP481" s="1" t="str">
        <f t="shared" si="175"/>
        <v>-</v>
      </c>
      <c r="BQ481" s="1" t="str">
        <f t="shared" si="176"/>
        <v>-</v>
      </c>
      <c r="BR481" s="1" t="str">
        <f t="shared" si="177"/>
        <v>-</v>
      </c>
      <c r="BS481" s="1">
        <f t="shared" si="178"/>
        <v>1947</v>
      </c>
      <c r="BT481" s="1">
        <f t="shared" si="179"/>
        <v>7</v>
      </c>
      <c r="BU481" s="127">
        <f t="shared" si="180"/>
        <v>0</v>
      </c>
      <c r="BV481" s="127">
        <f t="shared" si="180"/>
        <v>0</v>
      </c>
      <c r="BW481" s="9"/>
      <c r="BX481" s="9"/>
      <c r="BY481" s="9"/>
      <c r="BZ481" s="9"/>
      <c r="CA481" s="9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</row>
    <row r="482" spans="1:134" ht="15.75" x14ac:dyDescent="0.3">
      <c r="A482" s="101">
        <f>IF(C482&lt;&gt;"",COUNTA($C$7:C482),"")</f>
        <v>476</v>
      </c>
      <c r="B482" s="102">
        <v>9227014</v>
      </c>
      <c r="C482" s="251" t="s">
        <v>1055</v>
      </c>
      <c r="D482" s="364" t="s">
        <v>1054</v>
      </c>
      <c r="E482" s="357">
        <v>267918</v>
      </c>
      <c r="F482" s="106" t="s">
        <v>124</v>
      </c>
      <c r="G482" s="110" t="s">
        <v>102</v>
      </c>
      <c r="H482" s="110" t="s">
        <v>103</v>
      </c>
      <c r="I482" s="109">
        <f t="shared" ca="1" si="182"/>
        <v>56</v>
      </c>
      <c r="J482" s="110" t="s">
        <v>110</v>
      </c>
      <c r="K482" s="110" t="s">
        <v>127</v>
      </c>
      <c r="L482" s="111" t="s">
        <v>106</v>
      </c>
      <c r="M482" s="253">
        <v>21652</v>
      </c>
      <c r="N482" s="254">
        <v>21694</v>
      </c>
      <c r="O482" s="156">
        <v>28267</v>
      </c>
      <c r="P482" s="255"/>
      <c r="Q482" s="391"/>
      <c r="R482" s="392"/>
      <c r="S482" s="136"/>
      <c r="T482" s="137"/>
      <c r="U482" s="138"/>
      <c r="V482" s="139"/>
      <c r="W482" s="135"/>
      <c r="X482" s="371"/>
      <c r="Y482" s="141">
        <f t="shared" si="162"/>
        <v>4</v>
      </c>
      <c r="AF482" s="371"/>
      <c r="AG482" s="371"/>
      <c r="AH482" s="143" t="str">
        <f t="shared" si="161"/>
        <v>W</v>
      </c>
      <c r="AI482" s="143" t="str">
        <f t="shared" si="161"/>
        <v>S</v>
      </c>
      <c r="AJ482" s="143">
        <f t="shared" ca="1" si="161"/>
        <v>56</v>
      </c>
      <c r="AK482" s="143" t="str">
        <f t="shared" si="161"/>
        <v>SMU</v>
      </c>
      <c r="AL482" s="143" t="str">
        <f t="shared" si="161"/>
        <v>Ibu RT</v>
      </c>
      <c r="AM482" s="143" t="str">
        <f t="shared" si="161"/>
        <v>Jawa</v>
      </c>
      <c r="AN482" s="25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33"/>
      <c r="BC482">
        <f t="shared" si="163"/>
        <v>1959</v>
      </c>
      <c r="BD482">
        <f t="shared" si="164"/>
        <v>5</v>
      </c>
      <c r="BE482" s="1">
        <f t="shared" si="165"/>
        <v>1977</v>
      </c>
      <c r="BF482" s="1">
        <f t="shared" si="166"/>
        <v>5</v>
      </c>
      <c r="BG482" s="1" t="str">
        <f t="shared" si="167"/>
        <v>-</v>
      </c>
      <c r="BH482" s="1" t="str">
        <f t="shared" si="168"/>
        <v>-</v>
      </c>
      <c r="BI482" s="1" t="str">
        <f t="shared" si="169"/>
        <v>-</v>
      </c>
      <c r="BJ482" s="1" t="str">
        <f t="shared" si="170"/>
        <v>-</v>
      </c>
      <c r="BK482" s="1" t="str">
        <f t="shared" si="171"/>
        <v>-</v>
      </c>
      <c r="BL482" s="1" t="str">
        <f t="shared" si="172"/>
        <v>-</v>
      </c>
      <c r="BM482" s="1" t="str">
        <f t="shared" si="173"/>
        <v>-</v>
      </c>
      <c r="BN482" s="1" t="str">
        <f t="shared" si="174"/>
        <v>-</v>
      </c>
      <c r="BO482" s="1" t="str">
        <f t="shared" si="181"/>
        <v>-</v>
      </c>
      <c r="BP482" s="1" t="str">
        <f t="shared" si="175"/>
        <v>-</v>
      </c>
      <c r="BQ482" s="1" t="str">
        <f t="shared" si="176"/>
        <v>-</v>
      </c>
      <c r="BR482" s="1" t="str">
        <f t="shared" si="177"/>
        <v>-</v>
      </c>
      <c r="BS482" s="1">
        <f t="shared" si="178"/>
        <v>1959</v>
      </c>
      <c r="BT482" s="1">
        <f t="shared" si="179"/>
        <v>4</v>
      </c>
      <c r="BU482" s="127">
        <f t="shared" si="180"/>
        <v>0</v>
      </c>
      <c r="BV482" s="127">
        <f t="shared" si="180"/>
        <v>0</v>
      </c>
      <c r="BW482" s="9"/>
      <c r="BX482" s="9"/>
      <c r="BY482" s="9"/>
      <c r="BZ482" s="9"/>
      <c r="CA482" s="9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</row>
    <row r="483" spans="1:134" ht="15.75" x14ac:dyDescent="0.3">
      <c r="A483" s="101">
        <f>IF(C483&lt;&gt;"",COUNTA($C$7:C483),"")</f>
        <v>477</v>
      </c>
      <c r="B483" s="144" t="s">
        <v>1056</v>
      </c>
      <c r="C483" s="251" t="s">
        <v>1057</v>
      </c>
      <c r="D483" s="364" t="s">
        <v>1054</v>
      </c>
      <c r="E483" s="357">
        <v>267918</v>
      </c>
      <c r="F483" s="106" t="s">
        <v>124</v>
      </c>
      <c r="G483" s="110" t="s">
        <v>66</v>
      </c>
      <c r="H483" s="110" t="s">
        <v>103</v>
      </c>
      <c r="I483" s="109">
        <f t="shared" ca="1" si="182"/>
        <v>33</v>
      </c>
      <c r="J483" s="110" t="s">
        <v>145</v>
      </c>
      <c r="K483" s="110" t="s">
        <v>119</v>
      </c>
      <c r="L483" s="111" t="s">
        <v>106</v>
      </c>
      <c r="M483" s="253">
        <v>30248</v>
      </c>
      <c r="N483" s="254">
        <v>30360</v>
      </c>
      <c r="O483" s="156">
        <v>35175</v>
      </c>
      <c r="P483" s="255">
        <v>39999</v>
      </c>
      <c r="Q483" s="391"/>
      <c r="R483" s="392"/>
      <c r="S483" s="136"/>
      <c r="T483" s="137"/>
      <c r="U483" s="138"/>
      <c r="V483" s="139"/>
      <c r="W483" s="135" t="s">
        <v>154</v>
      </c>
      <c r="X483" s="371"/>
      <c r="Y483" s="141">
        <f t="shared" si="162"/>
        <v>10</v>
      </c>
      <c r="AF483" s="371"/>
      <c r="AG483" s="371"/>
      <c r="AH483" s="143" t="str">
        <f t="shared" si="161"/>
        <v>P</v>
      </c>
      <c r="AI483" s="143" t="str">
        <f t="shared" si="161"/>
        <v>S</v>
      </c>
      <c r="AJ483" s="143">
        <f t="shared" ca="1" si="161"/>
        <v>33</v>
      </c>
      <c r="AK483" s="143" t="str">
        <f t="shared" si="161"/>
        <v>S-1</v>
      </c>
      <c r="AL483" s="143" t="str">
        <f t="shared" si="161"/>
        <v>P.Swasta</v>
      </c>
      <c r="AM483" s="143" t="str">
        <f t="shared" si="161"/>
        <v>Jawa</v>
      </c>
      <c r="AN483" s="25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33"/>
      <c r="BC483">
        <f t="shared" si="163"/>
        <v>1983</v>
      </c>
      <c r="BD483">
        <f t="shared" si="164"/>
        <v>2</v>
      </c>
      <c r="BE483" s="1">
        <f t="shared" si="165"/>
        <v>1996</v>
      </c>
      <c r="BF483" s="1">
        <f t="shared" si="166"/>
        <v>4</v>
      </c>
      <c r="BG483" s="1">
        <f t="shared" si="167"/>
        <v>2009</v>
      </c>
      <c r="BH483" s="1">
        <f t="shared" si="168"/>
        <v>7</v>
      </c>
      <c r="BI483" s="1" t="str">
        <f t="shared" si="169"/>
        <v>-</v>
      </c>
      <c r="BJ483" s="1" t="str">
        <f t="shared" si="170"/>
        <v>-</v>
      </c>
      <c r="BK483" s="1" t="str">
        <f t="shared" si="171"/>
        <v>-</v>
      </c>
      <c r="BL483" s="1" t="str">
        <f t="shared" si="172"/>
        <v>-</v>
      </c>
      <c r="BM483" s="1" t="str">
        <f t="shared" si="173"/>
        <v>-</v>
      </c>
      <c r="BN483" s="1" t="str">
        <f t="shared" si="174"/>
        <v>-</v>
      </c>
      <c r="BO483" s="1" t="str">
        <f t="shared" si="181"/>
        <v>-</v>
      </c>
      <c r="BP483" s="1" t="str">
        <f t="shared" si="175"/>
        <v>-</v>
      </c>
      <c r="BQ483" s="1" t="str">
        <f t="shared" si="176"/>
        <v>-</v>
      </c>
      <c r="BR483" s="1" t="str">
        <f t="shared" si="177"/>
        <v>-</v>
      </c>
      <c r="BS483" s="1">
        <f t="shared" si="178"/>
        <v>1982</v>
      </c>
      <c r="BT483" s="1">
        <f t="shared" si="179"/>
        <v>10</v>
      </c>
      <c r="BU483" s="127">
        <f t="shared" si="180"/>
        <v>0</v>
      </c>
      <c r="BV483" s="127" t="str">
        <f t="shared" si="180"/>
        <v>ATP-1</v>
      </c>
      <c r="BW483" s="9"/>
      <c r="BX483" s="9"/>
      <c r="BY483" s="9"/>
      <c r="BZ483" s="9"/>
      <c r="CA483" s="9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</row>
    <row r="484" spans="1:134" ht="15.75" x14ac:dyDescent="0.3">
      <c r="A484" s="101">
        <f>IF(C484&lt;&gt;"",COUNTA($C$7:C484),"")</f>
        <v>478</v>
      </c>
      <c r="B484" s="102">
        <v>9228018</v>
      </c>
      <c r="C484" s="251" t="s">
        <v>1058</v>
      </c>
      <c r="D484" s="364" t="s">
        <v>1054</v>
      </c>
      <c r="E484" s="357">
        <v>267918</v>
      </c>
      <c r="F484" s="106" t="s">
        <v>124</v>
      </c>
      <c r="G484" s="110" t="s">
        <v>102</v>
      </c>
      <c r="H484" s="110" t="s">
        <v>103</v>
      </c>
      <c r="I484" s="109">
        <f t="shared" ca="1" si="182"/>
        <v>33</v>
      </c>
      <c r="J484" s="110" t="s">
        <v>145</v>
      </c>
      <c r="K484" s="110" t="s">
        <v>119</v>
      </c>
      <c r="L484" s="111" t="s">
        <v>106</v>
      </c>
      <c r="M484" s="253">
        <v>30172</v>
      </c>
      <c r="N484" s="254">
        <v>30310</v>
      </c>
      <c r="O484" s="156">
        <v>36884</v>
      </c>
      <c r="P484" s="255"/>
      <c r="Q484" s="391"/>
      <c r="R484" s="392"/>
      <c r="S484" s="136"/>
      <c r="T484" s="137"/>
      <c r="U484" s="138"/>
      <c r="V484" s="139"/>
      <c r="W484" s="135"/>
      <c r="X484" s="371"/>
      <c r="Y484" s="141">
        <f t="shared" si="162"/>
        <v>8</v>
      </c>
      <c r="AF484" s="371"/>
      <c r="AG484" s="371"/>
      <c r="AH484" s="143" t="str">
        <f t="shared" si="161"/>
        <v>W</v>
      </c>
      <c r="AI484" s="143" t="str">
        <f t="shared" si="161"/>
        <v>S</v>
      </c>
      <c r="AJ484" s="143">
        <f t="shared" ca="1" si="161"/>
        <v>33</v>
      </c>
      <c r="AK484" s="143" t="str">
        <f t="shared" si="161"/>
        <v>S-1</v>
      </c>
      <c r="AL484" s="143" t="str">
        <f t="shared" si="161"/>
        <v>P.Swasta</v>
      </c>
      <c r="AM484" s="143" t="str">
        <f t="shared" si="161"/>
        <v>Jawa</v>
      </c>
      <c r="AN484" s="25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33"/>
      <c r="BC484">
        <f t="shared" si="163"/>
        <v>1982</v>
      </c>
      <c r="BD484">
        <f t="shared" si="164"/>
        <v>12</v>
      </c>
      <c r="BE484" s="1">
        <f t="shared" si="165"/>
        <v>2000</v>
      </c>
      <c r="BF484" s="1">
        <f t="shared" si="166"/>
        <v>12</v>
      </c>
      <c r="BG484" s="1" t="str">
        <f t="shared" si="167"/>
        <v>-</v>
      </c>
      <c r="BH484" s="1" t="str">
        <f t="shared" si="168"/>
        <v>-</v>
      </c>
      <c r="BI484" s="1" t="str">
        <f t="shared" si="169"/>
        <v>-</v>
      </c>
      <c r="BJ484" s="1" t="str">
        <f t="shared" si="170"/>
        <v>-</v>
      </c>
      <c r="BK484" s="1" t="str">
        <f t="shared" si="171"/>
        <v>-</v>
      </c>
      <c r="BL484" s="1" t="str">
        <f t="shared" si="172"/>
        <v>-</v>
      </c>
      <c r="BM484" s="1" t="str">
        <f t="shared" si="173"/>
        <v>-</v>
      </c>
      <c r="BN484" s="1" t="str">
        <f t="shared" si="174"/>
        <v>-</v>
      </c>
      <c r="BO484" s="1" t="str">
        <f t="shared" si="181"/>
        <v>-</v>
      </c>
      <c r="BP484" s="1" t="str">
        <f t="shared" si="175"/>
        <v>-</v>
      </c>
      <c r="BQ484" s="1" t="str">
        <f t="shared" si="176"/>
        <v>-</v>
      </c>
      <c r="BR484" s="1" t="str">
        <f t="shared" si="177"/>
        <v>-</v>
      </c>
      <c r="BS484" s="1">
        <f t="shared" si="178"/>
        <v>1982</v>
      </c>
      <c r="BT484" s="1">
        <f t="shared" si="179"/>
        <v>8</v>
      </c>
      <c r="BU484" s="127">
        <f t="shared" si="180"/>
        <v>0</v>
      </c>
      <c r="BV484" s="127">
        <f t="shared" si="180"/>
        <v>0</v>
      </c>
      <c r="BW484" s="9"/>
      <c r="BX484" s="9"/>
      <c r="BY484" s="9"/>
      <c r="BZ484" s="9"/>
      <c r="CA484" s="9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</row>
    <row r="485" spans="1:134" ht="15.75" x14ac:dyDescent="0.3">
      <c r="A485" s="101">
        <f>IF(C485&lt;&gt;"",COUNTA($C$7:C485),"")</f>
        <v>479</v>
      </c>
      <c r="B485" s="102">
        <v>9218019</v>
      </c>
      <c r="C485" s="251" t="s">
        <v>1059</v>
      </c>
      <c r="D485" s="364" t="s">
        <v>1054</v>
      </c>
      <c r="E485" s="357">
        <v>267918</v>
      </c>
      <c r="F485" s="106" t="s">
        <v>124</v>
      </c>
      <c r="G485" s="172" t="s">
        <v>66</v>
      </c>
      <c r="H485" s="110" t="s">
        <v>103</v>
      </c>
      <c r="I485" s="109">
        <f t="shared" ca="1" si="182"/>
        <v>25</v>
      </c>
      <c r="J485" s="110" t="s">
        <v>110</v>
      </c>
      <c r="K485" s="110" t="s">
        <v>122</v>
      </c>
      <c r="L485" s="111" t="s">
        <v>106</v>
      </c>
      <c r="M485" s="253">
        <v>33019</v>
      </c>
      <c r="N485" s="254">
        <v>33232</v>
      </c>
      <c r="O485" s="156">
        <v>39418</v>
      </c>
      <c r="P485" s="255"/>
      <c r="Q485" s="391"/>
      <c r="R485" s="392"/>
      <c r="S485" s="136"/>
      <c r="T485" s="137"/>
      <c r="U485" s="138"/>
      <c r="V485" s="139"/>
      <c r="W485" s="135"/>
      <c r="X485" s="371"/>
      <c r="Y485" s="141">
        <f t="shared" si="162"/>
        <v>5</v>
      </c>
      <c r="AF485" s="371"/>
      <c r="AG485" s="371"/>
      <c r="AH485" s="143" t="str">
        <f t="shared" si="161"/>
        <v>P</v>
      </c>
      <c r="AI485" s="143" t="str">
        <f t="shared" si="161"/>
        <v>S</v>
      </c>
      <c r="AJ485" s="143">
        <f t="shared" ca="1" si="161"/>
        <v>25</v>
      </c>
      <c r="AK485" s="143" t="str">
        <f t="shared" si="161"/>
        <v>SMU</v>
      </c>
      <c r="AL485" s="143" t="str">
        <f t="shared" si="161"/>
        <v>Pel/Mhs</v>
      </c>
      <c r="AM485" s="143" t="str">
        <f t="shared" si="161"/>
        <v>Jawa</v>
      </c>
      <c r="AN485" s="25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33"/>
      <c r="BC485">
        <f t="shared" si="163"/>
        <v>1990</v>
      </c>
      <c r="BD485">
        <f t="shared" si="164"/>
        <v>12</v>
      </c>
      <c r="BE485" s="1">
        <f t="shared" si="165"/>
        <v>2007</v>
      </c>
      <c r="BF485" s="1">
        <f t="shared" si="166"/>
        <v>12</v>
      </c>
      <c r="BG485" s="1" t="str">
        <f t="shared" si="167"/>
        <v>-</v>
      </c>
      <c r="BH485" s="1" t="str">
        <f t="shared" si="168"/>
        <v>-</v>
      </c>
      <c r="BI485" s="1" t="str">
        <f t="shared" si="169"/>
        <v>-</v>
      </c>
      <c r="BJ485" s="1" t="str">
        <f t="shared" si="170"/>
        <v>-</v>
      </c>
      <c r="BK485" s="1" t="str">
        <f t="shared" si="171"/>
        <v>-</v>
      </c>
      <c r="BL485" s="1" t="str">
        <f t="shared" si="172"/>
        <v>-</v>
      </c>
      <c r="BM485" s="1" t="str">
        <f t="shared" si="173"/>
        <v>-</v>
      </c>
      <c r="BN485" s="1" t="str">
        <f t="shared" si="174"/>
        <v>-</v>
      </c>
      <c r="BO485" s="1" t="str">
        <f t="shared" si="181"/>
        <v>-</v>
      </c>
      <c r="BP485" s="1" t="str">
        <f t="shared" si="175"/>
        <v>-</v>
      </c>
      <c r="BQ485" s="1" t="str">
        <f t="shared" si="176"/>
        <v>-</v>
      </c>
      <c r="BR485" s="1" t="str">
        <f t="shared" si="177"/>
        <v>-</v>
      </c>
      <c r="BS485" s="1">
        <f t="shared" si="178"/>
        <v>1990</v>
      </c>
      <c r="BT485" s="1">
        <f t="shared" si="179"/>
        <v>5</v>
      </c>
      <c r="BU485" s="127">
        <f t="shared" si="180"/>
        <v>0</v>
      </c>
      <c r="BV485" s="127">
        <f t="shared" si="180"/>
        <v>0</v>
      </c>
      <c r="BW485" s="9"/>
      <c r="BX485" s="9"/>
      <c r="BY485" s="9"/>
      <c r="BZ485" s="9"/>
      <c r="CA485" s="9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</row>
    <row r="486" spans="1:134" ht="15.75" x14ac:dyDescent="0.3">
      <c r="A486" s="101">
        <f>IF(C486&lt;&gt;"",COUNTA($C$7:C486),"")</f>
        <v>480</v>
      </c>
      <c r="B486" s="144" t="s">
        <v>1060</v>
      </c>
      <c r="C486" s="251" t="s">
        <v>1061</v>
      </c>
      <c r="D486" s="364" t="s">
        <v>1054</v>
      </c>
      <c r="E486" s="357">
        <v>267918</v>
      </c>
      <c r="F486" s="106" t="s">
        <v>124</v>
      </c>
      <c r="G486" s="110" t="s">
        <v>66</v>
      </c>
      <c r="H486" s="110" t="s">
        <v>103</v>
      </c>
      <c r="I486" s="109">
        <f t="shared" ca="1" si="182"/>
        <v>39</v>
      </c>
      <c r="J486" s="110" t="s">
        <v>145</v>
      </c>
      <c r="K486" s="110" t="s">
        <v>119</v>
      </c>
      <c r="L486" s="111" t="s">
        <v>106</v>
      </c>
      <c r="M486" s="253">
        <v>27951</v>
      </c>
      <c r="N486" s="254">
        <v>27994</v>
      </c>
      <c r="O486" s="156">
        <v>40335</v>
      </c>
      <c r="P486" s="255"/>
      <c r="Q486" s="391"/>
      <c r="R486" s="392"/>
      <c r="S486" s="136"/>
      <c r="T486" s="137"/>
      <c r="U486" s="138"/>
      <c r="V486" s="139"/>
      <c r="W486" s="135"/>
      <c r="X486" s="371"/>
      <c r="Y486" s="141">
        <f t="shared" si="162"/>
        <v>7</v>
      </c>
      <c r="AF486" s="371"/>
      <c r="AG486" s="371"/>
      <c r="AH486" s="143" t="str">
        <f t="shared" si="161"/>
        <v>P</v>
      </c>
      <c r="AI486" s="143" t="str">
        <f t="shared" si="161"/>
        <v>S</v>
      </c>
      <c r="AJ486" s="143">
        <f t="shared" ca="1" si="161"/>
        <v>39</v>
      </c>
      <c r="AK486" s="143" t="str">
        <f t="shared" si="161"/>
        <v>S-1</v>
      </c>
      <c r="AL486" s="143" t="str">
        <f t="shared" si="161"/>
        <v>P.Swasta</v>
      </c>
      <c r="AM486" s="143" t="str">
        <f t="shared" si="161"/>
        <v>Jawa</v>
      </c>
      <c r="AN486" s="25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33"/>
      <c r="BC486">
        <f t="shared" si="163"/>
        <v>1976</v>
      </c>
      <c r="BD486">
        <f t="shared" si="164"/>
        <v>8</v>
      </c>
      <c r="BE486" s="1">
        <f t="shared" si="165"/>
        <v>2010</v>
      </c>
      <c r="BF486" s="1">
        <f t="shared" si="166"/>
        <v>6</v>
      </c>
      <c r="BG486" s="1" t="str">
        <f t="shared" si="167"/>
        <v>-</v>
      </c>
      <c r="BH486" s="1" t="str">
        <f t="shared" si="168"/>
        <v>-</v>
      </c>
      <c r="BI486" s="1" t="str">
        <f t="shared" si="169"/>
        <v>-</v>
      </c>
      <c r="BJ486" s="1" t="str">
        <f t="shared" si="170"/>
        <v>-</v>
      </c>
      <c r="BK486" s="1" t="str">
        <f t="shared" si="171"/>
        <v>-</v>
      </c>
      <c r="BL486" s="1" t="str">
        <f t="shared" si="172"/>
        <v>-</v>
      </c>
      <c r="BM486" s="1" t="str">
        <f t="shared" si="173"/>
        <v>-</v>
      </c>
      <c r="BN486" s="1" t="str">
        <f t="shared" si="174"/>
        <v>-</v>
      </c>
      <c r="BO486" s="1" t="str">
        <f t="shared" si="181"/>
        <v>-</v>
      </c>
      <c r="BP486" s="1" t="str">
        <f t="shared" si="175"/>
        <v>-</v>
      </c>
      <c r="BQ486" s="1" t="str">
        <f t="shared" si="176"/>
        <v>-</v>
      </c>
      <c r="BR486" s="1" t="str">
        <f t="shared" si="177"/>
        <v>-</v>
      </c>
      <c r="BS486" s="1">
        <f t="shared" si="178"/>
        <v>1976</v>
      </c>
      <c r="BT486" s="1">
        <f t="shared" si="179"/>
        <v>7</v>
      </c>
      <c r="BU486" s="127">
        <f t="shared" si="180"/>
        <v>0</v>
      </c>
      <c r="BV486" s="127">
        <f t="shared" si="180"/>
        <v>0</v>
      </c>
      <c r="BW486" s="9"/>
      <c r="BX486" s="9"/>
      <c r="BY486" s="9"/>
      <c r="BZ486" s="9"/>
      <c r="CA486" s="9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</row>
    <row r="487" spans="1:134" ht="15.75" x14ac:dyDescent="0.3">
      <c r="A487" s="101">
        <f>IF(C487&lt;&gt;"",COUNTA($C$7:C487),"")</f>
        <v>481</v>
      </c>
      <c r="B487" s="144" t="s">
        <v>1062</v>
      </c>
      <c r="C487" s="251" t="s">
        <v>1063</v>
      </c>
      <c r="D487" s="364" t="s">
        <v>1054</v>
      </c>
      <c r="E487" s="357">
        <v>267918</v>
      </c>
      <c r="F487" s="106" t="s">
        <v>124</v>
      </c>
      <c r="G487" s="110" t="s">
        <v>102</v>
      </c>
      <c r="H487" s="110" t="s">
        <v>103</v>
      </c>
      <c r="I487" s="109">
        <f t="shared" ca="1" si="182"/>
        <v>41</v>
      </c>
      <c r="J487" s="110" t="s">
        <v>110</v>
      </c>
      <c r="K487" s="110" t="s">
        <v>127</v>
      </c>
      <c r="L487" s="111" t="s">
        <v>106</v>
      </c>
      <c r="M487" s="253">
        <v>27249</v>
      </c>
      <c r="N487" s="254">
        <v>39418</v>
      </c>
      <c r="O487" s="156">
        <v>39418</v>
      </c>
      <c r="P487" s="255"/>
      <c r="Q487" s="391"/>
      <c r="R487" s="392"/>
      <c r="S487" s="136"/>
      <c r="T487" s="137"/>
      <c r="U487" s="138"/>
      <c r="V487" s="139"/>
      <c r="W487" s="135"/>
      <c r="X487" s="371"/>
      <c r="Y487" s="141">
        <f t="shared" si="162"/>
        <v>8</v>
      </c>
      <c r="AF487" s="371"/>
      <c r="AG487" s="371"/>
      <c r="AH487" s="143" t="str">
        <f t="shared" si="161"/>
        <v>W</v>
      </c>
      <c r="AI487" s="143" t="str">
        <f t="shared" si="161"/>
        <v>S</v>
      </c>
      <c r="AJ487" s="143">
        <f t="shared" ca="1" si="161"/>
        <v>41</v>
      </c>
      <c r="AK487" s="143" t="str">
        <f t="shared" si="161"/>
        <v>SMU</v>
      </c>
      <c r="AL487" s="143" t="str">
        <f t="shared" si="161"/>
        <v>Ibu RT</v>
      </c>
      <c r="AM487" s="143" t="str">
        <f t="shared" si="161"/>
        <v>Jawa</v>
      </c>
      <c r="AN487" s="25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33"/>
      <c r="BC487">
        <f t="shared" si="163"/>
        <v>2007</v>
      </c>
      <c r="BD487">
        <f t="shared" si="164"/>
        <v>12</v>
      </c>
      <c r="BE487" s="1">
        <f t="shared" si="165"/>
        <v>2007</v>
      </c>
      <c r="BF487" s="1">
        <f t="shared" si="166"/>
        <v>12</v>
      </c>
      <c r="BG487" s="1" t="str">
        <f t="shared" si="167"/>
        <v>-</v>
      </c>
      <c r="BH487" s="1" t="str">
        <f t="shared" si="168"/>
        <v>-</v>
      </c>
      <c r="BI487" s="1" t="str">
        <f t="shared" si="169"/>
        <v>-</v>
      </c>
      <c r="BJ487" s="1" t="str">
        <f t="shared" si="170"/>
        <v>-</v>
      </c>
      <c r="BK487" s="1" t="str">
        <f t="shared" si="171"/>
        <v>-</v>
      </c>
      <c r="BL487" s="1" t="str">
        <f t="shared" si="172"/>
        <v>-</v>
      </c>
      <c r="BM487" s="1" t="str">
        <f t="shared" si="173"/>
        <v>-</v>
      </c>
      <c r="BN487" s="1" t="str">
        <f t="shared" si="174"/>
        <v>-</v>
      </c>
      <c r="BO487" s="1" t="str">
        <f t="shared" si="181"/>
        <v>-</v>
      </c>
      <c r="BP487" s="1" t="str">
        <f t="shared" si="175"/>
        <v>-</v>
      </c>
      <c r="BQ487" s="1" t="str">
        <f t="shared" si="176"/>
        <v>-</v>
      </c>
      <c r="BR487" s="1" t="str">
        <f t="shared" si="177"/>
        <v>-</v>
      </c>
      <c r="BS487" s="1">
        <f t="shared" si="178"/>
        <v>1974</v>
      </c>
      <c r="BT487" s="1">
        <f t="shared" si="179"/>
        <v>8</v>
      </c>
      <c r="BU487" s="127">
        <f t="shared" si="180"/>
        <v>0</v>
      </c>
      <c r="BV487" s="127">
        <f t="shared" si="180"/>
        <v>0</v>
      </c>
      <c r="BW487" s="9"/>
      <c r="BX487" s="9"/>
      <c r="BY487" s="9"/>
      <c r="BZ487" s="9"/>
      <c r="CA487" s="9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</row>
    <row r="488" spans="1:134" ht="15.75" x14ac:dyDescent="0.3">
      <c r="A488" s="101">
        <f>IF(C488&lt;&gt;"",COUNTA($C$7:C488),"")</f>
        <v>482</v>
      </c>
      <c r="B488" s="144" t="s">
        <v>1064</v>
      </c>
      <c r="C488" s="251" t="s">
        <v>1065</v>
      </c>
      <c r="D488" s="364" t="s">
        <v>1054</v>
      </c>
      <c r="E488" s="357">
        <v>267918</v>
      </c>
      <c r="F488" s="106" t="s">
        <v>124</v>
      </c>
      <c r="G488" s="172" t="s">
        <v>66</v>
      </c>
      <c r="H488" s="146" t="s">
        <v>115</v>
      </c>
      <c r="I488" s="109">
        <f t="shared" ca="1" si="182"/>
        <v>18</v>
      </c>
      <c r="J488" s="110"/>
      <c r="K488" s="110"/>
      <c r="L488" s="111" t="s">
        <v>106</v>
      </c>
      <c r="M488" s="253">
        <v>35719</v>
      </c>
      <c r="N488" s="254">
        <v>39418</v>
      </c>
      <c r="O488" s="156"/>
      <c r="P488" s="255"/>
      <c r="Q488" s="391"/>
      <c r="R488" s="392"/>
      <c r="S488" s="136"/>
      <c r="T488" s="137"/>
      <c r="U488" s="138"/>
      <c r="V488" s="139"/>
      <c r="W488" s="135" t="s">
        <v>132</v>
      </c>
      <c r="X488" s="371"/>
      <c r="Y488" s="141">
        <f t="shared" si="162"/>
        <v>10</v>
      </c>
      <c r="AF488" s="371"/>
      <c r="AG488" s="371"/>
      <c r="AH488" s="143" t="str">
        <f t="shared" si="161"/>
        <v>P</v>
      </c>
      <c r="AI488" s="143" t="str">
        <f t="shared" si="161"/>
        <v>B</v>
      </c>
      <c r="AJ488" s="143">
        <f t="shared" ca="1" si="161"/>
        <v>18</v>
      </c>
      <c r="AK488" s="143">
        <f t="shared" si="161"/>
        <v>0</v>
      </c>
      <c r="AL488" s="143">
        <f t="shared" si="161"/>
        <v>0</v>
      </c>
      <c r="AM488" s="143" t="str">
        <f t="shared" si="161"/>
        <v>Jawa</v>
      </c>
      <c r="AN488" s="25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33"/>
      <c r="BC488">
        <f t="shared" si="163"/>
        <v>2007</v>
      </c>
      <c r="BD488">
        <f t="shared" si="164"/>
        <v>12</v>
      </c>
      <c r="BE488" s="1" t="str">
        <f t="shared" si="165"/>
        <v>-</v>
      </c>
      <c r="BF488" s="1" t="str">
        <f t="shared" si="166"/>
        <v>-</v>
      </c>
      <c r="BG488" s="1" t="str">
        <f t="shared" si="167"/>
        <v>-</v>
      </c>
      <c r="BH488" s="1" t="str">
        <f t="shared" si="168"/>
        <v>-</v>
      </c>
      <c r="BI488" s="1" t="str">
        <f t="shared" si="169"/>
        <v>-</v>
      </c>
      <c r="BJ488" s="1" t="str">
        <f t="shared" si="170"/>
        <v>-</v>
      </c>
      <c r="BK488" s="1" t="str">
        <f t="shared" si="171"/>
        <v>-</v>
      </c>
      <c r="BL488" s="1" t="str">
        <f t="shared" si="172"/>
        <v>-</v>
      </c>
      <c r="BM488" s="1" t="str">
        <f t="shared" si="173"/>
        <v>-</v>
      </c>
      <c r="BN488" s="1" t="str">
        <f t="shared" si="174"/>
        <v>-</v>
      </c>
      <c r="BO488" s="1" t="str">
        <f t="shared" si="181"/>
        <v>-</v>
      </c>
      <c r="BP488" s="1" t="str">
        <f t="shared" si="175"/>
        <v>-</v>
      </c>
      <c r="BQ488" s="1" t="str">
        <f t="shared" si="176"/>
        <v>-</v>
      </c>
      <c r="BR488" s="1" t="str">
        <f t="shared" si="177"/>
        <v>-</v>
      </c>
      <c r="BS488" s="1">
        <f t="shared" si="178"/>
        <v>1997</v>
      </c>
      <c r="BT488" s="1">
        <f t="shared" si="179"/>
        <v>10</v>
      </c>
      <c r="BU488" s="127">
        <f t="shared" si="180"/>
        <v>0</v>
      </c>
      <c r="BV488" s="127" t="str">
        <f t="shared" si="180"/>
        <v>ATIS</v>
      </c>
      <c r="BW488" s="9"/>
      <c r="BX488" s="9"/>
      <c r="BY488" s="9"/>
      <c r="BZ488" s="9"/>
      <c r="CA488" s="9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</row>
    <row r="489" spans="1:134" ht="15.75" x14ac:dyDescent="0.3">
      <c r="A489" s="101">
        <f>IF(C489&lt;&gt;"",COUNTA($C$7:C489),"")</f>
        <v>483</v>
      </c>
      <c r="B489" s="144" t="s">
        <v>1066</v>
      </c>
      <c r="C489" s="251" t="s">
        <v>1067</v>
      </c>
      <c r="D489" s="364" t="s">
        <v>1054</v>
      </c>
      <c r="E489" s="357">
        <v>267918</v>
      </c>
      <c r="F489" s="106" t="s">
        <v>124</v>
      </c>
      <c r="G489" s="172" t="s">
        <v>66</v>
      </c>
      <c r="H489" s="146" t="s">
        <v>115</v>
      </c>
      <c r="I489" s="109">
        <f t="shared" ca="1" si="182"/>
        <v>14</v>
      </c>
      <c r="J489" s="110"/>
      <c r="K489" s="110"/>
      <c r="L489" s="111" t="s">
        <v>106</v>
      </c>
      <c r="M489" s="253">
        <v>37159</v>
      </c>
      <c r="N489" s="254">
        <v>39418</v>
      </c>
      <c r="O489" s="156"/>
      <c r="P489" s="255"/>
      <c r="Q489" s="391"/>
      <c r="R489" s="392"/>
      <c r="S489" s="136"/>
      <c r="T489" s="137"/>
      <c r="U489" s="138"/>
      <c r="V489" s="139"/>
      <c r="W489" s="135"/>
      <c r="X489" s="371"/>
      <c r="Y489" s="141">
        <f t="shared" si="162"/>
        <v>9</v>
      </c>
      <c r="AF489" s="371"/>
      <c r="AG489" s="371"/>
      <c r="AH489" s="143" t="str">
        <f t="shared" si="161"/>
        <v>P</v>
      </c>
      <c r="AI489" s="143" t="str">
        <f t="shared" si="161"/>
        <v>B</v>
      </c>
      <c r="AJ489" s="143">
        <f t="shared" ca="1" si="161"/>
        <v>14</v>
      </c>
      <c r="AK489" s="143">
        <f t="shared" si="161"/>
        <v>0</v>
      </c>
      <c r="AL489" s="143">
        <f t="shared" si="161"/>
        <v>0</v>
      </c>
      <c r="AM489" s="143" t="str">
        <f t="shared" si="161"/>
        <v>Jawa</v>
      </c>
      <c r="AN489" s="25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33"/>
      <c r="BC489">
        <f t="shared" si="163"/>
        <v>2007</v>
      </c>
      <c r="BD489">
        <f t="shared" si="164"/>
        <v>12</v>
      </c>
      <c r="BE489" s="1" t="str">
        <f t="shared" si="165"/>
        <v>-</v>
      </c>
      <c r="BF489" s="1" t="str">
        <f t="shared" si="166"/>
        <v>-</v>
      </c>
      <c r="BG489" s="1" t="str">
        <f t="shared" si="167"/>
        <v>-</v>
      </c>
      <c r="BH489" s="1" t="str">
        <f t="shared" si="168"/>
        <v>-</v>
      </c>
      <c r="BI489" s="1" t="str">
        <f t="shared" si="169"/>
        <v>-</v>
      </c>
      <c r="BJ489" s="1" t="str">
        <f t="shared" si="170"/>
        <v>-</v>
      </c>
      <c r="BK489" s="1" t="str">
        <f t="shared" si="171"/>
        <v>-</v>
      </c>
      <c r="BL489" s="1" t="str">
        <f t="shared" si="172"/>
        <v>-</v>
      </c>
      <c r="BM489" s="1" t="str">
        <f t="shared" si="173"/>
        <v>-</v>
      </c>
      <c r="BN489" s="1" t="str">
        <f t="shared" si="174"/>
        <v>-</v>
      </c>
      <c r="BO489" s="1" t="str">
        <f t="shared" si="181"/>
        <v>-</v>
      </c>
      <c r="BP489" s="1" t="str">
        <f t="shared" si="175"/>
        <v>-</v>
      </c>
      <c r="BQ489" s="1" t="str">
        <f t="shared" si="176"/>
        <v>-</v>
      </c>
      <c r="BR489" s="1" t="str">
        <f t="shared" si="177"/>
        <v>-</v>
      </c>
      <c r="BS489" s="1">
        <f t="shared" si="178"/>
        <v>2001</v>
      </c>
      <c r="BT489" s="1">
        <f t="shared" si="179"/>
        <v>9</v>
      </c>
      <c r="BU489" s="127">
        <f t="shared" si="180"/>
        <v>0</v>
      </c>
      <c r="BV489" s="127">
        <f t="shared" si="180"/>
        <v>0</v>
      </c>
      <c r="BW489" s="9"/>
      <c r="BX489" s="9"/>
      <c r="BY489" s="9"/>
      <c r="BZ489" s="9"/>
      <c r="CA489" s="9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</row>
    <row r="490" spans="1:134" ht="15.75" x14ac:dyDescent="0.3">
      <c r="A490" s="101">
        <f>IF(C490&lt;&gt;"",COUNTA($C$7:C490),"")</f>
        <v>484</v>
      </c>
      <c r="B490" s="144" t="s">
        <v>1068</v>
      </c>
      <c r="C490" s="251" t="s">
        <v>1069</v>
      </c>
      <c r="D490" s="293" t="s">
        <v>1070</v>
      </c>
      <c r="E490" s="102"/>
      <c r="F490" s="106" t="s">
        <v>124</v>
      </c>
      <c r="G490" s="172" t="s">
        <v>66</v>
      </c>
      <c r="H490" s="110" t="s">
        <v>103</v>
      </c>
      <c r="I490" s="109">
        <f t="shared" ca="1" si="182"/>
        <v>34</v>
      </c>
      <c r="J490" s="110" t="s">
        <v>110</v>
      </c>
      <c r="K490" s="110" t="s">
        <v>119</v>
      </c>
      <c r="L490" s="111" t="s">
        <v>146</v>
      </c>
      <c r="M490" s="253">
        <v>29839</v>
      </c>
      <c r="N490" s="254"/>
      <c r="O490" s="156">
        <v>39124</v>
      </c>
      <c r="P490" s="255">
        <v>39411</v>
      </c>
      <c r="Q490" s="391"/>
      <c r="R490" s="392"/>
      <c r="S490" s="136"/>
      <c r="T490" s="137"/>
      <c r="U490" s="138"/>
      <c r="V490" s="139"/>
      <c r="W490" s="135"/>
      <c r="X490" s="371"/>
      <c r="Y490" s="141">
        <f t="shared" si="162"/>
        <v>9</v>
      </c>
      <c r="AF490" s="371"/>
      <c r="AG490" s="371"/>
      <c r="AH490" s="143" t="str">
        <f t="shared" si="161"/>
        <v>P</v>
      </c>
      <c r="AI490" s="143" t="str">
        <f t="shared" si="161"/>
        <v>S</v>
      </c>
      <c r="AJ490" s="143">
        <f t="shared" ca="1" si="161"/>
        <v>34</v>
      </c>
      <c r="AK490" s="143" t="str">
        <f t="shared" si="161"/>
        <v>SMU</v>
      </c>
      <c r="AL490" s="143" t="str">
        <f t="shared" si="161"/>
        <v>P.Swasta</v>
      </c>
      <c r="AM490" s="143" t="str">
        <f t="shared" si="161"/>
        <v>Batak</v>
      </c>
      <c r="AN490" s="25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33"/>
      <c r="BC490" t="str">
        <f t="shared" si="163"/>
        <v>-</v>
      </c>
      <c r="BD490" t="str">
        <f t="shared" si="164"/>
        <v>-</v>
      </c>
      <c r="BE490" s="1">
        <f t="shared" si="165"/>
        <v>2007</v>
      </c>
      <c r="BF490" s="1">
        <f t="shared" si="166"/>
        <v>2</v>
      </c>
      <c r="BG490" s="1">
        <f t="shared" si="167"/>
        <v>2007</v>
      </c>
      <c r="BH490" s="1">
        <f t="shared" si="168"/>
        <v>11</v>
      </c>
      <c r="BI490" s="1" t="str">
        <f t="shared" si="169"/>
        <v>-</v>
      </c>
      <c r="BJ490" s="1" t="str">
        <f t="shared" si="170"/>
        <v>-</v>
      </c>
      <c r="BK490" s="1" t="str">
        <f t="shared" si="171"/>
        <v>-</v>
      </c>
      <c r="BL490" s="1" t="str">
        <f t="shared" si="172"/>
        <v>-</v>
      </c>
      <c r="BM490" s="1" t="str">
        <f t="shared" si="173"/>
        <v>-</v>
      </c>
      <c r="BN490" s="1" t="str">
        <f t="shared" si="174"/>
        <v>-</v>
      </c>
      <c r="BO490" s="1" t="str">
        <f t="shared" si="181"/>
        <v>-</v>
      </c>
      <c r="BP490" s="1" t="str">
        <f t="shared" si="175"/>
        <v>-</v>
      </c>
      <c r="BQ490" s="1" t="str">
        <f t="shared" si="176"/>
        <v>-</v>
      </c>
      <c r="BR490" s="1" t="str">
        <f t="shared" si="177"/>
        <v>-</v>
      </c>
      <c r="BS490" s="1">
        <f t="shared" si="178"/>
        <v>1981</v>
      </c>
      <c r="BT490" s="1">
        <f t="shared" si="179"/>
        <v>9</v>
      </c>
      <c r="BU490" s="127">
        <f t="shared" si="180"/>
        <v>0</v>
      </c>
      <c r="BV490" s="127">
        <f t="shared" si="180"/>
        <v>0</v>
      </c>
      <c r="BW490" s="9"/>
      <c r="BX490" s="9"/>
      <c r="BY490" s="9"/>
      <c r="BZ490" s="9"/>
      <c r="CA490" s="9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</row>
    <row r="491" spans="1:134" ht="15.75" x14ac:dyDescent="0.3">
      <c r="A491" s="101">
        <f>IF(C491&lt;&gt;"",COUNTA($C$7:C491),"")</f>
        <v>485</v>
      </c>
      <c r="B491" s="309" t="s">
        <v>1071</v>
      </c>
      <c r="C491" s="356" t="s">
        <v>1072</v>
      </c>
      <c r="D491" s="293" t="s">
        <v>1070</v>
      </c>
      <c r="E491" s="357"/>
      <c r="F491" s="106" t="s">
        <v>124</v>
      </c>
      <c r="G491" s="110" t="s">
        <v>102</v>
      </c>
      <c r="H491" s="110" t="s">
        <v>103</v>
      </c>
      <c r="I491" s="109">
        <f t="shared" ca="1" si="182"/>
        <v>31</v>
      </c>
      <c r="J491" s="110" t="s">
        <v>110</v>
      </c>
      <c r="K491" s="110" t="s">
        <v>127</v>
      </c>
      <c r="L491" s="111" t="s">
        <v>146</v>
      </c>
      <c r="M491" s="304">
        <v>30755</v>
      </c>
      <c r="N491" s="167"/>
      <c r="O491" s="158"/>
      <c r="P491" s="133">
        <v>39411</v>
      </c>
      <c r="Q491" s="402"/>
      <c r="R491" s="410"/>
      <c r="S491" s="136"/>
      <c r="T491" s="137"/>
      <c r="U491" s="138"/>
      <c r="V491" s="139"/>
      <c r="W491" s="135"/>
      <c r="X491" s="371"/>
      <c r="Y491" s="141">
        <f t="shared" si="162"/>
        <v>3</v>
      </c>
      <c r="AF491" s="371"/>
      <c r="AG491" s="371"/>
      <c r="AH491" s="143" t="str">
        <f t="shared" si="161"/>
        <v>W</v>
      </c>
      <c r="AI491" s="143" t="str">
        <f t="shared" si="161"/>
        <v>S</v>
      </c>
      <c r="AJ491" s="143">
        <f t="shared" ca="1" si="161"/>
        <v>31</v>
      </c>
      <c r="AK491" s="143" t="str">
        <f t="shared" si="161"/>
        <v>SMU</v>
      </c>
      <c r="AL491" s="143" t="str">
        <f t="shared" si="161"/>
        <v>Ibu RT</v>
      </c>
      <c r="AM491" s="143" t="str">
        <f t="shared" si="161"/>
        <v>Batak</v>
      </c>
      <c r="AN491" s="25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33"/>
      <c r="BC491" t="str">
        <f t="shared" si="163"/>
        <v>-</v>
      </c>
      <c r="BD491" t="str">
        <f t="shared" si="164"/>
        <v>-</v>
      </c>
      <c r="BE491" s="1" t="str">
        <f t="shared" si="165"/>
        <v>-</v>
      </c>
      <c r="BF491" s="1" t="str">
        <f t="shared" si="166"/>
        <v>-</v>
      </c>
      <c r="BG491" s="1">
        <f t="shared" si="167"/>
        <v>2007</v>
      </c>
      <c r="BH491" s="1">
        <f t="shared" si="168"/>
        <v>11</v>
      </c>
      <c r="BI491" s="1" t="str">
        <f t="shared" si="169"/>
        <v>-</v>
      </c>
      <c r="BJ491" s="1" t="str">
        <f t="shared" si="170"/>
        <v>-</v>
      </c>
      <c r="BK491" s="1" t="str">
        <f t="shared" si="171"/>
        <v>-</v>
      </c>
      <c r="BL491" s="1" t="str">
        <f t="shared" si="172"/>
        <v>-</v>
      </c>
      <c r="BM491" s="1" t="str">
        <f t="shared" si="173"/>
        <v>-</v>
      </c>
      <c r="BN491" s="1" t="str">
        <f t="shared" si="174"/>
        <v>-</v>
      </c>
      <c r="BO491" s="1" t="str">
        <f t="shared" si="181"/>
        <v>-</v>
      </c>
      <c r="BP491" s="1" t="str">
        <f t="shared" si="175"/>
        <v>-</v>
      </c>
      <c r="BQ491" s="1" t="str">
        <f t="shared" si="176"/>
        <v>-</v>
      </c>
      <c r="BR491" s="1" t="str">
        <f t="shared" si="177"/>
        <v>-</v>
      </c>
      <c r="BS491" s="1">
        <f t="shared" si="178"/>
        <v>1984</v>
      </c>
      <c r="BT491" s="1">
        <f t="shared" si="179"/>
        <v>3</v>
      </c>
      <c r="BU491" s="127">
        <f t="shared" si="180"/>
        <v>0</v>
      </c>
      <c r="BV491" s="127">
        <f t="shared" si="180"/>
        <v>0</v>
      </c>
      <c r="BW491" s="9"/>
      <c r="BX491" s="9"/>
      <c r="BY491" s="9"/>
      <c r="BZ491" s="9"/>
      <c r="CA491" s="9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</row>
    <row r="492" spans="1:134" ht="15.75" x14ac:dyDescent="0.3">
      <c r="A492" s="101">
        <f>IF(C492&lt;&gt;"",COUNTA($C$7:C492),"")</f>
        <v>486</v>
      </c>
      <c r="B492" s="309" t="s">
        <v>1073</v>
      </c>
      <c r="C492" s="356" t="s">
        <v>1074</v>
      </c>
      <c r="D492" s="293" t="s">
        <v>1070</v>
      </c>
      <c r="E492" s="357"/>
      <c r="F492" s="106" t="s">
        <v>124</v>
      </c>
      <c r="G492" s="110" t="s">
        <v>66</v>
      </c>
      <c r="H492" s="146" t="s">
        <v>115</v>
      </c>
      <c r="I492" s="109">
        <f t="shared" ca="1" si="182"/>
        <v>8</v>
      </c>
      <c r="J492" s="110"/>
      <c r="K492" s="110"/>
      <c r="L492" s="111" t="s">
        <v>146</v>
      </c>
      <c r="M492" s="304">
        <v>39406</v>
      </c>
      <c r="N492" s="167">
        <v>39551</v>
      </c>
      <c r="O492" s="158"/>
      <c r="P492" s="133"/>
      <c r="Q492" s="402"/>
      <c r="R492" s="410"/>
      <c r="S492" s="136"/>
      <c r="T492" s="137"/>
      <c r="U492" s="138"/>
      <c r="V492" s="139"/>
      <c r="W492" s="135"/>
      <c r="X492" s="371"/>
      <c r="Y492" s="141">
        <f t="shared" si="162"/>
        <v>11</v>
      </c>
      <c r="AF492" s="371"/>
      <c r="AG492" s="371"/>
      <c r="AH492" s="143" t="str">
        <f t="shared" si="161"/>
        <v>P</v>
      </c>
      <c r="AI492" s="143" t="str">
        <f t="shared" si="161"/>
        <v>B</v>
      </c>
      <c r="AJ492" s="143">
        <f t="shared" ca="1" si="161"/>
        <v>8</v>
      </c>
      <c r="AK492" s="143">
        <f t="shared" si="161"/>
        <v>0</v>
      </c>
      <c r="AL492" s="143">
        <f t="shared" si="161"/>
        <v>0</v>
      </c>
      <c r="AM492" s="143" t="str">
        <f t="shared" si="161"/>
        <v>Batak</v>
      </c>
      <c r="AN492" s="25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33"/>
      <c r="BC492">
        <f t="shared" si="163"/>
        <v>2008</v>
      </c>
      <c r="BD492">
        <f t="shared" si="164"/>
        <v>4</v>
      </c>
      <c r="BE492" s="1" t="str">
        <f t="shared" si="165"/>
        <v>-</v>
      </c>
      <c r="BF492" s="1" t="str">
        <f t="shared" si="166"/>
        <v>-</v>
      </c>
      <c r="BG492" s="1" t="str">
        <f t="shared" si="167"/>
        <v>-</v>
      </c>
      <c r="BH492" s="1" t="str">
        <f t="shared" si="168"/>
        <v>-</v>
      </c>
      <c r="BI492" s="1" t="str">
        <f t="shared" si="169"/>
        <v>-</v>
      </c>
      <c r="BJ492" s="1" t="str">
        <f t="shared" si="170"/>
        <v>-</v>
      </c>
      <c r="BK492" s="1" t="str">
        <f t="shared" si="171"/>
        <v>-</v>
      </c>
      <c r="BL492" s="1" t="str">
        <f t="shared" si="172"/>
        <v>-</v>
      </c>
      <c r="BM492" s="1" t="str">
        <f t="shared" si="173"/>
        <v>-</v>
      </c>
      <c r="BN492" s="1" t="str">
        <f t="shared" si="174"/>
        <v>-</v>
      </c>
      <c r="BO492" s="1" t="str">
        <f t="shared" si="181"/>
        <v>-</v>
      </c>
      <c r="BP492" s="1" t="str">
        <f t="shared" si="175"/>
        <v>-</v>
      </c>
      <c r="BQ492" s="1" t="str">
        <f t="shared" si="176"/>
        <v>-</v>
      </c>
      <c r="BR492" s="1" t="str">
        <f t="shared" si="177"/>
        <v>-</v>
      </c>
      <c r="BS492" s="1">
        <f t="shared" si="178"/>
        <v>2007</v>
      </c>
      <c r="BT492" s="1">
        <f t="shared" si="179"/>
        <v>11</v>
      </c>
      <c r="BU492" s="127">
        <f t="shared" si="180"/>
        <v>0</v>
      </c>
      <c r="BV492" s="127">
        <f t="shared" si="180"/>
        <v>0</v>
      </c>
      <c r="BW492" s="9"/>
      <c r="BX492" s="9"/>
      <c r="BY492" s="9"/>
      <c r="BZ492" s="9"/>
      <c r="CA492" s="9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</row>
    <row r="493" spans="1:134" ht="15.75" x14ac:dyDescent="0.3">
      <c r="A493" s="101">
        <f>IF(C493&lt;&gt;"",COUNTA($C$7:C493),"")</f>
        <v>487</v>
      </c>
      <c r="B493" s="144" t="s">
        <v>1075</v>
      </c>
      <c r="C493" s="251" t="s">
        <v>1076</v>
      </c>
      <c r="D493" s="293" t="s">
        <v>1077</v>
      </c>
      <c r="E493" s="102"/>
      <c r="F493" s="106" t="s">
        <v>124</v>
      </c>
      <c r="G493" s="172" t="s">
        <v>66</v>
      </c>
      <c r="H493" s="110" t="s">
        <v>103</v>
      </c>
      <c r="I493" s="109">
        <f t="shared" ca="1" si="182"/>
        <v>50</v>
      </c>
      <c r="J493" s="110" t="s">
        <v>110</v>
      </c>
      <c r="K493" s="110" t="s">
        <v>111</v>
      </c>
      <c r="L493" s="111" t="s">
        <v>146</v>
      </c>
      <c r="M493" s="253">
        <v>24045</v>
      </c>
      <c r="N493" s="254"/>
      <c r="O493" s="156"/>
      <c r="P493" s="255"/>
      <c r="Q493" s="391"/>
      <c r="R493" s="392"/>
      <c r="S493" s="136"/>
      <c r="T493" s="137"/>
      <c r="U493" s="138"/>
      <c r="V493" s="139"/>
      <c r="W493" s="135"/>
      <c r="X493" s="371"/>
      <c r="Y493" s="141">
        <f t="shared" si="162"/>
        <v>10</v>
      </c>
      <c r="AF493" s="371"/>
      <c r="AG493" s="371"/>
      <c r="AH493" s="143" t="str">
        <f t="shared" si="161"/>
        <v>P</v>
      </c>
      <c r="AI493" s="143" t="str">
        <f t="shared" si="161"/>
        <v>S</v>
      </c>
      <c r="AJ493" s="143">
        <f t="shared" ca="1" si="161"/>
        <v>50</v>
      </c>
      <c r="AK493" s="143" t="str">
        <f t="shared" si="161"/>
        <v>SMU</v>
      </c>
      <c r="AL493" s="143" t="str">
        <f t="shared" si="161"/>
        <v>Wirausaha</v>
      </c>
      <c r="AM493" s="143" t="str">
        <f t="shared" si="161"/>
        <v>Batak</v>
      </c>
      <c r="AN493" s="25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33"/>
      <c r="BC493" t="str">
        <f t="shared" si="163"/>
        <v>-</v>
      </c>
      <c r="BD493" t="str">
        <f t="shared" si="164"/>
        <v>-</v>
      </c>
      <c r="BE493" s="1" t="str">
        <f t="shared" si="165"/>
        <v>-</v>
      </c>
      <c r="BF493" s="1" t="str">
        <f t="shared" si="166"/>
        <v>-</v>
      </c>
      <c r="BG493" s="1" t="str">
        <f t="shared" si="167"/>
        <v>-</v>
      </c>
      <c r="BH493" s="1" t="str">
        <f t="shared" si="168"/>
        <v>-</v>
      </c>
      <c r="BI493" s="1" t="str">
        <f t="shared" si="169"/>
        <v>-</v>
      </c>
      <c r="BJ493" s="1" t="str">
        <f t="shared" si="170"/>
        <v>-</v>
      </c>
      <c r="BK493" s="1" t="str">
        <f t="shared" si="171"/>
        <v>-</v>
      </c>
      <c r="BL493" s="1" t="str">
        <f t="shared" si="172"/>
        <v>-</v>
      </c>
      <c r="BM493" s="1" t="str">
        <f t="shared" si="173"/>
        <v>-</v>
      </c>
      <c r="BN493" s="1" t="str">
        <f t="shared" si="174"/>
        <v>-</v>
      </c>
      <c r="BO493" s="1" t="str">
        <f t="shared" si="181"/>
        <v>-</v>
      </c>
      <c r="BP493" s="1" t="str">
        <f t="shared" si="175"/>
        <v>-</v>
      </c>
      <c r="BQ493" s="1" t="str">
        <f t="shared" si="176"/>
        <v>-</v>
      </c>
      <c r="BR493" s="1" t="str">
        <f t="shared" si="177"/>
        <v>-</v>
      </c>
      <c r="BS493" s="1">
        <f t="shared" si="178"/>
        <v>1965</v>
      </c>
      <c r="BT493" s="1">
        <f t="shared" si="179"/>
        <v>10</v>
      </c>
      <c r="BU493" s="127">
        <f t="shared" si="180"/>
        <v>0</v>
      </c>
      <c r="BV493" s="127">
        <f t="shared" si="180"/>
        <v>0</v>
      </c>
      <c r="BW493" s="9"/>
      <c r="BX493" s="9"/>
      <c r="BY493" s="9"/>
      <c r="BZ493" s="9"/>
      <c r="CA493" s="9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</row>
    <row r="494" spans="1:134" ht="15.75" x14ac:dyDescent="0.3">
      <c r="A494" s="101">
        <f>IF(C494&lt;&gt;"",COUNTA($C$7:C494),"")</f>
        <v>488</v>
      </c>
      <c r="B494" s="309" t="s">
        <v>1078</v>
      </c>
      <c r="C494" s="356" t="s">
        <v>1079</v>
      </c>
      <c r="D494" s="293" t="s">
        <v>1077</v>
      </c>
      <c r="E494" s="357"/>
      <c r="F494" s="106" t="s">
        <v>124</v>
      </c>
      <c r="G494" s="110" t="s">
        <v>102</v>
      </c>
      <c r="H494" s="110" t="s">
        <v>103</v>
      </c>
      <c r="I494" s="109">
        <f t="shared" ca="1" si="182"/>
        <v>36</v>
      </c>
      <c r="J494" s="110" t="s">
        <v>110</v>
      </c>
      <c r="K494" s="110" t="s">
        <v>127</v>
      </c>
      <c r="L494" s="111" t="s">
        <v>146</v>
      </c>
      <c r="M494" s="304">
        <v>29044</v>
      </c>
      <c r="N494" s="167"/>
      <c r="O494" s="158"/>
      <c r="P494" s="133"/>
      <c r="Q494" s="402"/>
      <c r="R494" s="410"/>
      <c r="S494" s="136"/>
      <c r="T494" s="137"/>
      <c r="U494" s="138"/>
      <c r="V494" s="139"/>
      <c r="W494" s="135"/>
      <c r="X494" s="389"/>
      <c r="Y494" s="141">
        <f t="shared" si="162"/>
        <v>7</v>
      </c>
      <c r="AF494" s="389"/>
      <c r="AG494" s="389"/>
      <c r="AH494" s="143" t="str">
        <f t="shared" si="161"/>
        <v>W</v>
      </c>
      <c r="AI494" s="143" t="str">
        <f t="shared" si="161"/>
        <v>S</v>
      </c>
      <c r="AJ494" s="143">
        <f t="shared" ca="1" si="161"/>
        <v>36</v>
      </c>
      <c r="AK494" s="143" t="str">
        <f t="shared" si="161"/>
        <v>SMU</v>
      </c>
      <c r="AL494" s="143" t="str">
        <f t="shared" si="161"/>
        <v>Ibu RT</v>
      </c>
      <c r="AM494" s="143" t="str">
        <f t="shared" si="161"/>
        <v>Batak</v>
      </c>
      <c r="AN494" s="25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33"/>
      <c r="BC494" t="str">
        <f t="shared" si="163"/>
        <v>-</v>
      </c>
      <c r="BD494" t="str">
        <f t="shared" si="164"/>
        <v>-</v>
      </c>
      <c r="BE494" s="1" t="str">
        <f t="shared" si="165"/>
        <v>-</v>
      </c>
      <c r="BF494" s="1" t="str">
        <f t="shared" si="166"/>
        <v>-</v>
      </c>
      <c r="BG494" s="1" t="str">
        <f t="shared" si="167"/>
        <v>-</v>
      </c>
      <c r="BH494" s="1" t="str">
        <f t="shared" si="168"/>
        <v>-</v>
      </c>
      <c r="BI494" s="1" t="str">
        <f t="shared" si="169"/>
        <v>-</v>
      </c>
      <c r="BJ494" s="1" t="str">
        <f t="shared" si="170"/>
        <v>-</v>
      </c>
      <c r="BK494" s="1" t="str">
        <f t="shared" si="171"/>
        <v>-</v>
      </c>
      <c r="BL494" s="1" t="str">
        <f t="shared" si="172"/>
        <v>-</v>
      </c>
      <c r="BM494" s="1" t="str">
        <f t="shared" si="173"/>
        <v>-</v>
      </c>
      <c r="BN494" s="1" t="str">
        <f t="shared" si="174"/>
        <v>-</v>
      </c>
      <c r="BO494" s="1" t="str">
        <f t="shared" si="181"/>
        <v>-</v>
      </c>
      <c r="BP494" s="1" t="str">
        <f t="shared" si="175"/>
        <v>-</v>
      </c>
      <c r="BQ494" s="1" t="str">
        <f t="shared" si="176"/>
        <v>-</v>
      </c>
      <c r="BR494" s="1" t="str">
        <f t="shared" si="177"/>
        <v>-</v>
      </c>
      <c r="BS494" s="1">
        <f t="shared" si="178"/>
        <v>1979</v>
      </c>
      <c r="BT494" s="1">
        <f t="shared" si="179"/>
        <v>7</v>
      </c>
      <c r="BU494" s="127">
        <f t="shared" si="180"/>
        <v>0</v>
      </c>
      <c r="BV494" s="127">
        <f t="shared" si="180"/>
        <v>0</v>
      </c>
      <c r="BW494" s="9"/>
      <c r="BX494" s="9"/>
      <c r="BY494" s="9"/>
      <c r="BZ494" s="9"/>
      <c r="CA494" s="9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</row>
    <row r="495" spans="1:134" ht="15.75" x14ac:dyDescent="0.3">
      <c r="A495" s="101">
        <f>IF(C495&lt;&gt;"",COUNTA($C$7:C495),"")</f>
        <v>489</v>
      </c>
      <c r="B495" s="144" t="s">
        <v>1080</v>
      </c>
      <c r="C495" s="251" t="s">
        <v>1081</v>
      </c>
      <c r="D495" s="293" t="s">
        <v>1077</v>
      </c>
      <c r="E495" s="102"/>
      <c r="F495" s="106" t="s">
        <v>124</v>
      </c>
      <c r="G495" s="172" t="s">
        <v>66</v>
      </c>
      <c r="H495" s="146" t="s">
        <v>115</v>
      </c>
      <c r="I495" s="109">
        <f t="shared" ca="1" si="182"/>
        <v>14</v>
      </c>
      <c r="J495" s="110"/>
      <c r="K495" s="110"/>
      <c r="L495" s="111" t="s">
        <v>146</v>
      </c>
      <c r="M495" s="253">
        <v>37116</v>
      </c>
      <c r="N495" s="254">
        <v>37731</v>
      </c>
      <c r="O495" s="156"/>
      <c r="P495" s="255"/>
      <c r="Q495" s="391"/>
      <c r="R495" s="392"/>
      <c r="S495" s="136"/>
      <c r="T495" s="137"/>
      <c r="U495" s="138"/>
      <c r="V495" s="139"/>
      <c r="W495" s="135"/>
      <c r="X495" s="389"/>
      <c r="Y495" s="141">
        <f t="shared" si="162"/>
        <v>8</v>
      </c>
      <c r="AF495" s="389"/>
      <c r="AG495" s="389"/>
      <c r="AH495" s="143" t="str">
        <f t="shared" si="161"/>
        <v>P</v>
      </c>
      <c r="AI495" s="143" t="str">
        <f t="shared" si="161"/>
        <v>B</v>
      </c>
      <c r="AJ495" s="143">
        <f t="shared" ca="1" si="161"/>
        <v>14</v>
      </c>
      <c r="AK495" s="143">
        <f t="shared" si="161"/>
        <v>0</v>
      </c>
      <c r="AL495" s="143">
        <f t="shared" si="161"/>
        <v>0</v>
      </c>
      <c r="AM495" s="143" t="str">
        <f t="shared" si="161"/>
        <v>Batak</v>
      </c>
      <c r="AN495" s="25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33"/>
      <c r="BC495">
        <f t="shared" si="163"/>
        <v>2003</v>
      </c>
      <c r="BD495">
        <f t="shared" si="164"/>
        <v>4</v>
      </c>
      <c r="BE495" s="1" t="str">
        <f t="shared" si="165"/>
        <v>-</v>
      </c>
      <c r="BF495" s="1" t="str">
        <f t="shared" si="166"/>
        <v>-</v>
      </c>
      <c r="BG495" s="1" t="str">
        <f t="shared" si="167"/>
        <v>-</v>
      </c>
      <c r="BH495" s="1" t="str">
        <f t="shared" si="168"/>
        <v>-</v>
      </c>
      <c r="BI495" s="1" t="str">
        <f t="shared" si="169"/>
        <v>-</v>
      </c>
      <c r="BJ495" s="1" t="str">
        <f t="shared" si="170"/>
        <v>-</v>
      </c>
      <c r="BK495" s="1" t="str">
        <f t="shared" si="171"/>
        <v>-</v>
      </c>
      <c r="BL495" s="1" t="str">
        <f t="shared" si="172"/>
        <v>-</v>
      </c>
      <c r="BM495" s="1" t="str">
        <f t="shared" si="173"/>
        <v>-</v>
      </c>
      <c r="BN495" s="1" t="str">
        <f t="shared" si="174"/>
        <v>-</v>
      </c>
      <c r="BO495" s="1" t="str">
        <f t="shared" si="181"/>
        <v>-</v>
      </c>
      <c r="BP495" s="1" t="str">
        <f t="shared" si="175"/>
        <v>-</v>
      </c>
      <c r="BQ495" s="1" t="str">
        <f t="shared" si="176"/>
        <v>-</v>
      </c>
      <c r="BR495" s="1" t="str">
        <f t="shared" si="177"/>
        <v>-</v>
      </c>
      <c r="BS495" s="1">
        <f t="shared" si="178"/>
        <v>2001</v>
      </c>
      <c r="BT495" s="1">
        <f t="shared" si="179"/>
        <v>8</v>
      </c>
      <c r="BU495" s="127">
        <f t="shared" si="180"/>
        <v>0</v>
      </c>
      <c r="BV495" s="127">
        <f t="shared" si="180"/>
        <v>0</v>
      </c>
      <c r="BW495" s="9"/>
      <c r="BX495" s="9"/>
      <c r="BY495" s="9"/>
      <c r="BZ495" s="9"/>
      <c r="CA495" s="9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</row>
    <row r="496" spans="1:134" ht="15.75" x14ac:dyDescent="0.3">
      <c r="A496" s="101">
        <f>IF(C496&lt;&gt;"",COUNTA($C$7:C496),"")</f>
        <v>490</v>
      </c>
      <c r="B496" s="144" t="s">
        <v>1082</v>
      </c>
      <c r="C496" s="251" t="s">
        <v>1083</v>
      </c>
      <c r="D496" s="293" t="s">
        <v>1077</v>
      </c>
      <c r="E496" s="102"/>
      <c r="F496" s="106" t="s">
        <v>124</v>
      </c>
      <c r="G496" s="110" t="s">
        <v>102</v>
      </c>
      <c r="H496" s="146" t="s">
        <v>115</v>
      </c>
      <c r="I496" s="109">
        <f t="shared" ca="1" si="182"/>
        <v>10</v>
      </c>
      <c r="J496" s="110"/>
      <c r="K496" s="110"/>
      <c r="L496" s="111" t="s">
        <v>146</v>
      </c>
      <c r="M496" s="253">
        <v>38657</v>
      </c>
      <c r="N496" s="254">
        <v>39054</v>
      </c>
      <c r="O496" s="156"/>
      <c r="P496" s="255">
        <v>35988</v>
      </c>
      <c r="Q496" s="391"/>
      <c r="R496" s="392"/>
      <c r="S496" s="136"/>
      <c r="T496" s="137"/>
      <c r="U496" s="138"/>
      <c r="V496" s="139"/>
      <c r="W496" s="135"/>
      <c r="X496" s="389"/>
      <c r="Y496" s="141">
        <f t="shared" si="162"/>
        <v>11</v>
      </c>
      <c r="AF496" s="389"/>
      <c r="AG496" s="389"/>
      <c r="AH496" s="143" t="str">
        <f t="shared" si="161"/>
        <v>W</v>
      </c>
      <c r="AI496" s="143" t="str">
        <f t="shared" si="161"/>
        <v>B</v>
      </c>
      <c r="AJ496" s="143">
        <f t="shared" ca="1" si="161"/>
        <v>10</v>
      </c>
      <c r="AK496" s="143">
        <f t="shared" si="161"/>
        <v>0</v>
      </c>
      <c r="AL496" s="143">
        <f t="shared" si="161"/>
        <v>0</v>
      </c>
      <c r="AM496" s="143" t="str">
        <f t="shared" si="161"/>
        <v>Batak</v>
      </c>
      <c r="AN496" s="25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33"/>
      <c r="BC496">
        <f t="shared" si="163"/>
        <v>2006</v>
      </c>
      <c r="BD496">
        <f t="shared" si="164"/>
        <v>12</v>
      </c>
      <c r="BE496" s="1" t="str">
        <f t="shared" si="165"/>
        <v>-</v>
      </c>
      <c r="BF496" s="1" t="str">
        <f t="shared" si="166"/>
        <v>-</v>
      </c>
      <c r="BG496" s="1">
        <f t="shared" si="167"/>
        <v>1998</v>
      </c>
      <c r="BH496" s="1">
        <f t="shared" si="168"/>
        <v>7</v>
      </c>
      <c r="BI496" s="1" t="str">
        <f t="shared" si="169"/>
        <v>-</v>
      </c>
      <c r="BJ496" s="1" t="str">
        <f t="shared" si="170"/>
        <v>-</v>
      </c>
      <c r="BK496" s="1" t="str">
        <f t="shared" si="171"/>
        <v>-</v>
      </c>
      <c r="BL496" s="1" t="str">
        <f t="shared" si="172"/>
        <v>-</v>
      </c>
      <c r="BM496" s="1" t="str">
        <f t="shared" si="173"/>
        <v>-</v>
      </c>
      <c r="BN496" s="1" t="str">
        <f t="shared" si="174"/>
        <v>-</v>
      </c>
      <c r="BO496" s="1" t="str">
        <f t="shared" si="181"/>
        <v>-</v>
      </c>
      <c r="BP496" s="1" t="str">
        <f t="shared" si="175"/>
        <v>-</v>
      </c>
      <c r="BQ496" s="1" t="str">
        <f t="shared" si="176"/>
        <v>-</v>
      </c>
      <c r="BR496" s="1" t="str">
        <f t="shared" si="177"/>
        <v>-</v>
      </c>
      <c r="BS496" s="1">
        <f t="shared" si="178"/>
        <v>2005</v>
      </c>
      <c r="BT496" s="1">
        <f t="shared" si="179"/>
        <v>11</v>
      </c>
      <c r="BU496" s="127">
        <f t="shared" si="180"/>
        <v>0</v>
      </c>
      <c r="BV496" s="127">
        <f t="shared" si="180"/>
        <v>0</v>
      </c>
      <c r="BW496" s="9"/>
      <c r="BX496" s="9"/>
      <c r="BY496" s="9"/>
      <c r="BZ496" s="9"/>
      <c r="CA496" s="9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</row>
    <row r="497" spans="1:134" ht="15.75" x14ac:dyDescent="0.3">
      <c r="A497" s="101">
        <f>IF(C497&lt;&gt;"",COUNTA($C$7:C497),"")</f>
        <v>491</v>
      </c>
      <c r="B497" s="102">
        <v>9817004</v>
      </c>
      <c r="C497" s="251" t="s">
        <v>1084</v>
      </c>
      <c r="D497" s="293" t="s">
        <v>1085</v>
      </c>
      <c r="E497" s="102"/>
      <c r="F497" s="106" t="s">
        <v>124</v>
      </c>
      <c r="G497" s="172" t="s">
        <v>66</v>
      </c>
      <c r="H497" s="110" t="s">
        <v>103</v>
      </c>
      <c r="I497" s="109">
        <f t="shared" ca="1" si="182"/>
        <v>47</v>
      </c>
      <c r="J497" s="110" t="s">
        <v>110</v>
      </c>
      <c r="K497" s="110" t="s">
        <v>105</v>
      </c>
      <c r="L497" s="111" t="s">
        <v>146</v>
      </c>
      <c r="M497" s="253">
        <v>25051</v>
      </c>
      <c r="N497" s="254"/>
      <c r="O497" s="156"/>
      <c r="P497" s="255">
        <v>35988</v>
      </c>
      <c r="Q497" s="391"/>
      <c r="R497" s="392"/>
      <c r="S497" s="136"/>
      <c r="T497" s="137"/>
      <c r="U497" s="138"/>
      <c r="V497" s="139"/>
      <c r="W497" s="135"/>
      <c r="X497" s="389"/>
      <c r="Y497" s="141">
        <f t="shared" si="162"/>
        <v>8</v>
      </c>
      <c r="AF497" s="389"/>
      <c r="AG497" s="389"/>
      <c r="AH497" s="143" t="str">
        <f t="shared" si="161"/>
        <v>P</v>
      </c>
      <c r="AI497" s="143" t="str">
        <f t="shared" si="161"/>
        <v>S</v>
      </c>
      <c r="AJ497" s="143">
        <f t="shared" ca="1" si="161"/>
        <v>47</v>
      </c>
      <c r="AK497" s="143" t="str">
        <f t="shared" ref="AK497:AM560" si="183">IF(AND(ISBLANK($Q497),ISBLANK($R497),ISBLANK($S497)),J497,"*"&amp;J497)</f>
        <v>SMU</v>
      </c>
      <c r="AL497" s="143" t="str">
        <f t="shared" si="183"/>
        <v>P.Negeri</v>
      </c>
      <c r="AM497" s="143" t="str">
        <f t="shared" si="183"/>
        <v>Batak</v>
      </c>
      <c r="AN497" s="25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33"/>
      <c r="BC497" t="str">
        <f t="shared" si="163"/>
        <v>-</v>
      </c>
      <c r="BD497" t="str">
        <f t="shared" si="164"/>
        <v>-</v>
      </c>
      <c r="BE497" s="1" t="str">
        <f t="shared" si="165"/>
        <v>-</v>
      </c>
      <c r="BF497" s="1" t="str">
        <f t="shared" si="166"/>
        <v>-</v>
      </c>
      <c r="BG497" s="1">
        <f t="shared" si="167"/>
        <v>1998</v>
      </c>
      <c r="BH497" s="1">
        <f t="shared" si="168"/>
        <v>7</v>
      </c>
      <c r="BI497" s="1" t="str">
        <f t="shared" si="169"/>
        <v>-</v>
      </c>
      <c r="BJ497" s="1" t="str">
        <f t="shared" si="170"/>
        <v>-</v>
      </c>
      <c r="BK497" s="1" t="str">
        <f t="shared" si="171"/>
        <v>-</v>
      </c>
      <c r="BL497" s="1" t="str">
        <f t="shared" si="172"/>
        <v>-</v>
      </c>
      <c r="BM497" s="1" t="str">
        <f t="shared" si="173"/>
        <v>-</v>
      </c>
      <c r="BN497" s="1" t="str">
        <f t="shared" si="174"/>
        <v>-</v>
      </c>
      <c r="BO497" s="1" t="str">
        <f t="shared" si="181"/>
        <v>-</v>
      </c>
      <c r="BP497" s="1" t="str">
        <f t="shared" si="175"/>
        <v>-</v>
      </c>
      <c r="BQ497" s="1" t="str">
        <f t="shared" si="176"/>
        <v>-</v>
      </c>
      <c r="BR497" s="1" t="str">
        <f t="shared" si="177"/>
        <v>-</v>
      </c>
      <c r="BS497" s="1">
        <f t="shared" si="178"/>
        <v>1968</v>
      </c>
      <c r="BT497" s="1">
        <f t="shared" si="179"/>
        <v>8</v>
      </c>
      <c r="BU497" s="127">
        <f t="shared" si="180"/>
        <v>0</v>
      </c>
      <c r="BV497" s="127">
        <f t="shared" si="180"/>
        <v>0</v>
      </c>
      <c r="BW497" s="9"/>
      <c r="BX497" s="9"/>
      <c r="BY497" s="9"/>
      <c r="BZ497" s="9"/>
      <c r="CA497" s="9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</row>
    <row r="498" spans="1:134" ht="15.75" x14ac:dyDescent="0.3">
      <c r="A498" s="101">
        <f>IF(C498&lt;&gt;"",COUNTA($C$7:C498),"")</f>
        <v>492</v>
      </c>
      <c r="B498" s="102">
        <v>9827005</v>
      </c>
      <c r="C498" s="251" t="s">
        <v>1086</v>
      </c>
      <c r="D498" s="293" t="s">
        <v>1085</v>
      </c>
      <c r="E498" s="102"/>
      <c r="F498" s="106" t="s">
        <v>124</v>
      </c>
      <c r="G498" s="110" t="s">
        <v>102</v>
      </c>
      <c r="H498" s="110" t="s">
        <v>103</v>
      </c>
      <c r="I498" s="109">
        <f t="shared" ca="1" si="182"/>
        <v>48</v>
      </c>
      <c r="J498" s="110" t="s">
        <v>104</v>
      </c>
      <c r="K498" s="110" t="s">
        <v>105</v>
      </c>
      <c r="L498" s="111" t="s">
        <v>146</v>
      </c>
      <c r="M498" s="253">
        <v>24670</v>
      </c>
      <c r="N498" s="254"/>
      <c r="O498" s="156"/>
      <c r="P498" s="255">
        <v>35988</v>
      </c>
      <c r="Q498" s="391"/>
      <c r="R498" s="392"/>
      <c r="S498" s="136"/>
      <c r="T498" s="137"/>
      <c r="U498" s="138"/>
      <c r="V498" s="139"/>
      <c r="W498" s="135"/>
      <c r="X498" s="389"/>
      <c r="Y498" s="141">
        <f t="shared" si="162"/>
        <v>7</v>
      </c>
      <c r="AF498" s="389"/>
      <c r="AG498" s="389"/>
      <c r="AH498" s="143" t="str">
        <f t="shared" ref="AH498:AM561" si="184">IF(AND(ISBLANK($Q498),ISBLANK($R498),ISBLANK($S498)),G498,"*"&amp;G498)</f>
        <v>W</v>
      </c>
      <c r="AI498" s="143" t="str">
        <f t="shared" si="184"/>
        <v>S</v>
      </c>
      <c r="AJ498" s="143">
        <f t="shared" ca="1" si="184"/>
        <v>48</v>
      </c>
      <c r="AK498" s="143" t="str">
        <f t="shared" si="183"/>
        <v>Kejuruan</v>
      </c>
      <c r="AL498" s="143" t="str">
        <f t="shared" si="183"/>
        <v>P.Negeri</v>
      </c>
      <c r="AM498" s="143" t="str">
        <f t="shared" si="183"/>
        <v>Batak</v>
      </c>
      <c r="AN498" s="25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33"/>
      <c r="BC498" t="str">
        <f t="shared" si="163"/>
        <v>-</v>
      </c>
      <c r="BD498" t="str">
        <f t="shared" si="164"/>
        <v>-</v>
      </c>
      <c r="BE498" s="1" t="str">
        <f t="shared" si="165"/>
        <v>-</v>
      </c>
      <c r="BF498" s="1" t="str">
        <f t="shared" si="166"/>
        <v>-</v>
      </c>
      <c r="BG498" s="1">
        <f t="shared" si="167"/>
        <v>1998</v>
      </c>
      <c r="BH498" s="1">
        <f t="shared" si="168"/>
        <v>7</v>
      </c>
      <c r="BI498" s="1" t="str">
        <f t="shared" si="169"/>
        <v>-</v>
      </c>
      <c r="BJ498" s="1" t="str">
        <f t="shared" si="170"/>
        <v>-</v>
      </c>
      <c r="BK498" s="1" t="str">
        <f t="shared" si="171"/>
        <v>-</v>
      </c>
      <c r="BL498" s="1" t="str">
        <f t="shared" si="172"/>
        <v>-</v>
      </c>
      <c r="BM498" s="1" t="str">
        <f t="shared" si="173"/>
        <v>-</v>
      </c>
      <c r="BN498" s="1" t="str">
        <f t="shared" si="174"/>
        <v>-</v>
      </c>
      <c r="BO498" s="1" t="str">
        <f t="shared" si="181"/>
        <v>-</v>
      </c>
      <c r="BP498" s="1" t="str">
        <f t="shared" si="175"/>
        <v>-</v>
      </c>
      <c r="BQ498" s="1" t="str">
        <f t="shared" si="176"/>
        <v>-</v>
      </c>
      <c r="BR498" s="1" t="str">
        <f t="shared" si="177"/>
        <v>-</v>
      </c>
      <c r="BS498" s="1">
        <f t="shared" si="178"/>
        <v>1967</v>
      </c>
      <c r="BT498" s="1">
        <f t="shared" si="179"/>
        <v>7</v>
      </c>
      <c r="BU498" s="127">
        <f t="shared" si="180"/>
        <v>0</v>
      </c>
      <c r="BV498" s="127">
        <f t="shared" si="180"/>
        <v>0</v>
      </c>
      <c r="BW498" s="9"/>
      <c r="BX498" s="9"/>
      <c r="BY498" s="9"/>
      <c r="BZ498" s="9"/>
      <c r="CA498" s="9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</row>
    <row r="499" spans="1:134" ht="15.75" x14ac:dyDescent="0.3">
      <c r="A499" s="101">
        <f>IF(C499&lt;&gt;"",COUNTA($C$7:C499),"")</f>
        <v>493</v>
      </c>
      <c r="B499" s="102">
        <v>9821018</v>
      </c>
      <c r="C499" s="251" t="s">
        <v>1087</v>
      </c>
      <c r="D499" s="293" t="s">
        <v>1085</v>
      </c>
      <c r="E499" s="102"/>
      <c r="F499" s="106" t="s">
        <v>124</v>
      </c>
      <c r="G499" s="110" t="s">
        <v>102</v>
      </c>
      <c r="H499" s="146" t="s">
        <v>115</v>
      </c>
      <c r="I499" s="109">
        <f t="shared" ca="1" si="182"/>
        <v>17</v>
      </c>
      <c r="J499" s="110"/>
      <c r="K499" s="110"/>
      <c r="L499" s="111" t="s">
        <v>146</v>
      </c>
      <c r="M499" s="253">
        <v>35936</v>
      </c>
      <c r="N499" s="254">
        <v>36154</v>
      </c>
      <c r="O499" s="156"/>
      <c r="P499" s="255"/>
      <c r="Q499" s="391"/>
      <c r="R499" s="392"/>
      <c r="S499" s="136"/>
      <c r="T499" s="137"/>
      <c r="U499" s="138"/>
      <c r="V499" s="139"/>
      <c r="W499" s="135"/>
      <c r="X499" s="389"/>
      <c r="Y499" s="141">
        <f t="shared" si="162"/>
        <v>5</v>
      </c>
      <c r="AF499" s="389"/>
      <c r="AG499" s="389"/>
      <c r="AH499" s="143" t="str">
        <f t="shared" si="184"/>
        <v>W</v>
      </c>
      <c r="AI499" s="143" t="str">
        <f t="shared" si="184"/>
        <v>B</v>
      </c>
      <c r="AJ499" s="143">
        <f t="shared" ca="1" si="184"/>
        <v>17</v>
      </c>
      <c r="AK499" s="143">
        <f t="shared" si="183"/>
        <v>0</v>
      </c>
      <c r="AL499" s="143">
        <f t="shared" si="183"/>
        <v>0</v>
      </c>
      <c r="AM499" s="143" t="str">
        <f t="shared" si="183"/>
        <v>Batak</v>
      </c>
      <c r="AN499" s="25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33"/>
      <c r="BC499">
        <f t="shared" si="163"/>
        <v>1998</v>
      </c>
      <c r="BD499">
        <f t="shared" si="164"/>
        <v>12</v>
      </c>
      <c r="BE499" s="1" t="str">
        <f t="shared" si="165"/>
        <v>-</v>
      </c>
      <c r="BF499" s="1" t="str">
        <f t="shared" si="166"/>
        <v>-</v>
      </c>
      <c r="BG499" s="1" t="str">
        <f t="shared" si="167"/>
        <v>-</v>
      </c>
      <c r="BH499" s="1" t="str">
        <f t="shared" si="168"/>
        <v>-</v>
      </c>
      <c r="BI499" s="1" t="str">
        <f t="shared" si="169"/>
        <v>-</v>
      </c>
      <c r="BJ499" s="1" t="str">
        <f t="shared" si="170"/>
        <v>-</v>
      </c>
      <c r="BK499" s="1" t="str">
        <f t="shared" si="171"/>
        <v>-</v>
      </c>
      <c r="BL499" s="1" t="str">
        <f t="shared" si="172"/>
        <v>-</v>
      </c>
      <c r="BM499" s="1" t="str">
        <f t="shared" si="173"/>
        <v>-</v>
      </c>
      <c r="BN499" s="1" t="str">
        <f t="shared" si="174"/>
        <v>-</v>
      </c>
      <c r="BO499" s="1" t="str">
        <f t="shared" si="181"/>
        <v>-</v>
      </c>
      <c r="BP499" s="1" t="str">
        <f t="shared" si="175"/>
        <v>-</v>
      </c>
      <c r="BQ499" s="1" t="str">
        <f t="shared" si="176"/>
        <v>-</v>
      </c>
      <c r="BR499" s="1" t="str">
        <f t="shared" si="177"/>
        <v>-</v>
      </c>
      <c r="BS499" s="1">
        <f t="shared" si="178"/>
        <v>1998</v>
      </c>
      <c r="BT499" s="1">
        <f t="shared" si="179"/>
        <v>5</v>
      </c>
      <c r="BU499" s="127">
        <f t="shared" si="180"/>
        <v>0</v>
      </c>
      <c r="BV499" s="127">
        <f t="shared" si="180"/>
        <v>0</v>
      </c>
      <c r="BW499" s="9"/>
      <c r="BX499" s="9"/>
      <c r="BY499" s="9"/>
      <c r="BZ499" s="9"/>
      <c r="CA499" s="9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</row>
    <row r="500" spans="1:134" ht="15.75" x14ac:dyDescent="0.3">
      <c r="A500" s="101">
        <f>IF(C500&lt;&gt;"",COUNTA($C$7:C500),"")</f>
        <v>494</v>
      </c>
      <c r="B500" s="144" t="s">
        <v>1088</v>
      </c>
      <c r="C500" s="251" t="s">
        <v>1089</v>
      </c>
      <c r="D500" s="293" t="s">
        <v>1085</v>
      </c>
      <c r="E500" s="102"/>
      <c r="F500" s="106" t="s">
        <v>124</v>
      </c>
      <c r="G500" s="172" t="s">
        <v>66</v>
      </c>
      <c r="H500" s="146" t="s">
        <v>115</v>
      </c>
      <c r="I500" s="109">
        <f t="shared" ca="1" si="182"/>
        <v>15</v>
      </c>
      <c r="J500" s="110"/>
      <c r="K500" s="110"/>
      <c r="L500" s="111" t="s">
        <v>146</v>
      </c>
      <c r="M500" s="253">
        <v>36661</v>
      </c>
      <c r="N500" s="254">
        <v>36996</v>
      </c>
      <c r="O500" s="156"/>
      <c r="P500" s="255"/>
      <c r="Q500" s="391"/>
      <c r="R500" s="392"/>
      <c r="S500" s="136"/>
      <c r="T500" s="137"/>
      <c r="U500" s="138"/>
      <c r="V500" s="139"/>
      <c r="W500" s="135"/>
      <c r="X500" s="389"/>
      <c r="Y500" s="141">
        <f t="shared" si="162"/>
        <v>5</v>
      </c>
      <c r="AF500" s="389"/>
      <c r="AG500" s="389"/>
      <c r="AH500" s="143" t="str">
        <f t="shared" si="184"/>
        <v>P</v>
      </c>
      <c r="AI500" s="143" t="str">
        <f t="shared" si="184"/>
        <v>B</v>
      </c>
      <c r="AJ500" s="143">
        <f t="shared" ca="1" si="184"/>
        <v>15</v>
      </c>
      <c r="AK500" s="143">
        <f t="shared" si="183"/>
        <v>0</v>
      </c>
      <c r="AL500" s="143">
        <f t="shared" si="183"/>
        <v>0</v>
      </c>
      <c r="AM500" s="143" t="str">
        <f t="shared" si="183"/>
        <v>Batak</v>
      </c>
      <c r="AN500" s="25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33"/>
      <c r="BC500">
        <f t="shared" si="163"/>
        <v>2001</v>
      </c>
      <c r="BD500">
        <f t="shared" si="164"/>
        <v>4</v>
      </c>
      <c r="BE500" s="1" t="str">
        <f t="shared" si="165"/>
        <v>-</v>
      </c>
      <c r="BF500" s="1" t="str">
        <f t="shared" si="166"/>
        <v>-</v>
      </c>
      <c r="BG500" s="1" t="str">
        <f t="shared" si="167"/>
        <v>-</v>
      </c>
      <c r="BH500" s="1" t="str">
        <f t="shared" si="168"/>
        <v>-</v>
      </c>
      <c r="BI500" s="1" t="str">
        <f t="shared" si="169"/>
        <v>-</v>
      </c>
      <c r="BJ500" s="1" t="str">
        <f t="shared" si="170"/>
        <v>-</v>
      </c>
      <c r="BK500" s="1" t="str">
        <f t="shared" si="171"/>
        <v>-</v>
      </c>
      <c r="BL500" s="1" t="str">
        <f t="shared" si="172"/>
        <v>-</v>
      </c>
      <c r="BM500" s="1" t="str">
        <f t="shared" si="173"/>
        <v>-</v>
      </c>
      <c r="BN500" s="1" t="str">
        <f t="shared" si="174"/>
        <v>-</v>
      </c>
      <c r="BO500" s="1" t="str">
        <f t="shared" si="181"/>
        <v>-</v>
      </c>
      <c r="BP500" s="1" t="str">
        <f t="shared" si="175"/>
        <v>-</v>
      </c>
      <c r="BQ500" s="1" t="str">
        <f t="shared" si="176"/>
        <v>-</v>
      </c>
      <c r="BR500" s="1" t="str">
        <f t="shared" si="177"/>
        <v>-</v>
      </c>
      <c r="BS500" s="1">
        <f t="shared" si="178"/>
        <v>2000</v>
      </c>
      <c r="BT500" s="1">
        <f t="shared" si="179"/>
        <v>5</v>
      </c>
      <c r="BU500" s="127">
        <f t="shared" si="180"/>
        <v>0</v>
      </c>
      <c r="BV500" s="127">
        <f t="shared" si="180"/>
        <v>0</v>
      </c>
      <c r="BW500" s="9"/>
      <c r="BX500" s="9"/>
      <c r="BY500" s="9"/>
      <c r="BZ500" s="9"/>
      <c r="CA500" s="9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</row>
    <row r="501" spans="1:134" ht="15.75" x14ac:dyDescent="0.3">
      <c r="A501" s="101">
        <f>IF(C501&lt;&gt;"",COUNTA($C$7:C501),"")</f>
        <v>495</v>
      </c>
      <c r="B501" s="144" t="s">
        <v>1090</v>
      </c>
      <c r="C501" s="251" t="s">
        <v>1091</v>
      </c>
      <c r="D501" s="293" t="s">
        <v>1085</v>
      </c>
      <c r="E501" s="102"/>
      <c r="F501" s="106" t="s">
        <v>124</v>
      </c>
      <c r="G501" s="110" t="s">
        <v>102</v>
      </c>
      <c r="H501" s="146" t="s">
        <v>115</v>
      </c>
      <c r="I501" s="109">
        <f t="shared" ca="1" si="182"/>
        <v>12</v>
      </c>
      <c r="J501" s="110"/>
      <c r="K501" s="110"/>
      <c r="L501" s="111" t="s">
        <v>146</v>
      </c>
      <c r="M501" s="253">
        <v>37828</v>
      </c>
      <c r="N501" s="254">
        <v>37980</v>
      </c>
      <c r="O501" s="156"/>
      <c r="P501" s="255"/>
      <c r="Q501" s="391"/>
      <c r="R501" s="392"/>
      <c r="S501" s="136"/>
      <c r="T501" s="137"/>
      <c r="U501" s="138"/>
      <c r="V501" s="139"/>
      <c r="W501" s="135"/>
      <c r="X501" s="389"/>
      <c r="Y501" s="141">
        <f t="shared" si="162"/>
        <v>7</v>
      </c>
      <c r="AF501" s="389"/>
      <c r="AG501" s="389"/>
      <c r="AH501" s="143" t="str">
        <f t="shared" si="184"/>
        <v>W</v>
      </c>
      <c r="AI501" s="143" t="str">
        <f t="shared" si="184"/>
        <v>B</v>
      </c>
      <c r="AJ501" s="143">
        <f t="shared" ca="1" si="184"/>
        <v>12</v>
      </c>
      <c r="AK501" s="143">
        <f t="shared" si="183"/>
        <v>0</v>
      </c>
      <c r="AL501" s="143">
        <f t="shared" si="183"/>
        <v>0</v>
      </c>
      <c r="AM501" s="143" t="str">
        <f t="shared" si="183"/>
        <v>Batak</v>
      </c>
      <c r="AN501" s="25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33"/>
      <c r="BC501">
        <f t="shared" si="163"/>
        <v>2003</v>
      </c>
      <c r="BD501">
        <f t="shared" si="164"/>
        <v>12</v>
      </c>
      <c r="BE501" s="1" t="str">
        <f t="shared" si="165"/>
        <v>-</v>
      </c>
      <c r="BF501" s="1" t="str">
        <f t="shared" si="166"/>
        <v>-</v>
      </c>
      <c r="BG501" s="1" t="str">
        <f t="shared" si="167"/>
        <v>-</v>
      </c>
      <c r="BH501" s="1" t="str">
        <f t="shared" si="168"/>
        <v>-</v>
      </c>
      <c r="BI501" s="1" t="str">
        <f t="shared" si="169"/>
        <v>-</v>
      </c>
      <c r="BJ501" s="1" t="str">
        <f t="shared" si="170"/>
        <v>-</v>
      </c>
      <c r="BK501" s="1" t="str">
        <f t="shared" si="171"/>
        <v>-</v>
      </c>
      <c r="BL501" s="1" t="str">
        <f t="shared" si="172"/>
        <v>-</v>
      </c>
      <c r="BM501" s="1" t="str">
        <f t="shared" si="173"/>
        <v>-</v>
      </c>
      <c r="BN501" s="1" t="str">
        <f t="shared" si="174"/>
        <v>-</v>
      </c>
      <c r="BO501" s="1" t="str">
        <f t="shared" si="181"/>
        <v>-</v>
      </c>
      <c r="BP501" s="1" t="str">
        <f t="shared" si="175"/>
        <v>-</v>
      </c>
      <c r="BQ501" s="1" t="str">
        <f t="shared" si="176"/>
        <v>-</v>
      </c>
      <c r="BR501" s="1" t="str">
        <f t="shared" si="177"/>
        <v>-</v>
      </c>
      <c r="BS501" s="1">
        <f t="shared" si="178"/>
        <v>2003</v>
      </c>
      <c r="BT501" s="1">
        <f t="shared" si="179"/>
        <v>7</v>
      </c>
      <c r="BU501" s="127">
        <f t="shared" si="180"/>
        <v>0</v>
      </c>
      <c r="BV501" s="127">
        <f t="shared" si="180"/>
        <v>0</v>
      </c>
      <c r="BW501" s="9"/>
      <c r="BX501" s="9"/>
      <c r="BY501" s="9"/>
      <c r="BZ501" s="9"/>
      <c r="CA501" s="9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</row>
    <row r="502" spans="1:134" ht="15.75" x14ac:dyDescent="0.3">
      <c r="A502" s="101">
        <f>IF(C502&lt;&gt;"",COUNTA($C$7:C502),"")</f>
        <v>496</v>
      </c>
      <c r="B502" s="102">
        <v>9617014</v>
      </c>
      <c r="C502" s="251" t="s">
        <v>1092</v>
      </c>
      <c r="D502" s="293" t="s">
        <v>1093</v>
      </c>
      <c r="E502" s="102">
        <v>2290967</v>
      </c>
      <c r="F502" s="106" t="s">
        <v>260</v>
      </c>
      <c r="G502" s="172" t="s">
        <v>66</v>
      </c>
      <c r="H502" s="110" t="s">
        <v>103</v>
      </c>
      <c r="I502" s="109">
        <f t="shared" ca="1" si="182"/>
        <v>48</v>
      </c>
      <c r="J502" s="110" t="s">
        <v>164</v>
      </c>
      <c r="K502" s="110" t="s">
        <v>105</v>
      </c>
      <c r="L502" s="111" t="s">
        <v>106</v>
      </c>
      <c r="M502" s="253">
        <v>24688</v>
      </c>
      <c r="N502" s="254">
        <v>25033</v>
      </c>
      <c r="O502" s="156">
        <v>32509</v>
      </c>
      <c r="P502" s="255">
        <v>35305</v>
      </c>
      <c r="Q502" s="391"/>
      <c r="R502" s="392"/>
      <c r="S502" s="136"/>
      <c r="T502" s="137"/>
      <c r="U502" s="138"/>
      <c r="V502" s="139"/>
      <c r="W502" s="135"/>
      <c r="X502" s="389"/>
      <c r="Y502" s="141">
        <f t="shared" si="162"/>
        <v>8</v>
      </c>
      <c r="AF502" s="389"/>
      <c r="AG502" s="389"/>
      <c r="AH502" s="143" t="str">
        <f t="shared" si="184"/>
        <v>P</v>
      </c>
      <c r="AI502" s="143" t="str">
        <f t="shared" si="184"/>
        <v>S</v>
      </c>
      <c r="AJ502" s="143">
        <f t="shared" ca="1" si="184"/>
        <v>48</v>
      </c>
      <c r="AK502" s="143" t="str">
        <f t="shared" si="183"/>
        <v>S-2</v>
      </c>
      <c r="AL502" s="143" t="str">
        <f t="shared" si="183"/>
        <v>P.Negeri</v>
      </c>
      <c r="AM502" s="143" t="str">
        <f t="shared" si="183"/>
        <v>Jawa</v>
      </c>
      <c r="AN502" s="25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33"/>
      <c r="BC502">
        <f t="shared" si="163"/>
        <v>1968</v>
      </c>
      <c r="BD502">
        <f t="shared" si="164"/>
        <v>7</v>
      </c>
      <c r="BE502" s="1">
        <f t="shared" si="165"/>
        <v>1989</v>
      </c>
      <c r="BF502" s="1">
        <f t="shared" si="166"/>
        <v>1</v>
      </c>
      <c r="BG502" s="1">
        <f t="shared" si="167"/>
        <v>1996</v>
      </c>
      <c r="BH502" s="1">
        <f t="shared" si="168"/>
        <v>8</v>
      </c>
      <c r="BI502" s="1" t="str">
        <f t="shared" si="169"/>
        <v>-</v>
      </c>
      <c r="BJ502" s="1" t="str">
        <f t="shared" si="170"/>
        <v>-</v>
      </c>
      <c r="BK502" s="1" t="str">
        <f t="shared" si="171"/>
        <v>-</v>
      </c>
      <c r="BL502" s="1" t="str">
        <f t="shared" si="172"/>
        <v>-</v>
      </c>
      <c r="BM502" s="1" t="str">
        <f t="shared" si="173"/>
        <v>-</v>
      </c>
      <c r="BN502" s="1" t="str">
        <f t="shared" si="174"/>
        <v>-</v>
      </c>
      <c r="BO502" s="1" t="str">
        <f t="shared" si="181"/>
        <v>-</v>
      </c>
      <c r="BP502" s="1" t="str">
        <f t="shared" si="175"/>
        <v>-</v>
      </c>
      <c r="BQ502" s="1" t="str">
        <f t="shared" si="176"/>
        <v>-</v>
      </c>
      <c r="BR502" s="1" t="str">
        <f t="shared" si="177"/>
        <v>-</v>
      </c>
      <c r="BS502" s="1">
        <f t="shared" si="178"/>
        <v>1967</v>
      </c>
      <c r="BT502" s="1">
        <f t="shared" si="179"/>
        <v>8</v>
      </c>
      <c r="BU502" s="127">
        <f t="shared" si="180"/>
        <v>0</v>
      </c>
      <c r="BV502" s="127">
        <f t="shared" si="180"/>
        <v>0</v>
      </c>
      <c r="BW502" s="9"/>
      <c r="BX502" s="9"/>
      <c r="BY502" s="9"/>
      <c r="BZ502" s="9"/>
      <c r="CA502" s="9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</row>
    <row r="503" spans="1:134" ht="15.75" x14ac:dyDescent="0.3">
      <c r="A503" s="101">
        <f>IF(C503&lt;&gt;"",COUNTA($C$7:C503),"")</f>
        <v>497</v>
      </c>
      <c r="B503" s="229">
        <v>9627015</v>
      </c>
      <c r="C503" s="249" t="s">
        <v>1094</v>
      </c>
      <c r="D503" s="346" t="s">
        <v>1093</v>
      </c>
      <c r="E503" s="229">
        <v>2290967</v>
      </c>
      <c r="F503" s="232" t="s">
        <v>124</v>
      </c>
      <c r="G503" s="233" t="s">
        <v>102</v>
      </c>
      <c r="H503" s="233" t="s">
        <v>103</v>
      </c>
      <c r="I503" s="234" t="str">
        <f t="shared" si="182"/>
        <v/>
      </c>
      <c r="J503" s="233" t="s">
        <v>158</v>
      </c>
      <c r="K503" s="233" t="s">
        <v>105</v>
      </c>
      <c r="L503" s="235" t="s">
        <v>106</v>
      </c>
      <c r="M503" s="236">
        <v>23424</v>
      </c>
      <c r="N503" s="237">
        <v>25306</v>
      </c>
      <c r="O503" s="238">
        <v>30668</v>
      </c>
      <c r="P503" s="239">
        <v>35305</v>
      </c>
      <c r="Q503" s="411"/>
      <c r="R503" s="412">
        <v>39852</v>
      </c>
      <c r="S503" s="242"/>
      <c r="T503" s="243"/>
      <c r="U503" s="244"/>
      <c r="V503" s="245"/>
      <c r="W503" s="241"/>
      <c r="X503" s="389"/>
      <c r="Y503" s="141" t="str">
        <f t="shared" si="162"/>
        <v>-</v>
      </c>
      <c r="AF503" s="389"/>
      <c r="AG503" s="389"/>
      <c r="AH503" s="143" t="str">
        <f t="shared" si="184"/>
        <v>*W</v>
      </c>
      <c r="AI503" s="143" t="str">
        <f t="shared" si="184"/>
        <v>*S</v>
      </c>
      <c r="AJ503" s="143" t="str">
        <f t="shared" si="184"/>
        <v>*</v>
      </c>
      <c r="AK503" s="143" t="str">
        <f t="shared" si="183"/>
        <v>*D-3</v>
      </c>
      <c r="AL503" s="143" t="str">
        <f t="shared" si="183"/>
        <v>*P.Negeri</v>
      </c>
      <c r="AM503" s="143" t="str">
        <f t="shared" si="183"/>
        <v>*Jawa</v>
      </c>
      <c r="AN503" s="25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33"/>
      <c r="BC503">
        <f t="shared" si="163"/>
        <v>1969</v>
      </c>
      <c r="BD503">
        <f t="shared" si="164"/>
        <v>4</v>
      </c>
      <c r="BE503" s="1">
        <f t="shared" si="165"/>
        <v>1983</v>
      </c>
      <c r="BF503" s="1">
        <f t="shared" si="166"/>
        <v>12</v>
      </c>
      <c r="BG503" s="1">
        <f t="shared" si="167"/>
        <v>1996</v>
      </c>
      <c r="BH503" s="1">
        <f t="shared" si="168"/>
        <v>8</v>
      </c>
      <c r="BI503" s="1" t="str">
        <f t="shared" si="169"/>
        <v>-</v>
      </c>
      <c r="BJ503" s="1" t="str">
        <f t="shared" si="170"/>
        <v>-</v>
      </c>
      <c r="BK503" s="1">
        <f t="shared" si="171"/>
        <v>2009</v>
      </c>
      <c r="BL503" s="1">
        <f t="shared" si="172"/>
        <v>2</v>
      </c>
      <c r="BM503" s="1" t="str">
        <f t="shared" si="173"/>
        <v>-</v>
      </c>
      <c r="BN503" s="1" t="str">
        <f t="shared" si="174"/>
        <v>-</v>
      </c>
      <c r="BO503" s="1" t="str">
        <f t="shared" si="181"/>
        <v>-</v>
      </c>
      <c r="BP503" s="1" t="str">
        <f t="shared" si="175"/>
        <v>-</v>
      </c>
      <c r="BQ503" s="1" t="str">
        <f t="shared" si="176"/>
        <v>-</v>
      </c>
      <c r="BR503" s="1" t="str">
        <f t="shared" si="177"/>
        <v>-</v>
      </c>
      <c r="BS503" s="1">
        <f t="shared" si="178"/>
        <v>1964</v>
      </c>
      <c r="BT503" s="1">
        <f t="shared" si="179"/>
        <v>2</v>
      </c>
      <c r="BU503" s="127">
        <f t="shared" si="180"/>
        <v>0</v>
      </c>
      <c r="BV503" s="127">
        <f t="shared" si="180"/>
        <v>0</v>
      </c>
      <c r="BW503" s="9"/>
      <c r="BX503" s="9"/>
      <c r="BY503" s="9"/>
      <c r="BZ503" s="9"/>
      <c r="CA503" s="9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</row>
    <row r="504" spans="1:134" ht="15.75" x14ac:dyDescent="0.3">
      <c r="A504" s="101">
        <f>IF(C504&lt;&gt;"",COUNTA($C$7:C504),"")</f>
        <v>498</v>
      </c>
      <c r="B504" s="102">
        <v>9618016</v>
      </c>
      <c r="C504" s="251" t="s">
        <v>1095</v>
      </c>
      <c r="D504" s="293" t="s">
        <v>1093</v>
      </c>
      <c r="E504" s="102">
        <v>2290967</v>
      </c>
      <c r="F504" s="106" t="s">
        <v>124</v>
      </c>
      <c r="G504" s="172" t="s">
        <v>66</v>
      </c>
      <c r="H504" s="110" t="s">
        <v>103</v>
      </c>
      <c r="I504" s="109">
        <f t="shared" ca="1" si="182"/>
        <v>24</v>
      </c>
      <c r="J504" s="110" t="s">
        <v>104</v>
      </c>
      <c r="K504" s="110" t="s">
        <v>122</v>
      </c>
      <c r="L504" s="111" t="s">
        <v>106</v>
      </c>
      <c r="M504" s="253">
        <v>33470</v>
      </c>
      <c r="N504" s="254">
        <v>33516</v>
      </c>
      <c r="O504" s="156">
        <v>39418</v>
      </c>
      <c r="P504" s="255">
        <v>35305</v>
      </c>
      <c r="Q504" s="391"/>
      <c r="R504" s="392"/>
      <c r="S504" s="136"/>
      <c r="T504" s="137"/>
      <c r="U504" s="138"/>
      <c r="V504" s="139"/>
      <c r="W504" s="135"/>
      <c r="X504" s="389"/>
      <c r="Y504" s="141">
        <f t="shared" si="162"/>
        <v>8</v>
      </c>
      <c r="AF504" s="389"/>
      <c r="AG504" s="389"/>
      <c r="AH504" s="143" t="str">
        <f t="shared" si="184"/>
        <v>P</v>
      </c>
      <c r="AI504" s="143" t="str">
        <f t="shared" si="184"/>
        <v>S</v>
      </c>
      <c r="AJ504" s="143">
        <f t="shared" ca="1" si="184"/>
        <v>24</v>
      </c>
      <c r="AK504" s="143" t="str">
        <f t="shared" si="183"/>
        <v>Kejuruan</v>
      </c>
      <c r="AL504" s="143" t="str">
        <f t="shared" si="183"/>
        <v>Pel/Mhs</v>
      </c>
      <c r="AM504" s="143" t="str">
        <f t="shared" si="183"/>
        <v>Jawa</v>
      </c>
      <c r="AN504" s="25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33"/>
      <c r="BC504">
        <f t="shared" si="163"/>
        <v>1991</v>
      </c>
      <c r="BD504">
        <f t="shared" si="164"/>
        <v>10</v>
      </c>
      <c r="BE504" s="1">
        <f t="shared" si="165"/>
        <v>2007</v>
      </c>
      <c r="BF504" s="1">
        <f t="shared" si="166"/>
        <v>12</v>
      </c>
      <c r="BG504" s="1">
        <f t="shared" si="167"/>
        <v>1996</v>
      </c>
      <c r="BH504" s="1">
        <f t="shared" si="168"/>
        <v>8</v>
      </c>
      <c r="BI504" s="1" t="str">
        <f t="shared" si="169"/>
        <v>-</v>
      </c>
      <c r="BJ504" s="1" t="str">
        <f t="shared" si="170"/>
        <v>-</v>
      </c>
      <c r="BK504" s="1" t="str">
        <f t="shared" si="171"/>
        <v>-</v>
      </c>
      <c r="BL504" s="1" t="str">
        <f t="shared" si="172"/>
        <v>-</v>
      </c>
      <c r="BM504" s="1" t="str">
        <f t="shared" si="173"/>
        <v>-</v>
      </c>
      <c r="BN504" s="1" t="str">
        <f t="shared" si="174"/>
        <v>-</v>
      </c>
      <c r="BO504" s="1" t="str">
        <f t="shared" si="181"/>
        <v>-</v>
      </c>
      <c r="BP504" s="1" t="str">
        <f t="shared" si="175"/>
        <v>-</v>
      </c>
      <c r="BQ504" s="1" t="str">
        <f t="shared" si="176"/>
        <v>-</v>
      </c>
      <c r="BR504" s="1" t="str">
        <f t="shared" si="177"/>
        <v>-</v>
      </c>
      <c r="BS504" s="1">
        <f t="shared" si="178"/>
        <v>1991</v>
      </c>
      <c r="BT504" s="1">
        <f t="shared" si="179"/>
        <v>8</v>
      </c>
      <c r="BU504" s="127">
        <f t="shared" si="180"/>
        <v>0</v>
      </c>
      <c r="BV504" s="127">
        <f t="shared" si="180"/>
        <v>0</v>
      </c>
      <c r="BW504" s="9"/>
      <c r="BX504" s="9"/>
      <c r="BY504" s="9"/>
      <c r="BZ504" s="9"/>
      <c r="CA504" s="9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</row>
    <row r="505" spans="1:134" ht="15.75" x14ac:dyDescent="0.3">
      <c r="A505" s="101">
        <f>IF(C505&lt;&gt;"",COUNTA($C$7:C505),"")</f>
        <v>499</v>
      </c>
      <c r="B505" s="144" t="s">
        <v>1096</v>
      </c>
      <c r="C505" s="251" t="s">
        <v>1097</v>
      </c>
      <c r="D505" s="293" t="s">
        <v>1093</v>
      </c>
      <c r="E505" s="102">
        <v>2290967</v>
      </c>
      <c r="F505" s="106" t="s">
        <v>260</v>
      </c>
      <c r="G505" s="172" t="s">
        <v>66</v>
      </c>
      <c r="H505" s="146" t="s">
        <v>115</v>
      </c>
      <c r="I505" s="109">
        <f t="shared" ca="1" si="182"/>
        <v>10</v>
      </c>
      <c r="J505" s="110"/>
      <c r="K505" s="110"/>
      <c r="L505" s="111" t="s">
        <v>106</v>
      </c>
      <c r="M505" s="253">
        <v>38651</v>
      </c>
      <c r="N505" s="254">
        <v>38837</v>
      </c>
      <c r="O505" s="156"/>
      <c r="P505" s="255"/>
      <c r="Q505" s="391"/>
      <c r="R505" s="392"/>
      <c r="S505" s="136"/>
      <c r="T505" s="137"/>
      <c r="U505" s="138"/>
      <c r="V505" s="139"/>
      <c r="W505" s="135"/>
      <c r="X505" s="371"/>
      <c r="Y505" s="141">
        <f t="shared" si="162"/>
        <v>10</v>
      </c>
      <c r="AF505" s="371"/>
      <c r="AG505" s="371"/>
      <c r="AH505" s="143" t="str">
        <f t="shared" si="184"/>
        <v>P</v>
      </c>
      <c r="AI505" s="143" t="str">
        <f t="shared" si="184"/>
        <v>B</v>
      </c>
      <c r="AJ505" s="143">
        <f t="shared" ca="1" si="184"/>
        <v>10</v>
      </c>
      <c r="AK505" s="143">
        <f t="shared" si="183"/>
        <v>0</v>
      </c>
      <c r="AL505" s="143">
        <f t="shared" si="183"/>
        <v>0</v>
      </c>
      <c r="AM505" s="143" t="str">
        <f t="shared" si="183"/>
        <v>Jawa</v>
      </c>
      <c r="AN505" s="25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33"/>
      <c r="BC505">
        <f t="shared" si="163"/>
        <v>2006</v>
      </c>
      <c r="BD505">
        <f t="shared" si="164"/>
        <v>4</v>
      </c>
      <c r="BE505" s="1" t="str">
        <f t="shared" si="165"/>
        <v>-</v>
      </c>
      <c r="BF505" s="1" t="str">
        <f t="shared" si="166"/>
        <v>-</v>
      </c>
      <c r="BG505" s="1" t="str">
        <f t="shared" si="167"/>
        <v>-</v>
      </c>
      <c r="BH505" s="1" t="str">
        <f t="shared" si="168"/>
        <v>-</v>
      </c>
      <c r="BI505" s="1" t="str">
        <f t="shared" si="169"/>
        <v>-</v>
      </c>
      <c r="BJ505" s="1" t="str">
        <f t="shared" si="170"/>
        <v>-</v>
      </c>
      <c r="BK505" s="1" t="str">
        <f t="shared" si="171"/>
        <v>-</v>
      </c>
      <c r="BL505" s="1" t="str">
        <f t="shared" si="172"/>
        <v>-</v>
      </c>
      <c r="BM505" s="1" t="str">
        <f t="shared" si="173"/>
        <v>-</v>
      </c>
      <c r="BN505" s="1" t="str">
        <f t="shared" si="174"/>
        <v>-</v>
      </c>
      <c r="BO505" s="1" t="str">
        <f t="shared" si="181"/>
        <v>-</v>
      </c>
      <c r="BP505" s="1" t="str">
        <f t="shared" si="175"/>
        <v>-</v>
      </c>
      <c r="BQ505" s="1" t="str">
        <f t="shared" si="176"/>
        <v>-</v>
      </c>
      <c r="BR505" s="1" t="str">
        <f t="shared" si="177"/>
        <v>-</v>
      </c>
      <c r="BS505" s="1">
        <f t="shared" si="178"/>
        <v>2005</v>
      </c>
      <c r="BT505" s="1">
        <f t="shared" si="179"/>
        <v>10</v>
      </c>
      <c r="BU505" s="127">
        <f t="shared" si="180"/>
        <v>0</v>
      </c>
      <c r="BV505" s="127">
        <f t="shared" si="180"/>
        <v>0</v>
      </c>
      <c r="BW505" s="9"/>
      <c r="BX505" s="9"/>
      <c r="BY505" s="9"/>
      <c r="BZ505" s="9"/>
      <c r="CA505" s="9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</row>
    <row r="506" spans="1:134" ht="15.75" x14ac:dyDescent="0.3">
      <c r="A506" s="101">
        <f>IF(C506&lt;&gt;"",COUNTA($C$7:C506),"")</f>
        <v>500</v>
      </c>
      <c r="B506" s="102">
        <v>9427014</v>
      </c>
      <c r="C506" s="251" t="s">
        <v>1098</v>
      </c>
      <c r="D506" s="293" t="s">
        <v>1099</v>
      </c>
      <c r="E506" s="102">
        <v>284985</v>
      </c>
      <c r="F506" s="106" t="s">
        <v>124</v>
      </c>
      <c r="G506" s="110" t="s">
        <v>102</v>
      </c>
      <c r="H506" s="110" t="s">
        <v>103</v>
      </c>
      <c r="I506" s="109">
        <f t="shared" ca="1" si="182"/>
        <v>51</v>
      </c>
      <c r="J506" s="110" t="s">
        <v>110</v>
      </c>
      <c r="K506" s="110" t="s">
        <v>105</v>
      </c>
      <c r="L506" s="111" t="s">
        <v>112</v>
      </c>
      <c r="M506" s="304">
        <v>23590</v>
      </c>
      <c r="N506" s="254">
        <v>25306</v>
      </c>
      <c r="O506" s="156">
        <v>34328</v>
      </c>
      <c r="P506" s="255"/>
      <c r="Q506" s="391"/>
      <c r="R506" s="392"/>
      <c r="S506" s="136"/>
      <c r="T506" s="137"/>
      <c r="U506" s="138"/>
      <c r="V506" s="139"/>
      <c r="W506" s="135"/>
      <c r="X506" s="371"/>
      <c r="Y506" s="141">
        <f t="shared" si="162"/>
        <v>8</v>
      </c>
      <c r="AF506" s="371"/>
      <c r="AG506" s="371"/>
      <c r="AH506" s="143" t="str">
        <f t="shared" si="184"/>
        <v>W</v>
      </c>
      <c r="AI506" s="143" t="str">
        <f t="shared" si="184"/>
        <v>S</v>
      </c>
      <c r="AJ506" s="143">
        <f t="shared" ca="1" si="184"/>
        <v>51</v>
      </c>
      <c r="AK506" s="143" t="str">
        <f t="shared" si="183"/>
        <v>SMU</v>
      </c>
      <c r="AL506" s="143" t="str">
        <f t="shared" si="183"/>
        <v>P.Negeri</v>
      </c>
      <c r="AM506" s="143" t="str">
        <f t="shared" si="183"/>
        <v>Ambon</v>
      </c>
      <c r="AN506" s="25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33"/>
      <c r="BC506">
        <f t="shared" si="163"/>
        <v>1969</v>
      </c>
      <c r="BD506">
        <f t="shared" si="164"/>
        <v>4</v>
      </c>
      <c r="BE506" s="1">
        <f t="shared" si="165"/>
        <v>1993</v>
      </c>
      <c r="BF506" s="1">
        <f t="shared" si="166"/>
        <v>12</v>
      </c>
      <c r="BG506" s="1" t="str">
        <f t="shared" si="167"/>
        <v>-</v>
      </c>
      <c r="BH506" s="1" t="str">
        <f t="shared" si="168"/>
        <v>-</v>
      </c>
      <c r="BI506" s="1" t="str">
        <f t="shared" si="169"/>
        <v>-</v>
      </c>
      <c r="BJ506" s="1" t="str">
        <f t="shared" si="170"/>
        <v>-</v>
      </c>
      <c r="BK506" s="1" t="str">
        <f t="shared" si="171"/>
        <v>-</v>
      </c>
      <c r="BL506" s="1" t="str">
        <f t="shared" si="172"/>
        <v>-</v>
      </c>
      <c r="BM506" s="1" t="str">
        <f t="shared" si="173"/>
        <v>-</v>
      </c>
      <c r="BN506" s="1" t="str">
        <f t="shared" si="174"/>
        <v>-</v>
      </c>
      <c r="BO506" s="1" t="str">
        <f t="shared" si="181"/>
        <v>-</v>
      </c>
      <c r="BP506" s="1" t="str">
        <f t="shared" si="175"/>
        <v>-</v>
      </c>
      <c r="BQ506" s="1" t="str">
        <f t="shared" si="176"/>
        <v>-</v>
      </c>
      <c r="BR506" s="1" t="str">
        <f t="shared" si="177"/>
        <v>-</v>
      </c>
      <c r="BS506" s="1">
        <f t="shared" si="178"/>
        <v>1964</v>
      </c>
      <c r="BT506" s="1">
        <f t="shared" si="179"/>
        <v>8</v>
      </c>
      <c r="BU506" s="127">
        <f t="shared" si="180"/>
        <v>0</v>
      </c>
      <c r="BV506" s="127">
        <f t="shared" si="180"/>
        <v>0</v>
      </c>
      <c r="BW506" s="9"/>
      <c r="BX506" s="9"/>
      <c r="BY506" s="9"/>
      <c r="BZ506" s="9"/>
      <c r="CA506" s="9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</row>
    <row r="507" spans="1:134" ht="15.75" x14ac:dyDescent="0.3">
      <c r="A507" s="101">
        <f>IF(C507&lt;&gt;"",COUNTA($C$7:C507),"")</f>
        <v>501</v>
      </c>
      <c r="B507" s="102">
        <v>9413021</v>
      </c>
      <c r="C507" s="251" t="s">
        <v>1100</v>
      </c>
      <c r="D507" s="293" t="s">
        <v>1099</v>
      </c>
      <c r="E507" s="102">
        <v>284985</v>
      </c>
      <c r="F507" s="106" t="s">
        <v>124</v>
      </c>
      <c r="G507" s="172" t="s">
        <v>66</v>
      </c>
      <c r="H507" s="146" t="s">
        <v>115</v>
      </c>
      <c r="I507" s="109">
        <f t="shared" ca="1" si="182"/>
        <v>26</v>
      </c>
      <c r="J507" s="110"/>
      <c r="K507" s="110"/>
      <c r="L507" s="111" t="s">
        <v>106</v>
      </c>
      <c r="M507" s="304">
        <v>32690</v>
      </c>
      <c r="N507" s="254">
        <v>32740</v>
      </c>
      <c r="O507" s="156"/>
      <c r="P507" s="255"/>
      <c r="Q507" s="391"/>
      <c r="R507" s="392"/>
      <c r="S507" s="136"/>
      <c r="T507" s="137"/>
      <c r="U507" s="138"/>
      <c r="V507" s="139"/>
      <c r="W507" s="135"/>
      <c r="X507" s="371"/>
      <c r="Y507" s="141">
        <f t="shared" si="162"/>
        <v>7</v>
      </c>
      <c r="AF507" s="371"/>
      <c r="AG507" s="371"/>
      <c r="AH507" s="143" t="str">
        <f t="shared" si="184"/>
        <v>P</v>
      </c>
      <c r="AI507" s="143" t="str">
        <f t="shared" si="184"/>
        <v>B</v>
      </c>
      <c r="AJ507" s="143">
        <f t="shared" ca="1" si="184"/>
        <v>26</v>
      </c>
      <c r="AK507" s="143">
        <f t="shared" si="183"/>
        <v>0</v>
      </c>
      <c r="AL507" s="143">
        <f t="shared" si="183"/>
        <v>0</v>
      </c>
      <c r="AM507" s="143" t="str">
        <f t="shared" si="183"/>
        <v>Jawa</v>
      </c>
      <c r="AN507" s="25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33"/>
      <c r="BC507">
        <f t="shared" si="163"/>
        <v>1989</v>
      </c>
      <c r="BD507">
        <f t="shared" si="164"/>
        <v>8</v>
      </c>
      <c r="BE507" s="1" t="str">
        <f t="shared" si="165"/>
        <v>-</v>
      </c>
      <c r="BF507" s="1" t="str">
        <f t="shared" si="166"/>
        <v>-</v>
      </c>
      <c r="BG507" s="1" t="str">
        <f t="shared" si="167"/>
        <v>-</v>
      </c>
      <c r="BH507" s="1" t="str">
        <f t="shared" si="168"/>
        <v>-</v>
      </c>
      <c r="BI507" s="1" t="str">
        <f t="shared" si="169"/>
        <v>-</v>
      </c>
      <c r="BJ507" s="1" t="str">
        <f t="shared" si="170"/>
        <v>-</v>
      </c>
      <c r="BK507" s="1" t="str">
        <f t="shared" si="171"/>
        <v>-</v>
      </c>
      <c r="BL507" s="1" t="str">
        <f t="shared" si="172"/>
        <v>-</v>
      </c>
      <c r="BM507" s="1" t="str">
        <f t="shared" si="173"/>
        <v>-</v>
      </c>
      <c r="BN507" s="1" t="str">
        <f t="shared" si="174"/>
        <v>-</v>
      </c>
      <c r="BO507" s="1" t="str">
        <f t="shared" si="181"/>
        <v>-</v>
      </c>
      <c r="BP507" s="1" t="str">
        <f t="shared" si="175"/>
        <v>-</v>
      </c>
      <c r="BQ507" s="1" t="str">
        <f t="shared" si="176"/>
        <v>-</v>
      </c>
      <c r="BR507" s="1" t="str">
        <f t="shared" si="177"/>
        <v>-</v>
      </c>
      <c r="BS507" s="1">
        <f t="shared" si="178"/>
        <v>1989</v>
      </c>
      <c r="BT507" s="1">
        <f t="shared" si="179"/>
        <v>7</v>
      </c>
      <c r="BU507" s="127">
        <f t="shared" si="180"/>
        <v>0</v>
      </c>
      <c r="BV507" s="127">
        <f t="shared" si="180"/>
        <v>0</v>
      </c>
      <c r="BW507" s="9"/>
      <c r="BX507" s="9"/>
      <c r="BY507" s="9"/>
      <c r="BZ507" s="9"/>
      <c r="CA507" s="9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</row>
    <row r="508" spans="1:134" ht="15.75" x14ac:dyDescent="0.3">
      <c r="A508" s="101">
        <f>IF(C508&lt;&gt;"",COUNTA($C$7:C508),"")</f>
        <v>502</v>
      </c>
      <c r="B508" s="102">
        <v>9615004</v>
      </c>
      <c r="C508" s="251" t="s">
        <v>1101</v>
      </c>
      <c r="D508" s="293" t="s">
        <v>1099</v>
      </c>
      <c r="E508" s="102">
        <v>284985</v>
      </c>
      <c r="F508" s="106" t="s">
        <v>124</v>
      </c>
      <c r="G508" s="172" t="s">
        <v>66</v>
      </c>
      <c r="H508" s="110" t="s">
        <v>103</v>
      </c>
      <c r="I508" s="109">
        <f t="shared" ca="1" si="182"/>
        <v>25</v>
      </c>
      <c r="J508" s="110" t="s">
        <v>110</v>
      </c>
      <c r="K508" s="110" t="s">
        <v>122</v>
      </c>
      <c r="L508" s="111" t="s">
        <v>106</v>
      </c>
      <c r="M508" s="253">
        <v>33203</v>
      </c>
      <c r="N508" s="254">
        <v>35162</v>
      </c>
      <c r="O508" s="156">
        <v>39418</v>
      </c>
      <c r="P508" s="255"/>
      <c r="Q508" s="391"/>
      <c r="R508" s="392"/>
      <c r="S508" s="136"/>
      <c r="T508" s="137"/>
      <c r="U508" s="138"/>
      <c r="V508" s="139"/>
      <c r="W508" s="135"/>
      <c r="X508" s="413"/>
      <c r="Y508" s="141">
        <f t="shared" si="162"/>
        <v>11</v>
      </c>
      <c r="AF508" s="413"/>
      <c r="AG508" s="413"/>
      <c r="AH508" s="143" t="str">
        <f t="shared" si="184"/>
        <v>P</v>
      </c>
      <c r="AI508" s="143" t="str">
        <f t="shared" si="184"/>
        <v>S</v>
      </c>
      <c r="AJ508" s="143">
        <f t="shared" ca="1" si="184"/>
        <v>25</v>
      </c>
      <c r="AK508" s="143" t="str">
        <f t="shared" si="183"/>
        <v>SMU</v>
      </c>
      <c r="AL508" s="143" t="str">
        <f t="shared" si="183"/>
        <v>Pel/Mhs</v>
      </c>
      <c r="AM508" s="143" t="str">
        <f t="shared" si="183"/>
        <v>Jawa</v>
      </c>
      <c r="AN508" s="25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33"/>
      <c r="BC508">
        <f t="shared" si="163"/>
        <v>1996</v>
      </c>
      <c r="BD508">
        <f t="shared" si="164"/>
        <v>4</v>
      </c>
      <c r="BE508" s="1">
        <f t="shared" si="165"/>
        <v>2007</v>
      </c>
      <c r="BF508" s="1">
        <f t="shared" si="166"/>
        <v>12</v>
      </c>
      <c r="BG508" s="1" t="str">
        <f t="shared" si="167"/>
        <v>-</v>
      </c>
      <c r="BH508" s="1" t="str">
        <f t="shared" si="168"/>
        <v>-</v>
      </c>
      <c r="BI508" s="1" t="str">
        <f t="shared" si="169"/>
        <v>-</v>
      </c>
      <c r="BJ508" s="1" t="str">
        <f t="shared" si="170"/>
        <v>-</v>
      </c>
      <c r="BK508" s="1" t="str">
        <f t="shared" si="171"/>
        <v>-</v>
      </c>
      <c r="BL508" s="1" t="str">
        <f t="shared" si="172"/>
        <v>-</v>
      </c>
      <c r="BM508" s="1" t="str">
        <f t="shared" si="173"/>
        <v>-</v>
      </c>
      <c r="BN508" s="1" t="str">
        <f t="shared" si="174"/>
        <v>-</v>
      </c>
      <c r="BO508" s="1" t="str">
        <f t="shared" si="181"/>
        <v>-</v>
      </c>
      <c r="BP508" s="1" t="str">
        <f t="shared" si="175"/>
        <v>-</v>
      </c>
      <c r="BQ508" s="1" t="str">
        <f t="shared" si="176"/>
        <v>-</v>
      </c>
      <c r="BR508" s="1" t="str">
        <f t="shared" si="177"/>
        <v>-</v>
      </c>
      <c r="BS508" s="1">
        <f t="shared" si="178"/>
        <v>1990</v>
      </c>
      <c r="BT508" s="1">
        <f t="shared" si="179"/>
        <v>11</v>
      </c>
      <c r="BU508" s="127">
        <f t="shared" si="180"/>
        <v>0</v>
      </c>
      <c r="BV508" s="127">
        <f t="shared" si="180"/>
        <v>0</v>
      </c>
      <c r="BW508" s="9"/>
      <c r="BX508" s="9"/>
      <c r="BY508" s="9"/>
      <c r="BZ508" s="9"/>
      <c r="CA508" s="9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</row>
    <row r="509" spans="1:134" ht="15.75" x14ac:dyDescent="0.3">
      <c r="A509" s="101">
        <f>IF(C509&lt;&gt;"",COUNTA($C$7:C509),"")</f>
        <v>503</v>
      </c>
      <c r="B509" s="102">
        <v>9615005</v>
      </c>
      <c r="C509" s="251" t="s">
        <v>1102</v>
      </c>
      <c r="D509" s="293" t="s">
        <v>1099</v>
      </c>
      <c r="E509" s="102">
        <v>284985</v>
      </c>
      <c r="F509" s="106" t="s">
        <v>124</v>
      </c>
      <c r="G509" s="172" t="s">
        <v>66</v>
      </c>
      <c r="H509" s="110" t="s">
        <v>103</v>
      </c>
      <c r="I509" s="109">
        <f t="shared" ca="1" si="182"/>
        <v>23</v>
      </c>
      <c r="J509" s="110" t="s">
        <v>110</v>
      </c>
      <c r="K509" s="110" t="s">
        <v>122</v>
      </c>
      <c r="L509" s="111" t="s">
        <v>106</v>
      </c>
      <c r="M509" s="253">
        <v>33925</v>
      </c>
      <c r="N509" s="254">
        <v>35162</v>
      </c>
      <c r="O509" s="156">
        <v>39789</v>
      </c>
      <c r="P509" s="255"/>
      <c r="Q509" s="391"/>
      <c r="R509" s="392"/>
      <c r="S509" s="136"/>
      <c r="T509" s="137"/>
      <c r="U509" s="138"/>
      <c r="V509" s="139"/>
      <c r="W509" s="135"/>
      <c r="X509" s="413"/>
      <c r="Y509" s="141">
        <f t="shared" si="162"/>
        <v>11</v>
      </c>
      <c r="AF509" s="413"/>
      <c r="AG509" s="413"/>
      <c r="AH509" s="143" t="str">
        <f t="shared" si="184"/>
        <v>P</v>
      </c>
      <c r="AI509" s="143" t="str">
        <f t="shared" si="184"/>
        <v>S</v>
      </c>
      <c r="AJ509" s="143">
        <f t="shared" ca="1" si="184"/>
        <v>23</v>
      </c>
      <c r="AK509" s="143" t="str">
        <f t="shared" si="183"/>
        <v>SMU</v>
      </c>
      <c r="AL509" s="143" t="str">
        <f t="shared" si="183"/>
        <v>Pel/Mhs</v>
      </c>
      <c r="AM509" s="143" t="str">
        <f t="shared" si="183"/>
        <v>Jawa</v>
      </c>
      <c r="AN509" s="25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33"/>
      <c r="BC509">
        <f t="shared" si="163"/>
        <v>1996</v>
      </c>
      <c r="BD509">
        <f t="shared" si="164"/>
        <v>4</v>
      </c>
      <c r="BE509" s="1">
        <f t="shared" si="165"/>
        <v>2008</v>
      </c>
      <c r="BF509" s="1">
        <f t="shared" si="166"/>
        <v>12</v>
      </c>
      <c r="BG509" s="1" t="str">
        <f t="shared" si="167"/>
        <v>-</v>
      </c>
      <c r="BH509" s="1" t="str">
        <f t="shared" si="168"/>
        <v>-</v>
      </c>
      <c r="BI509" s="1" t="str">
        <f t="shared" si="169"/>
        <v>-</v>
      </c>
      <c r="BJ509" s="1" t="str">
        <f t="shared" si="170"/>
        <v>-</v>
      </c>
      <c r="BK509" s="1" t="str">
        <f t="shared" si="171"/>
        <v>-</v>
      </c>
      <c r="BL509" s="1" t="str">
        <f t="shared" si="172"/>
        <v>-</v>
      </c>
      <c r="BM509" s="1" t="str">
        <f t="shared" si="173"/>
        <v>-</v>
      </c>
      <c r="BN509" s="1" t="str">
        <f t="shared" si="174"/>
        <v>-</v>
      </c>
      <c r="BO509" s="1" t="str">
        <f t="shared" si="181"/>
        <v>-</v>
      </c>
      <c r="BP509" s="1" t="str">
        <f t="shared" si="175"/>
        <v>-</v>
      </c>
      <c r="BQ509" s="1" t="str">
        <f t="shared" si="176"/>
        <v>-</v>
      </c>
      <c r="BR509" s="1" t="str">
        <f t="shared" si="177"/>
        <v>-</v>
      </c>
      <c r="BS509" s="1">
        <f t="shared" si="178"/>
        <v>1992</v>
      </c>
      <c r="BT509" s="1">
        <f t="shared" si="179"/>
        <v>11</v>
      </c>
      <c r="BU509" s="127">
        <f t="shared" si="180"/>
        <v>0</v>
      </c>
      <c r="BV509" s="127">
        <f t="shared" si="180"/>
        <v>0</v>
      </c>
      <c r="BW509" s="9"/>
      <c r="BX509" s="9"/>
      <c r="BY509" s="9"/>
      <c r="BZ509" s="9"/>
      <c r="CA509" s="9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</row>
    <row r="510" spans="1:134" ht="15.75" x14ac:dyDescent="0.3">
      <c r="A510" s="101">
        <f>IF(C510&lt;&gt;"",COUNTA($C$7:C510),"")</f>
        <v>504</v>
      </c>
      <c r="B510" s="144" t="s">
        <v>1103</v>
      </c>
      <c r="C510" s="164" t="s">
        <v>1104</v>
      </c>
      <c r="D510" s="293" t="s">
        <v>1099</v>
      </c>
      <c r="E510" s="102">
        <v>284985</v>
      </c>
      <c r="F510" s="106" t="s">
        <v>124</v>
      </c>
      <c r="G510" s="110" t="s">
        <v>102</v>
      </c>
      <c r="H510" s="146" t="s">
        <v>115</v>
      </c>
      <c r="I510" s="109">
        <f t="shared" ca="1" si="182"/>
        <v>16</v>
      </c>
      <c r="J510" s="110"/>
      <c r="K510" s="110"/>
      <c r="L510" s="111" t="s">
        <v>106</v>
      </c>
      <c r="M510" s="253">
        <v>36449</v>
      </c>
      <c r="N510" s="254">
        <v>38480</v>
      </c>
      <c r="O510" s="156"/>
      <c r="P510" s="255"/>
      <c r="Q510" s="391"/>
      <c r="R510" s="392"/>
      <c r="S510" s="136"/>
      <c r="T510" s="137"/>
      <c r="U510" s="138"/>
      <c r="V510" s="139"/>
      <c r="W510" s="135"/>
      <c r="X510" s="413"/>
      <c r="Y510" s="141">
        <f t="shared" si="162"/>
        <v>10</v>
      </c>
      <c r="AF510" s="413"/>
      <c r="AG510" s="413"/>
      <c r="AH510" s="143" t="str">
        <f t="shared" si="184"/>
        <v>W</v>
      </c>
      <c r="AI510" s="143" t="str">
        <f t="shared" si="184"/>
        <v>B</v>
      </c>
      <c r="AJ510" s="143">
        <f t="shared" ca="1" si="184"/>
        <v>16</v>
      </c>
      <c r="AK510" s="143">
        <f t="shared" si="183"/>
        <v>0</v>
      </c>
      <c r="AL510" s="143">
        <f t="shared" si="183"/>
        <v>0</v>
      </c>
      <c r="AM510" s="143" t="str">
        <f t="shared" si="183"/>
        <v>Jawa</v>
      </c>
      <c r="AN510" s="25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33"/>
      <c r="BC510">
        <f t="shared" si="163"/>
        <v>2005</v>
      </c>
      <c r="BD510">
        <f t="shared" si="164"/>
        <v>5</v>
      </c>
      <c r="BE510" s="1" t="str">
        <f t="shared" si="165"/>
        <v>-</v>
      </c>
      <c r="BF510" s="1" t="str">
        <f t="shared" si="166"/>
        <v>-</v>
      </c>
      <c r="BG510" s="1" t="str">
        <f t="shared" si="167"/>
        <v>-</v>
      </c>
      <c r="BH510" s="1" t="str">
        <f t="shared" si="168"/>
        <v>-</v>
      </c>
      <c r="BI510" s="1" t="str">
        <f t="shared" si="169"/>
        <v>-</v>
      </c>
      <c r="BJ510" s="1" t="str">
        <f t="shared" si="170"/>
        <v>-</v>
      </c>
      <c r="BK510" s="1" t="str">
        <f t="shared" si="171"/>
        <v>-</v>
      </c>
      <c r="BL510" s="1" t="str">
        <f t="shared" si="172"/>
        <v>-</v>
      </c>
      <c r="BM510" s="1" t="str">
        <f t="shared" si="173"/>
        <v>-</v>
      </c>
      <c r="BN510" s="1" t="str">
        <f t="shared" si="174"/>
        <v>-</v>
      </c>
      <c r="BO510" s="1" t="str">
        <f t="shared" si="181"/>
        <v>-</v>
      </c>
      <c r="BP510" s="1" t="str">
        <f t="shared" si="175"/>
        <v>-</v>
      </c>
      <c r="BQ510" s="1" t="str">
        <f t="shared" si="176"/>
        <v>-</v>
      </c>
      <c r="BR510" s="1" t="str">
        <f t="shared" si="177"/>
        <v>-</v>
      </c>
      <c r="BS510" s="1">
        <f t="shared" si="178"/>
        <v>1999</v>
      </c>
      <c r="BT510" s="1">
        <f t="shared" si="179"/>
        <v>10</v>
      </c>
      <c r="BU510" s="127">
        <f t="shared" si="180"/>
        <v>0</v>
      </c>
      <c r="BV510" s="127">
        <f t="shared" si="180"/>
        <v>0</v>
      </c>
      <c r="BW510" s="9"/>
      <c r="BX510" s="9"/>
      <c r="BY510" s="9"/>
      <c r="BZ510" s="9"/>
      <c r="CA510" s="9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</row>
    <row r="511" spans="1:134" ht="15.75" x14ac:dyDescent="0.3">
      <c r="A511" s="101">
        <f>IF(C511&lt;&gt;"",COUNTA($C$7:C511),"")</f>
        <v>505</v>
      </c>
      <c r="B511" s="144" t="s">
        <v>1105</v>
      </c>
      <c r="C511" s="414" t="s">
        <v>1106</v>
      </c>
      <c r="D511" s="293" t="s">
        <v>1107</v>
      </c>
      <c r="E511" s="102"/>
      <c r="F511" s="106" t="s">
        <v>124</v>
      </c>
      <c r="G511" s="110" t="s">
        <v>102</v>
      </c>
      <c r="H511" s="110" t="s">
        <v>103</v>
      </c>
      <c r="I511" s="109">
        <f t="shared" ca="1" si="182"/>
        <v>43</v>
      </c>
      <c r="J511" s="110" t="s">
        <v>171</v>
      </c>
      <c r="K511" s="110" t="s">
        <v>171</v>
      </c>
      <c r="L511" s="111" t="s">
        <v>106</v>
      </c>
      <c r="M511" s="253">
        <v>26620</v>
      </c>
      <c r="N511" s="254">
        <v>26860</v>
      </c>
      <c r="O511" s="156">
        <v>33230</v>
      </c>
      <c r="P511" s="255"/>
      <c r="Q511" s="391"/>
      <c r="R511" s="135"/>
      <c r="S511" s="136"/>
      <c r="T511" s="137"/>
      <c r="U511" s="138"/>
      <c r="V511" s="139"/>
      <c r="W511" s="135"/>
      <c r="X511" s="371"/>
      <c r="Y511" s="141">
        <f t="shared" si="162"/>
        <v>11</v>
      </c>
      <c r="AF511" s="371"/>
      <c r="AG511" s="371"/>
      <c r="AH511" s="143" t="str">
        <f t="shared" si="184"/>
        <v>W</v>
      </c>
      <c r="AI511" s="143" t="str">
        <f t="shared" si="184"/>
        <v>S</v>
      </c>
      <c r="AJ511" s="143">
        <f t="shared" ca="1" si="184"/>
        <v>43</v>
      </c>
      <c r="AK511" s="143" t="str">
        <f t="shared" si="183"/>
        <v>Lain-Lain</v>
      </c>
      <c r="AL511" s="143" t="str">
        <f t="shared" si="183"/>
        <v>Lain-Lain</v>
      </c>
      <c r="AM511" s="143" t="str">
        <f t="shared" si="183"/>
        <v>Jawa</v>
      </c>
      <c r="AN511" s="25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33"/>
      <c r="BC511">
        <f t="shared" si="163"/>
        <v>1973</v>
      </c>
      <c r="BD511">
        <f t="shared" si="164"/>
        <v>7</v>
      </c>
      <c r="BE511" s="1">
        <f t="shared" si="165"/>
        <v>1990</v>
      </c>
      <c r="BF511" s="1">
        <f t="shared" si="166"/>
        <v>12</v>
      </c>
      <c r="BG511" s="1" t="str">
        <f t="shared" si="167"/>
        <v>-</v>
      </c>
      <c r="BH511" s="1" t="str">
        <f t="shared" si="168"/>
        <v>-</v>
      </c>
      <c r="BI511" s="1" t="str">
        <f t="shared" si="169"/>
        <v>-</v>
      </c>
      <c r="BJ511" s="1" t="str">
        <f t="shared" si="170"/>
        <v>-</v>
      </c>
      <c r="BK511" s="1" t="str">
        <f t="shared" si="171"/>
        <v>-</v>
      </c>
      <c r="BL511" s="1" t="str">
        <f t="shared" si="172"/>
        <v>-</v>
      </c>
      <c r="BM511" s="1" t="str">
        <f t="shared" si="173"/>
        <v>-</v>
      </c>
      <c r="BN511" s="1" t="str">
        <f t="shared" si="174"/>
        <v>-</v>
      </c>
      <c r="BO511" s="1" t="str">
        <f t="shared" si="181"/>
        <v>-</v>
      </c>
      <c r="BP511" s="1" t="str">
        <f t="shared" si="175"/>
        <v>-</v>
      </c>
      <c r="BQ511" s="1" t="str">
        <f t="shared" si="176"/>
        <v>-</v>
      </c>
      <c r="BR511" s="1" t="str">
        <f t="shared" si="177"/>
        <v>-</v>
      </c>
      <c r="BS511" s="1">
        <f t="shared" si="178"/>
        <v>1972</v>
      </c>
      <c r="BT511" s="1">
        <f t="shared" si="179"/>
        <v>11</v>
      </c>
      <c r="BU511" s="127">
        <f t="shared" si="180"/>
        <v>0</v>
      </c>
      <c r="BV511" s="127">
        <f t="shared" si="180"/>
        <v>0</v>
      </c>
      <c r="BW511" s="9"/>
      <c r="BX511" s="9"/>
      <c r="BY511" s="9"/>
      <c r="BZ511" s="9"/>
      <c r="CA511" s="9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</row>
    <row r="512" spans="1:134" ht="15.75" x14ac:dyDescent="0.3">
      <c r="A512" s="101">
        <f>IF(C512&lt;&gt;"",COUNTA($C$7:C512),"")</f>
        <v>506</v>
      </c>
      <c r="B512" s="102">
        <v>9717017</v>
      </c>
      <c r="C512" s="251" t="s">
        <v>1108</v>
      </c>
      <c r="D512" s="293" t="s">
        <v>1109</v>
      </c>
      <c r="E512" s="102" t="s">
        <v>1110</v>
      </c>
      <c r="F512" s="106" t="s">
        <v>124</v>
      </c>
      <c r="G512" s="110" t="s">
        <v>66</v>
      </c>
      <c r="H512" s="110" t="s">
        <v>103</v>
      </c>
      <c r="I512" s="109">
        <f t="shared" ca="1" si="182"/>
        <v>49</v>
      </c>
      <c r="J512" s="110" t="s">
        <v>145</v>
      </c>
      <c r="K512" s="110" t="s">
        <v>119</v>
      </c>
      <c r="L512" s="111" t="s">
        <v>106</v>
      </c>
      <c r="M512" s="253">
        <v>24435</v>
      </c>
      <c r="N512" s="254">
        <v>24467</v>
      </c>
      <c r="O512" s="156">
        <v>34012</v>
      </c>
      <c r="P512" s="255"/>
      <c r="Q512" s="391"/>
      <c r="R512" s="135"/>
      <c r="S512" s="136"/>
      <c r="T512" s="137"/>
      <c r="U512" s="138"/>
      <c r="V512" s="139"/>
      <c r="W512" s="135"/>
      <c r="X512" s="371"/>
      <c r="Y512" s="141">
        <f t="shared" si="162"/>
        <v>11</v>
      </c>
      <c r="AF512" s="371"/>
      <c r="AG512" s="371"/>
      <c r="AH512" s="143" t="str">
        <f t="shared" si="184"/>
        <v>P</v>
      </c>
      <c r="AI512" s="143" t="str">
        <f t="shared" si="184"/>
        <v>S</v>
      </c>
      <c r="AJ512" s="143">
        <f t="shared" ca="1" si="184"/>
        <v>49</v>
      </c>
      <c r="AK512" s="143" t="str">
        <f t="shared" si="183"/>
        <v>S-1</v>
      </c>
      <c r="AL512" s="143" t="str">
        <f t="shared" si="183"/>
        <v>P.Swasta</v>
      </c>
      <c r="AM512" s="143" t="str">
        <f t="shared" si="183"/>
        <v>Jawa</v>
      </c>
      <c r="AN512" s="25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33"/>
      <c r="BC512">
        <f t="shared" si="163"/>
        <v>1966</v>
      </c>
      <c r="BD512">
        <f t="shared" si="164"/>
        <v>12</v>
      </c>
      <c r="BE512" s="1">
        <f t="shared" si="165"/>
        <v>1993</v>
      </c>
      <c r="BF512" s="1">
        <f t="shared" si="166"/>
        <v>2</v>
      </c>
      <c r="BG512" s="1" t="str">
        <f t="shared" si="167"/>
        <v>-</v>
      </c>
      <c r="BH512" s="1" t="str">
        <f t="shared" si="168"/>
        <v>-</v>
      </c>
      <c r="BI512" s="1" t="str">
        <f t="shared" si="169"/>
        <v>-</v>
      </c>
      <c r="BJ512" s="1" t="str">
        <f t="shared" si="170"/>
        <v>-</v>
      </c>
      <c r="BK512" s="1" t="str">
        <f t="shared" si="171"/>
        <v>-</v>
      </c>
      <c r="BL512" s="1" t="str">
        <f t="shared" si="172"/>
        <v>-</v>
      </c>
      <c r="BM512" s="1" t="str">
        <f t="shared" si="173"/>
        <v>-</v>
      </c>
      <c r="BN512" s="1" t="str">
        <f t="shared" si="174"/>
        <v>-</v>
      </c>
      <c r="BO512" s="1" t="str">
        <f t="shared" si="181"/>
        <v>-</v>
      </c>
      <c r="BP512" s="1" t="str">
        <f t="shared" si="175"/>
        <v>-</v>
      </c>
      <c r="BQ512" s="1" t="str">
        <f t="shared" si="176"/>
        <v>-</v>
      </c>
      <c r="BR512" s="1" t="str">
        <f t="shared" si="177"/>
        <v>-</v>
      </c>
      <c r="BS512" s="1">
        <f t="shared" si="178"/>
        <v>1966</v>
      </c>
      <c r="BT512" s="1">
        <f t="shared" si="179"/>
        <v>11</v>
      </c>
      <c r="BU512" s="127">
        <f t="shared" si="180"/>
        <v>0</v>
      </c>
      <c r="BV512" s="127">
        <f t="shared" si="180"/>
        <v>0</v>
      </c>
      <c r="BW512" s="9"/>
      <c r="BX512" s="9"/>
      <c r="BY512" s="9"/>
      <c r="BZ512" s="9"/>
      <c r="CA512" s="9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</row>
    <row r="513" spans="1:134" ht="15.75" x14ac:dyDescent="0.3">
      <c r="A513" s="101">
        <f>IF(C513&lt;&gt;"",COUNTA($C$7:C513),"")</f>
        <v>507</v>
      </c>
      <c r="B513" s="102">
        <v>9727018</v>
      </c>
      <c r="C513" s="251" t="s">
        <v>1111</v>
      </c>
      <c r="D513" s="293" t="s">
        <v>1109</v>
      </c>
      <c r="E513" s="102"/>
      <c r="F513" s="106" t="s">
        <v>124</v>
      </c>
      <c r="G513" s="110" t="s">
        <v>102</v>
      </c>
      <c r="H513" s="110" t="s">
        <v>103</v>
      </c>
      <c r="I513" s="109">
        <f t="shared" ca="1" si="182"/>
        <v>47</v>
      </c>
      <c r="J513" s="110" t="s">
        <v>145</v>
      </c>
      <c r="K513" s="110" t="s">
        <v>119</v>
      </c>
      <c r="L513" s="111" t="s">
        <v>106</v>
      </c>
      <c r="M513" s="253">
        <v>24868</v>
      </c>
      <c r="N513" s="254">
        <v>25172</v>
      </c>
      <c r="O513" s="156">
        <v>31403</v>
      </c>
      <c r="P513" s="255"/>
      <c r="Q513" s="391"/>
      <c r="R513" s="135"/>
      <c r="S513" s="136"/>
      <c r="T513" s="137"/>
      <c r="U513" s="138"/>
      <c r="V513" s="139"/>
      <c r="W513" s="135"/>
      <c r="X513" s="371"/>
      <c r="Y513" s="141">
        <f t="shared" si="162"/>
        <v>1</v>
      </c>
      <c r="AF513" s="371"/>
      <c r="AG513" s="371"/>
      <c r="AH513" s="143" t="str">
        <f t="shared" si="184"/>
        <v>W</v>
      </c>
      <c r="AI513" s="143" t="str">
        <f t="shared" si="184"/>
        <v>S</v>
      </c>
      <c r="AJ513" s="143">
        <f t="shared" ca="1" si="184"/>
        <v>47</v>
      </c>
      <c r="AK513" s="143" t="str">
        <f t="shared" si="183"/>
        <v>S-1</v>
      </c>
      <c r="AL513" s="143" t="str">
        <f t="shared" si="183"/>
        <v>P.Swasta</v>
      </c>
      <c r="AM513" s="143" t="str">
        <f t="shared" si="183"/>
        <v>Jawa</v>
      </c>
      <c r="AN513" s="25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33"/>
      <c r="BC513">
        <f t="shared" si="163"/>
        <v>1968</v>
      </c>
      <c r="BD513">
        <f t="shared" si="164"/>
        <v>11</v>
      </c>
      <c r="BE513" s="1">
        <f t="shared" si="165"/>
        <v>1985</v>
      </c>
      <c r="BF513" s="1">
        <f t="shared" si="166"/>
        <v>12</v>
      </c>
      <c r="BG513" s="1" t="str">
        <f t="shared" si="167"/>
        <v>-</v>
      </c>
      <c r="BH513" s="1" t="str">
        <f t="shared" si="168"/>
        <v>-</v>
      </c>
      <c r="BI513" s="1" t="str">
        <f t="shared" si="169"/>
        <v>-</v>
      </c>
      <c r="BJ513" s="1" t="str">
        <f t="shared" si="170"/>
        <v>-</v>
      </c>
      <c r="BK513" s="1" t="str">
        <f t="shared" si="171"/>
        <v>-</v>
      </c>
      <c r="BL513" s="1" t="str">
        <f t="shared" si="172"/>
        <v>-</v>
      </c>
      <c r="BM513" s="1" t="str">
        <f t="shared" si="173"/>
        <v>-</v>
      </c>
      <c r="BN513" s="1" t="str">
        <f t="shared" si="174"/>
        <v>-</v>
      </c>
      <c r="BO513" s="1" t="str">
        <f t="shared" si="181"/>
        <v>-</v>
      </c>
      <c r="BP513" s="1" t="str">
        <f t="shared" si="175"/>
        <v>-</v>
      </c>
      <c r="BQ513" s="1" t="str">
        <f t="shared" si="176"/>
        <v>-</v>
      </c>
      <c r="BR513" s="1" t="str">
        <f t="shared" si="177"/>
        <v>-</v>
      </c>
      <c r="BS513" s="1">
        <f t="shared" si="178"/>
        <v>1968</v>
      </c>
      <c r="BT513" s="1">
        <f t="shared" si="179"/>
        <v>1</v>
      </c>
      <c r="BU513" s="127">
        <f t="shared" si="180"/>
        <v>0</v>
      </c>
      <c r="BV513" s="127">
        <f t="shared" si="180"/>
        <v>0</v>
      </c>
      <c r="BW513" s="9"/>
      <c r="BX513" s="9"/>
      <c r="BY513" s="9"/>
      <c r="BZ513" s="9"/>
      <c r="CA513" s="9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</row>
    <row r="514" spans="1:134" ht="15.75" x14ac:dyDescent="0.3">
      <c r="A514" s="101">
        <f>IF(C514&lt;&gt;"",COUNTA($C$7:C514),"")</f>
        <v>508</v>
      </c>
      <c r="B514" s="102">
        <v>9723019</v>
      </c>
      <c r="C514" s="251" t="s">
        <v>1112</v>
      </c>
      <c r="D514" s="293" t="s">
        <v>1109</v>
      </c>
      <c r="E514" s="102"/>
      <c r="F514" s="106" t="s">
        <v>124</v>
      </c>
      <c r="G514" s="172" t="s">
        <v>102</v>
      </c>
      <c r="H514" s="146" t="s">
        <v>115</v>
      </c>
      <c r="I514" s="109">
        <f t="shared" ca="1" si="182"/>
        <v>20</v>
      </c>
      <c r="J514" s="110"/>
      <c r="K514" s="110"/>
      <c r="L514" s="111" t="s">
        <v>106</v>
      </c>
      <c r="M514" s="253">
        <v>34968</v>
      </c>
      <c r="N514" s="254">
        <v>35050</v>
      </c>
      <c r="O514" s="156"/>
      <c r="P514" s="255"/>
      <c r="Q514" s="391"/>
      <c r="R514" s="135"/>
      <c r="S514" s="136"/>
      <c r="T514" s="137"/>
      <c r="U514" s="138"/>
      <c r="V514" s="139"/>
      <c r="W514" s="135"/>
      <c r="X514" s="371"/>
      <c r="Y514" s="141">
        <f t="shared" si="162"/>
        <v>9</v>
      </c>
      <c r="AF514" s="371"/>
      <c r="AG514" s="371"/>
      <c r="AH514" s="143" t="str">
        <f t="shared" si="184"/>
        <v>W</v>
      </c>
      <c r="AI514" s="143" t="str">
        <f t="shared" si="184"/>
        <v>B</v>
      </c>
      <c r="AJ514" s="143">
        <f t="shared" ca="1" si="184"/>
        <v>20</v>
      </c>
      <c r="AK514" s="143">
        <f t="shared" si="183"/>
        <v>0</v>
      </c>
      <c r="AL514" s="143">
        <f t="shared" si="183"/>
        <v>0</v>
      </c>
      <c r="AM514" s="143" t="str">
        <f t="shared" si="183"/>
        <v>Jawa</v>
      </c>
      <c r="AN514" s="25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33"/>
      <c r="BC514">
        <f t="shared" si="163"/>
        <v>1995</v>
      </c>
      <c r="BD514">
        <f t="shared" si="164"/>
        <v>12</v>
      </c>
      <c r="BE514" s="1" t="str">
        <f t="shared" si="165"/>
        <v>-</v>
      </c>
      <c r="BF514" s="1" t="str">
        <f t="shared" si="166"/>
        <v>-</v>
      </c>
      <c r="BG514" s="1" t="str">
        <f t="shared" si="167"/>
        <v>-</v>
      </c>
      <c r="BH514" s="1" t="str">
        <f t="shared" si="168"/>
        <v>-</v>
      </c>
      <c r="BI514" s="1" t="str">
        <f t="shared" si="169"/>
        <v>-</v>
      </c>
      <c r="BJ514" s="1" t="str">
        <f t="shared" si="170"/>
        <v>-</v>
      </c>
      <c r="BK514" s="1" t="str">
        <f t="shared" si="171"/>
        <v>-</v>
      </c>
      <c r="BL514" s="1" t="str">
        <f t="shared" si="172"/>
        <v>-</v>
      </c>
      <c r="BM514" s="1" t="str">
        <f t="shared" si="173"/>
        <v>-</v>
      </c>
      <c r="BN514" s="1" t="str">
        <f t="shared" si="174"/>
        <v>-</v>
      </c>
      <c r="BO514" s="1" t="str">
        <f t="shared" si="181"/>
        <v>-</v>
      </c>
      <c r="BP514" s="1" t="str">
        <f t="shared" si="175"/>
        <v>-</v>
      </c>
      <c r="BQ514" s="1" t="str">
        <f t="shared" si="176"/>
        <v>-</v>
      </c>
      <c r="BR514" s="1" t="str">
        <f t="shared" si="177"/>
        <v>-</v>
      </c>
      <c r="BS514" s="1">
        <f t="shared" si="178"/>
        <v>1995</v>
      </c>
      <c r="BT514" s="1">
        <f t="shared" si="179"/>
        <v>9</v>
      </c>
      <c r="BU514" s="127">
        <f t="shared" si="180"/>
        <v>0</v>
      </c>
      <c r="BV514" s="127">
        <f t="shared" si="180"/>
        <v>0</v>
      </c>
      <c r="BW514" s="9"/>
      <c r="BX514" s="9"/>
      <c r="BY514" s="9"/>
      <c r="BZ514" s="9"/>
      <c r="CA514" s="9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</row>
    <row r="515" spans="1:134" ht="15.75" x14ac:dyDescent="0.3">
      <c r="A515" s="101">
        <f>IF(C515&lt;&gt;"",COUNTA($C$7:C515),"")</f>
        <v>509</v>
      </c>
      <c r="B515" s="144" t="s">
        <v>1113</v>
      </c>
      <c r="C515" s="251" t="s">
        <v>1114</v>
      </c>
      <c r="D515" s="293" t="s">
        <v>1109</v>
      </c>
      <c r="E515" s="102"/>
      <c r="F515" s="106" t="s">
        <v>124</v>
      </c>
      <c r="G515" s="110" t="s">
        <v>102</v>
      </c>
      <c r="H515" s="146" t="s">
        <v>115</v>
      </c>
      <c r="I515" s="109">
        <f t="shared" ca="1" si="182"/>
        <v>14</v>
      </c>
      <c r="J515" s="110"/>
      <c r="K515" s="110"/>
      <c r="L515" s="111" t="s">
        <v>106</v>
      </c>
      <c r="M515" s="253">
        <v>37156</v>
      </c>
      <c r="N515" s="254">
        <v>37615</v>
      </c>
      <c r="O515" s="156"/>
      <c r="P515" s="255"/>
      <c r="Q515" s="391"/>
      <c r="R515" s="135"/>
      <c r="S515" s="136"/>
      <c r="T515" s="137"/>
      <c r="U515" s="138"/>
      <c r="V515" s="139"/>
      <c r="W515" s="135"/>
      <c r="X515" s="371"/>
      <c r="Y515" s="141">
        <f t="shared" si="162"/>
        <v>9</v>
      </c>
      <c r="AF515" s="371"/>
      <c r="AG515" s="371"/>
      <c r="AH515" s="143" t="str">
        <f t="shared" si="184"/>
        <v>W</v>
      </c>
      <c r="AI515" s="143" t="str">
        <f t="shared" si="184"/>
        <v>B</v>
      </c>
      <c r="AJ515" s="143">
        <f t="shared" ca="1" si="184"/>
        <v>14</v>
      </c>
      <c r="AK515" s="143">
        <f t="shared" si="183"/>
        <v>0</v>
      </c>
      <c r="AL515" s="143">
        <f t="shared" si="183"/>
        <v>0</v>
      </c>
      <c r="AM515" s="143" t="str">
        <f t="shared" si="183"/>
        <v>Jawa</v>
      </c>
      <c r="AN515" s="25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33"/>
      <c r="BC515">
        <f t="shared" si="163"/>
        <v>2002</v>
      </c>
      <c r="BD515">
        <f t="shared" si="164"/>
        <v>12</v>
      </c>
      <c r="BE515" s="1" t="str">
        <f t="shared" si="165"/>
        <v>-</v>
      </c>
      <c r="BF515" s="1" t="str">
        <f t="shared" si="166"/>
        <v>-</v>
      </c>
      <c r="BG515" s="1" t="str">
        <f t="shared" si="167"/>
        <v>-</v>
      </c>
      <c r="BH515" s="1" t="str">
        <f t="shared" si="168"/>
        <v>-</v>
      </c>
      <c r="BI515" s="1" t="str">
        <f t="shared" si="169"/>
        <v>-</v>
      </c>
      <c r="BJ515" s="1" t="str">
        <f t="shared" si="170"/>
        <v>-</v>
      </c>
      <c r="BK515" s="1" t="str">
        <f t="shared" si="171"/>
        <v>-</v>
      </c>
      <c r="BL515" s="1" t="str">
        <f t="shared" si="172"/>
        <v>-</v>
      </c>
      <c r="BM515" s="1" t="str">
        <f t="shared" si="173"/>
        <v>-</v>
      </c>
      <c r="BN515" s="1" t="str">
        <f t="shared" si="174"/>
        <v>-</v>
      </c>
      <c r="BO515" s="1" t="str">
        <f t="shared" si="181"/>
        <v>-</v>
      </c>
      <c r="BP515" s="1" t="str">
        <f t="shared" si="175"/>
        <v>-</v>
      </c>
      <c r="BQ515" s="1" t="str">
        <f t="shared" si="176"/>
        <v>-</v>
      </c>
      <c r="BR515" s="1" t="str">
        <f t="shared" si="177"/>
        <v>-</v>
      </c>
      <c r="BS515" s="1">
        <f t="shared" si="178"/>
        <v>2001</v>
      </c>
      <c r="BT515" s="1">
        <f t="shared" si="179"/>
        <v>9</v>
      </c>
      <c r="BU515" s="127">
        <f t="shared" si="180"/>
        <v>0</v>
      </c>
      <c r="BV515" s="127">
        <f t="shared" si="180"/>
        <v>0</v>
      </c>
      <c r="BW515" s="9"/>
      <c r="BX515" s="9"/>
      <c r="BY515" s="9"/>
      <c r="BZ515" s="9"/>
      <c r="CA515" s="9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</row>
    <row r="516" spans="1:134" ht="15.75" x14ac:dyDescent="0.3">
      <c r="A516" s="101">
        <f>IF(C516&lt;&gt;"",COUNTA($C$7:C516),"")</f>
        <v>510</v>
      </c>
      <c r="B516" s="144" t="s">
        <v>1115</v>
      </c>
      <c r="C516" s="251" t="s">
        <v>1116</v>
      </c>
      <c r="D516" s="293" t="s">
        <v>1109</v>
      </c>
      <c r="E516" s="102"/>
      <c r="F516" s="106" t="s">
        <v>124</v>
      </c>
      <c r="G516" s="110" t="s">
        <v>102</v>
      </c>
      <c r="H516" s="146" t="s">
        <v>115</v>
      </c>
      <c r="I516" s="109">
        <f t="shared" ca="1" si="182"/>
        <v>11</v>
      </c>
      <c r="J516" s="110"/>
      <c r="K516" s="110"/>
      <c r="L516" s="111" t="s">
        <v>106</v>
      </c>
      <c r="M516" s="253">
        <v>38310</v>
      </c>
      <c r="N516" s="254">
        <v>38347</v>
      </c>
      <c r="O516" s="156"/>
      <c r="P516" s="255"/>
      <c r="Q516" s="391"/>
      <c r="R516" s="135"/>
      <c r="S516" s="136"/>
      <c r="T516" s="137"/>
      <c r="U516" s="138"/>
      <c r="V516" s="139"/>
      <c r="W516" s="135"/>
      <c r="X516" s="371"/>
      <c r="Y516" s="141">
        <f t="shared" si="162"/>
        <v>11</v>
      </c>
      <c r="AF516" s="371"/>
      <c r="AG516" s="371"/>
      <c r="AH516" s="143" t="str">
        <f t="shared" si="184"/>
        <v>W</v>
      </c>
      <c r="AI516" s="143" t="str">
        <f t="shared" si="184"/>
        <v>B</v>
      </c>
      <c r="AJ516" s="143">
        <f t="shared" ca="1" si="184"/>
        <v>11</v>
      </c>
      <c r="AK516" s="143">
        <f t="shared" si="183"/>
        <v>0</v>
      </c>
      <c r="AL516" s="143">
        <f t="shared" si="183"/>
        <v>0</v>
      </c>
      <c r="AM516" s="143" t="str">
        <f t="shared" si="183"/>
        <v>Jawa</v>
      </c>
      <c r="AN516" s="25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33"/>
      <c r="BC516">
        <f t="shared" si="163"/>
        <v>2004</v>
      </c>
      <c r="BD516">
        <f t="shared" si="164"/>
        <v>12</v>
      </c>
      <c r="BE516" s="1" t="str">
        <f t="shared" si="165"/>
        <v>-</v>
      </c>
      <c r="BF516" s="1" t="str">
        <f t="shared" si="166"/>
        <v>-</v>
      </c>
      <c r="BG516" s="1" t="str">
        <f t="shared" si="167"/>
        <v>-</v>
      </c>
      <c r="BH516" s="1" t="str">
        <f t="shared" si="168"/>
        <v>-</v>
      </c>
      <c r="BI516" s="1" t="str">
        <f t="shared" si="169"/>
        <v>-</v>
      </c>
      <c r="BJ516" s="1" t="str">
        <f t="shared" si="170"/>
        <v>-</v>
      </c>
      <c r="BK516" s="1" t="str">
        <f t="shared" si="171"/>
        <v>-</v>
      </c>
      <c r="BL516" s="1" t="str">
        <f t="shared" si="172"/>
        <v>-</v>
      </c>
      <c r="BM516" s="1" t="str">
        <f t="shared" si="173"/>
        <v>-</v>
      </c>
      <c r="BN516" s="1" t="str">
        <f t="shared" si="174"/>
        <v>-</v>
      </c>
      <c r="BO516" s="1" t="str">
        <f t="shared" si="181"/>
        <v>-</v>
      </c>
      <c r="BP516" s="1" t="str">
        <f t="shared" si="175"/>
        <v>-</v>
      </c>
      <c r="BQ516" s="1" t="str">
        <f t="shared" si="176"/>
        <v>-</v>
      </c>
      <c r="BR516" s="1" t="str">
        <f t="shared" si="177"/>
        <v>-</v>
      </c>
      <c r="BS516" s="1">
        <f t="shared" si="178"/>
        <v>2004</v>
      </c>
      <c r="BT516" s="1">
        <f t="shared" si="179"/>
        <v>11</v>
      </c>
      <c r="BU516" s="127">
        <f t="shared" si="180"/>
        <v>0</v>
      </c>
      <c r="BV516" s="127">
        <f t="shared" si="180"/>
        <v>0</v>
      </c>
      <c r="BW516" s="9"/>
      <c r="BX516" s="9"/>
      <c r="BY516" s="9"/>
      <c r="BZ516" s="9"/>
      <c r="CA516" s="9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</row>
    <row r="517" spans="1:134" ht="15.75" x14ac:dyDescent="0.3">
      <c r="A517" s="101">
        <f>IF(C517&lt;&gt;"",COUNTA($C$7:C517),"")</f>
        <v>511</v>
      </c>
      <c r="B517" s="102">
        <v>9017005</v>
      </c>
      <c r="C517" s="251" t="s">
        <v>1117</v>
      </c>
      <c r="D517" s="293" t="s">
        <v>1118</v>
      </c>
      <c r="E517" s="102">
        <v>286721</v>
      </c>
      <c r="F517" s="106" t="s">
        <v>124</v>
      </c>
      <c r="G517" s="110" t="s">
        <v>66</v>
      </c>
      <c r="H517" s="110" t="s">
        <v>103</v>
      </c>
      <c r="I517" s="109">
        <f t="shared" ca="1" si="182"/>
        <v>57</v>
      </c>
      <c r="J517" s="110" t="s">
        <v>104</v>
      </c>
      <c r="K517" s="110" t="s">
        <v>105</v>
      </c>
      <c r="L517" s="111" t="s">
        <v>146</v>
      </c>
      <c r="M517" s="253">
        <v>21295</v>
      </c>
      <c r="N517" s="254">
        <v>21647</v>
      </c>
      <c r="O517" s="156">
        <v>27966</v>
      </c>
      <c r="P517" s="255"/>
      <c r="Q517" s="391"/>
      <c r="R517" s="135"/>
      <c r="S517" s="136"/>
      <c r="T517" s="137"/>
      <c r="U517" s="138"/>
      <c r="V517" s="139"/>
      <c r="W517" s="135"/>
      <c r="X517" s="371"/>
      <c r="Y517" s="141">
        <f t="shared" si="162"/>
        <v>4</v>
      </c>
      <c r="AF517" s="371"/>
      <c r="AG517" s="371"/>
      <c r="AH517" s="143" t="str">
        <f t="shared" si="184"/>
        <v>P</v>
      </c>
      <c r="AI517" s="143" t="str">
        <f t="shared" si="184"/>
        <v>S</v>
      </c>
      <c r="AJ517" s="143">
        <f t="shared" ca="1" si="184"/>
        <v>57</v>
      </c>
      <c r="AK517" s="143" t="str">
        <f t="shared" si="183"/>
        <v>Kejuruan</v>
      </c>
      <c r="AL517" s="143" t="str">
        <f t="shared" si="183"/>
        <v>P.Negeri</v>
      </c>
      <c r="AM517" s="143" t="str">
        <f t="shared" si="183"/>
        <v>Batak</v>
      </c>
      <c r="AN517" s="25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33"/>
      <c r="BC517">
        <f t="shared" si="163"/>
        <v>1959</v>
      </c>
      <c r="BD517">
        <f t="shared" si="164"/>
        <v>4</v>
      </c>
      <c r="BE517" s="1">
        <f t="shared" si="165"/>
        <v>1976</v>
      </c>
      <c r="BF517" s="1">
        <f t="shared" si="166"/>
        <v>7</v>
      </c>
      <c r="BG517" s="1" t="str">
        <f t="shared" si="167"/>
        <v>-</v>
      </c>
      <c r="BH517" s="1" t="str">
        <f t="shared" si="168"/>
        <v>-</v>
      </c>
      <c r="BI517" s="1" t="str">
        <f t="shared" si="169"/>
        <v>-</v>
      </c>
      <c r="BJ517" s="1" t="str">
        <f t="shared" si="170"/>
        <v>-</v>
      </c>
      <c r="BK517" s="1" t="str">
        <f t="shared" si="171"/>
        <v>-</v>
      </c>
      <c r="BL517" s="1" t="str">
        <f t="shared" si="172"/>
        <v>-</v>
      </c>
      <c r="BM517" s="1" t="str">
        <f t="shared" si="173"/>
        <v>-</v>
      </c>
      <c r="BN517" s="1" t="str">
        <f t="shared" si="174"/>
        <v>-</v>
      </c>
      <c r="BO517" s="1" t="str">
        <f t="shared" si="181"/>
        <v>-</v>
      </c>
      <c r="BP517" s="1" t="str">
        <f t="shared" si="175"/>
        <v>-</v>
      </c>
      <c r="BQ517" s="1" t="str">
        <f t="shared" si="176"/>
        <v>-</v>
      </c>
      <c r="BR517" s="1" t="str">
        <f t="shared" si="177"/>
        <v>-</v>
      </c>
      <c r="BS517" s="1">
        <f t="shared" si="178"/>
        <v>1958</v>
      </c>
      <c r="BT517" s="1">
        <f t="shared" si="179"/>
        <v>4</v>
      </c>
      <c r="BU517" s="127">
        <f t="shared" si="180"/>
        <v>0</v>
      </c>
      <c r="BV517" s="127">
        <f t="shared" si="180"/>
        <v>0</v>
      </c>
      <c r="BW517" s="9"/>
      <c r="BX517" s="9"/>
      <c r="BY517" s="9"/>
      <c r="BZ517" s="9"/>
      <c r="CA517" s="9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</row>
    <row r="518" spans="1:134" ht="15.75" x14ac:dyDescent="0.3">
      <c r="A518" s="101">
        <f>IF(C518&lt;&gt;"",COUNTA($C$7:C518),"")</f>
        <v>512</v>
      </c>
      <c r="B518" s="102">
        <v>9027006</v>
      </c>
      <c r="C518" s="251" t="s">
        <v>1119</v>
      </c>
      <c r="D518" s="293" t="s">
        <v>1118</v>
      </c>
      <c r="E518" s="102"/>
      <c r="F518" s="106" t="s">
        <v>124</v>
      </c>
      <c r="G518" s="110" t="s">
        <v>102</v>
      </c>
      <c r="H518" s="110" t="s">
        <v>103</v>
      </c>
      <c r="I518" s="109">
        <f t="shared" ca="1" si="182"/>
        <v>55</v>
      </c>
      <c r="J518" s="110" t="s">
        <v>118</v>
      </c>
      <c r="K518" s="110" t="s">
        <v>127</v>
      </c>
      <c r="L518" s="111" t="s">
        <v>146</v>
      </c>
      <c r="M518" s="253">
        <v>21996</v>
      </c>
      <c r="N518" s="254">
        <v>22030</v>
      </c>
      <c r="O518" s="156">
        <v>28463</v>
      </c>
      <c r="P518" s="255"/>
      <c r="Q518" s="391"/>
      <c r="R518" s="135"/>
      <c r="S518" s="136"/>
      <c r="T518" s="137"/>
      <c r="U518" s="138"/>
      <c r="V518" s="139"/>
      <c r="W518" s="135"/>
      <c r="X518" s="371"/>
      <c r="Y518" s="141">
        <f t="shared" si="162"/>
        <v>3</v>
      </c>
      <c r="AF518" s="371"/>
      <c r="AG518" s="371"/>
      <c r="AH518" s="143" t="str">
        <f t="shared" si="184"/>
        <v>W</v>
      </c>
      <c r="AI518" s="143" t="str">
        <f t="shared" si="184"/>
        <v>S</v>
      </c>
      <c r="AJ518" s="143">
        <f t="shared" ca="1" si="184"/>
        <v>55</v>
      </c>
      <c r="AK518" s="143" t="str">
        <f t="shared" si="183"/>
        <v>SD</v>
      </c>
      <c r="AL518" s="143" t="str">
        <f t="shared" si="183"/>
        <v>Ibu RT</v>
      </c>
      <c r="AM518" s="143" t="str">
        <f t="shared" si="183"/>
        <v>Batak</v>
      </c>
      <c r="AN518" s="25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33"/>
      <c r="BC518">
        <f t="shared" si="163"/>
        <v>1960</v>
      </c>
      <c r="BD518">
        <f t="shared" si="164"/>
        <v>4</v>
      </c>
      <c r="BE518" s="1">
        <f t="shared" si="165"/>
        <v>1977</v>
      </c>
      <c r="BF518" s="1">
        <f t="shared" si="166"/>
        <v>12</v>
      </c>
      <c r="BG518" s="1" t="str">
        <f t="shared" si="167"/>
        <v>-</v>
      </c>
      <c r="BH518" s="1" t="str">
        <f t="shared" si="168"/>
        <v>-</v>
      </c>
      <c r="BI518" s="1" t="str">
        <f t="shared" si="169"/>
        <v>-</v>
      </c>
      <c r="BJ518" s="1" t="str">
        <f t="shared" si="170"/>
        <v>-</v>
      </c>
      <c r="BK518" s="1" t="str">
        <f t="shared" si="171"/>
        <v>-</v>
      </c>
      <c r="BL518" s="1" t="str">
        <f t="shared" si="172"/>
        <v>-</v>
      </c>
      <c r="BM518" s="1" t="str">
        <f t="shared" si="173"/>
        <v>-</v>
      </c>
      <c r="BN518" s="1" t="str">
        <f t="shared" si="174"/>
        <v>-</v>
      </c>
      <c r="BO518" s="1" t="str">
        <f t="shared" si="181"/>
        <v>-</v>
      </c>
      <c r="BP518" s="1" t="str">
        <f t="shared" si="175"/>
        <v>-</v>
      </c>
      <c r="BQ518" s="1" t="str">
        <f t="shared" si="176"/>
        <v>-</v>
      </c>
      <c r="BR518" s="1" t="str">
        <f t="shared" si="177"/>
        <v>-</v>
      </c>
      <c r="BS518" s="1">
        <f t="shared" si="178"/>
        <v>1960</v>
      </c>
      <c r="BT518" s="1">
        <f t="shared" si="179"/>
        <v>3</v>
      </c>
      <c r="BU518" s="127">
        <f t="shared" si="180"/>
        <v>0</v>
      </c>
      <c r="BV518" s="127">
        <f t="shared" si="180"/>
        <v>0</v>
      </c>
      <c r="BW518" s="9"/>
      <c r="BX518" s="9"/>
      <c r="BY518" s="9"/>
      <c r="BZ518" s="9"/>
      <c r="CA518" s="9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</row>
    <row r="519" spans="1:134" ht="15.75" x14ac:dyDescent="0.3">
      <c r="A519" s="101">
        <f>IF(C519&lt;&gt;"",COUNTA($C$7:C519),"")</f>
        <v>513</v>
      </c>
      <c r="B519" s="102">
        <v>9018007</v>
      </c>
      <c r="C519" s="251" t="s">
        <v>1120</v>
      </c>
      <c r="D519" s="293" t="s">
        <v>1118</v>
      </c>
      <c r="E519" s="102"/>
      <c r="F519" s="106" t="s">
        <v>124</v>
      </c>
      <c r="G519" s="110" t="s">
        <v>66</v>
      </c>
      <c r="H519" s="110" t="s">
        <v>103</v>
      </c>
      <c r="I519" s="109">
        <f t="shared" ca="1" si="182"/>
        <v>31</v>
      </c>
      <c r="J519" s="110" t="s">
        <v>110</v>
      </c>
      <c r="K519" s="110" t="s">
        <v>122</v>
      </c>
      <c r="L519" s="111" t="s">
        <v>146</v>
      </c>
      <c r="M519" s="253">
        <v>30871</v>
      </c>
      <c r="N519" s="254">
        <v>31004</v>
      </c>
      <c r="O519" s="156">
        <v>37346</v>
      </c>
      <c r="P519" s="255"/>
      <c r="Q519" s="391"/>
      <c r="R519" s="135"/>
      <c r="S519" s="136"/>
      <c r="T519" s="137"/>
      <c r="U519" s="138"/>
      <c r="V519" s="139"/>
      <c r="W519" s="135"/>
      <c r="X519" s="371"/>
      <c r="Y519" s="141">
        <f t="shared" si="162"/>
        <v>7</v>
      </c>
      <c r="AF519" s="371"/>
      <c r="AG519" s="371"/>
      <c r="AH519" s="143" t="str">
        <f t="shared" si="184"/>
        <v>P</v>
      </c>
      <c r="AI519" s="143" t="str">
        <f t="shared" si="184"/>
        <v>S</v>
      </c>
      <c r="AJ519" s="143">
        <f t="shared" ca="1" si="184"/>
        <v>31</v>
      </c>
      <c r="AK519" s="143" t="str">
        <f t="shared" si="183"/>
        <v>SMU</v>
      </c>
      <c r="AL519" s="143" t="str">
        <f t="shared" si="183"/>
        <v>Pel/Mhs</v>
      </c>
      <c r="AM519" s="143" t="str">
        <f t="shared" si="183"/>
        <v>Batak</v>
      </c>
      <c r="AN519" s="25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33"/>
      <c r="BC519">
        <f t="shared" si="163"/>
        <v>1984</v>
      </c>
      <c r="BD519">
        <f t="shared" si="164"/>
        <v>11</v>
      </c>
      <c r="BE519" s="1">
        <f t="shared" si="165"/>
        <v>2002</v>
      </c>
      <c r="BF519" s="1">
        <f t="shared" si="166"/>
        <v>3</v>
      </c>
      <c r="BG519" s="1" t="str">
        <f t="shared" si="167"/>
        <v>-</v>
      </c>
      <c r="BH519" s="1" t="str">
        <f t="shared" si="168"/>
        <v>-</v>
      </c>
      <c r="BI519" s="1" t="str">
        <f t="shared" si="169"/>
        <v>-</v>
      </c>
      <c r="BJ519" s="1" t="str">
        <f t="shared" si="170"/>
        <v>-</v>
      </c>
      <c r="BK519" s="1" t="str">
        <f t="shared" si="171"/>
        <v>-</v>
      </c>
      <c r="BL519" s="1" t="str">
        <f t="shared" si="172"/>
        <v>-</v>
      </c>
      <c r="BM519" s="1" t="str">
        <f t="shared" si="173"/>
        <v>-</v>
      </c>
      <c r="BN519" s="1" t="str">
        <f t="shared" si="174"/>
        <v>-</v>
      </c>
      <c r="BO519" s="1" t="str">
        <f t="shared" si="181"/>
        <v>-</v>
      </c>
      <c r="BP519" s="1" t="str">
        <f t="shared" si="175"/>
        <v>-</v>
      </c>
      <c r="BQ519" s="1" t="str">
        <f t="shared" si="176"/>
        <v>-</v>
      </c>
      <c r="BR519" s="1" t="str">
        <f t="shared" si="177"/>
        <v>-</v>
      </c>
      <c r="BS519" s="1">
        <f t="shared" si="178"/>
        <v>1984</v>
      </c>
      <c r="BT519" s="1">
        <f t="shared" si="179"/>
        <v>7</v>
      </c>
      <c r="BU519" s="127">
        <f t="shared" si="180"/>
        <v>0</v>
      </c>
      <c r="BV519" s="127">
        <f t="shared" si="180"/>
        <v>0</v>
      </c>
      <c r="BW519" s="9"/>
      <c r="BX519" s="9"/>
      <c r="BY519" s="9"/>
      <c r="BZ519" s="9"/>
      <c r="CA519" s="9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</row>
    <row r="520" spans="1:134" ht="15.75" x14ac:dyDescent="0.3">
      <c r="A520" s="101">
        <f>IF(C520&lt;&gt;"",COUNTA($C$7:C520),"")</f>
        <v>514</v>
      </c>
      <c r="B520" s="102">
        <v>9125004</v>
      </c>
      <c r="C520" s="251" t="s">
        <v>1121</v>
      </c>
      <c r="D520" s="293" t="s">
        <v>1118</v>
      </c>
      <c r="E520" s="102"/>
      <c r="F520" s="106" t="s">
        <v>124</v>
      </c>
      <c r="G520" s="110" t="s">
        <v>102</v>
      </c>
      <c r="H520" s="110" t="s">
        <v>103</v>
      </c>
      <c r="I520" s="109">
        <f t="shared" ca="1" si="182"/>
        <v>28</v>
      </c>
      <c r="J520" s="110" t="s">
        <v>110</v>
      </c>
      <c r="K520" s="110" t="s">
        <v>122</v>
      </c>
      <c r="L520" s="111" t="s">
        <v>146</v>
      </c>
      <c r="M520" s="253">
        <v>32054</v>
      </c>
      <c r="N520" s="254">
        <v>33239</v>
      </c>
      <c r="O520" s="156">
        <v>38346</v>
      </c>
      <c r="P520" s="255"/>
      <c r="Q520" s="391"/>
      <c r="R520" s="135"/>
      <c r="S520" s="136"/>
      <c r="T520" s="137"/>
      <c r="U520" s="138"/>
      <c r="V520" s="139"/>
      <c r="W520" s="135"/>
      <c r="X520" s="371"/>
      <c r="Y520" s="141">
        <f t="shared" ref="Y520:Y583" si="185">IF(ISBLANK(M520),"-",IF(ISBLANK(Q520),IF(ISBLANK(R520),IF(ISBLANK(S520),MONTH(M520),"-"),"-"),"-"))</f>
        <v>10</v>
      </c>
      <c r="AF520" s="371"/>
      <c r="AG520" s="371"/>
      <c r="AH520" s="143" t="str">
        <f t="shared" si="184"/>
        <v>W</v>
      </c>
      <c r="AI520" s="143" t="str">
        <f t="shared" si="184"/>
        <v>S</v>
      </c>
      <c r="AJ520" s="143">
        <f t="shared" ca="1" si="184"/>
        <v>28</v>
      </c>
      <c r="AK520" s="143" t="str">
        <f t="shared" si="183"/>
        <v>SMU</v>
      </c>
      <c r="AL520" s="143" t="str">
        <f t="shared" si="183"/>
        <v>Pel/Mhs</v>
      </c>
      <c r="AM520" s="143" t="str">
        <f t="shared" si="183"/>
        <v>Batak</v>
      </c>
      <c r="AN520" s="25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33"/>
      <c r="BC520">
        <f t="shared" ref="BC520:BC583" si="186">IF(ISBLANK($N520),"-",YEAR($N520))</f>
        <v>1991</v>
      </c>
      <c r="BD520">
        <f t="shared" ref="BD520:BD583" si="187">IF(ISBLANK($N520),"-",MONTH($N520))</f>
        <v>1</v>
      </c>
      <c r="BE520" s="1">
        <f t="shared" ref="BE520:BE583" si="188">IF(ISBLANK($O520),"-",YEAR($O520))</f>
        <v>2004</v>
      </c>
      <c r="BF520" s="1">
        <f t="shared" ref="BF520:BF583" si="189">IF(ISBLANK($O520),"-",MONTH($O520))</f>
        <v>12</v>
      </c>
      <c r="BG520" s="1" t="str">
        <f t="shared" ref="BG520:BG583" si="190">IF(ISBLANK($P520),"-",YEAR($P520))</f>
        <v>-</v>
      </c>
      <c r="BH520" s="1" t="str">
        <f t="shared" ref="BH520:BH583" si="191">IF(ISBLANK($P520),"-",MONTH($P520))</f>
        <v>-</v>
      </c>
      <c r="BI520" s="1" t="str">
        <f t="shared" ref="BI520:BI583" si="192">IF(ISBLANK($Q520),"-",YEAR($Q520))</f>
        <v>-</v>
      </c>
      <c r="BJ520" s="1" t="str">
        <f t="shared" ref="BJ520:BJ583" si="193">IF(ISBLANK($Q520),"-",MONTH($Q520))</f>
        <v>-</v>
      </c>
      <c r="BK520" s="1" t="str">
        <f t="shared" ref="BK520:BK583" si="194">IF(ISBLANK($R520),"-",YEAR($R520))</f>
        <v>-</v>
      </c>
      <c r="BL520" s="1" t="str">
        <f t="shared" ref="BL520:BL583" si="195">IF(ISBLANK($R520),"-",MONTH($R520))</f>
        <v>-</v>
      </c>
      <c r="BM520" s="1" t="str">
        <f t="shared" ref="BM520:BM583" si="196">IF(ISBLANK($S520),"-",YEAR($S520))</f>
        <v>-</v>
      </c>
      <c r="BN520" s="1" t="str">
        <f t="shared" ref="BN520:BN583" si="197">IF(ISBLANK($S520),"-",MONTH($S520))</f>
        <v>-</v>
      </c>
      <c r="BO520" s="1" t="str">
        <f t="shared" si="181"/>
        <v>-</v>
      </c>
      <c r="BP520" s="1" t="str">
        <f t="shared" ref="BP520:BP583" si="198">IF(ISBLANK($T520),"-",MONTH($T520))</f>
        <v>-</v>
      </c>
      <c r="BQ520" s="1" t="str">
        <f t="shared" ref="BQ520:BQ583" si="199">IF(ISBLANK($U520),"-",YEAR($U520))</f>
        <v>-</v>
      </c>
      <c r="BR520" s="1" t="str">
        <f t="shared" ref="BR520:BR583" si="200">IF(ISBLANK($U520),"-",MONTH($U520))</f>
        <v>-</v>
      </c>
      <c r="BS520" s="1">
        <f t="shared" ref="BS520:BS583" si="201">IF(ISBLANK($M520),"-",YEAR($M520))</f>
        <v>1987</v>
      </c>
      <c r="BT520" s="1">
        <f t="shared" ref="BT520:BT583" si="202">IF(ISBLANK($M520),"-",MONTH($M520))</f>
        <v>10</v>
      </c>
      <c r="BU520" s="127">
        <f t="shared" ref="BU520:BV583" si="203">V520</f>
        <v>0</v>
      </c>
      <c r="BV520" s="127">
        <f t="shared" si="203"/>
        <v>0</v>
      </c>
      <c r="BW520" s="9"/>
      <c r="BX520" s="9"/>
      <c r="BY520" s="9"/>
      <c r="BZ520" s="9"/>
      <c r="CA520" s="9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</row>
    <row r="521" spans="1:134" ht="15.75" x14ac:dyDescent="0.3">
      <c r="A521" s="101">
        <f>IF(C521&lt;&gt;"",COUNTA($C$7:C521),"")</f>
        <v>515</v>
      </c>
      <c r="B521" s="102">
        <v>9415011</v>
      </c>
      <c r="C521" s="251" t="s">
        <v>1122</v>
      </c>
      <c r="D521" s="293" t="s">
        <v>1118</v>
      </c>
      <c r="E521" s="102"/>
      <c r="F521" s="106" t="s">
        <v>124</v>
      </c>
      <c r="G521" s="220" t="s">
        <v>66</v>
      </c>
      <c r="H521" s="110" t="s">
        <v>103</v>
      </c>
      <c r="I521" s="109">
        <f t="shared" ca="1" si="182"/>
        <v>23</v>
      </c>
      <c r="J521" s="110" t="s">
        <v>110</v>
      </c>
      <c r="K521" s="110" t="s">
        <v>122</v>
      </c>
      <c r="L521" s="111" t="s">
        <v>146</v>
      </c>
      <c r="M521" s="254">
        <v>33609</v>
      </c>
      <c r="N521" s="254">
        <v>34427</v>
      </c>
      <c r="O521" s="156">
        <v>39789</v>
      </c>
      <c r="P521" s="255"/>
      <c r="Q521" s="391"/>
      <c r="R521" s="135"/>
      <c r="S521" s="136"/>
      <c r="T521" s="137"/>
      <c r="U521" s="138"/>
      <c r="V521" s="139"/>
      <c r="W521" s="135"/>
      <c r="X521" s="371"/>
      <c r="Y521" s="141">
        <f t="shared" si="185"/>
        <v>1</v>
      </c>
      <c r="AF521" s="371"/>
      <c r="AG521" s="371"/>
      <c r="AH521" s="143" t="str">
        <f t="shared" si="184"/>
        <v>P</v>
      </c>
      <c r="AI521" s="143" t="str">
        <f t="shared" si="184"/>
        <v>S</v>
      </c>
      <c r="AJ521" s="143">
        <f t="shared" ca="1" si="184"/>
        <v>23</v>
      </c>
      <c r="AK521" s="143" t="str">
        <f t="shared" si="183"/>
        <v>SMU</v>
      </c>
      <c r="AL521" s="143" t="str">
        <f t="shared" si="183"/>
        <v>Pel/Mhs</v>
      </c>
      <c r="AM521" s="143" t="str">
        <f t="shared" si="183"/>
        <v>Batak</v>
      </c>
      <c r="AN521" s="25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33"/>
      <c r="BC521">
        <f t="shared" si="186"/>
        <v>1994</v>
      </c>
      <c r="BD521">
        <f t="shared" si="187"/>
        <v>4</v>
      </c>
      <c r="BE521" s="1">
        <f t="shared" si="188"/>
        <v>2008</v>
      </c>
      <c r="BF521" s="1">
        <f t="shared" si="189"/>
        <v>12</v>
      </c>
      <c r="BG521" s="1" t="str">
        <f t="shared" si="190"/>
        <v>-</v>
      </c>
      <c r="BH521" s="1" t="str">
        <f t="shared" si="191"/>
        <v>-</v>
      </c>
      <c r="BI521" s="1" t="str">
        <f t="shared" si="192"/>
        <v>-</v>
      </c>
      <c r="BJ521" s="1" t="str">
        <f t="shared" si="193"/>
        <v>-</v>
      </c>
      <c r="BK521" s="1" t="str">
        <f t="shared" si="194"/>
        <v>-</v>
      </c>
      <c r="BL521" s="1" t="str">
        <f t="shared" si="195"/>
        <v>-</v>
      </c>
      <c r="BM521" s="1" t="str">
        <f t="shared" si="196"/>
        <v>-</v>
      </c>
      <c r="BN521" s="1" t="str">
        <f t="shared" si="197"/>
        <v>-</v>
      </c>
      <c r="BO521" s="1" t="str">
        <f t="shared" ref="BO521:BO584" si="204">IF(ISBLANK($T521),"-",YEAR($T521))</f>
        <v>-</v>
      </c>
      <c r="BP521" s="1" t="str">
        <f t="shared" si="198"/>
        <v>-</v>
      </c>
      <c r="BQ521" s="1" t="str">
        <f t="shared" si="199"/>
        <v>-</v>
      </c>
      <c r="BR521" s="1" t="str">
        <f t="shared" si="200"/>
        <v>-</v>
      </c>
      <c r="BS521" s="1">
        <f t="shared" si="201"/>
        <v>1992</v>
      </c>
      <c r="BT521" s="1">
        <f t="shared" si="202"/>
        <v>1</v>
      </c>
      <c r="BU521" s="127">
        <f t="shared" si="203"/>
        <v>0</v>
      </c>
      <c r="BV521" s="127">
        <f t="shared" si="203"/>
        <v>0</v>
      </c>
      <c r="BW521" s="9"/>
      <c r="BX521" s="9"/>
      <c r="BY521" s="9"/>
      <c r="BZ521" s="9"/>
      <c r="CA521" s="9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</row>
    <row r="522" spans="1:134" ht="15.75" x14ac:dyDescent="0.3">
      <c r="A522" s="101">
        <f>IF(C522&lt;&gt;"",COUNTA($C$7:C522),"")</f>
        <v>516</v>
      </c>
      <c r="B522" s="415">
        <v>9925033</v>
      </c>
      <c r="C522" s="416" t="s">
        <v>1123</v>
      </c>
      <c r="D522" s="417" t="s">
        <v>1118</v>
      </c>
      <c r="E522" s="415"/>
      <c r="F522" s="418" t="s">
        <v>124</v>
      </c>
      <c r="G522" s="419" t="s">
        <v>102</v>
      </c>
      <c r="H522" s="420" t="s">
        <v>103</v>
      </c>
      <c r="I522" s="421">
        <f t="shared" ref="I522:I585" ca="1" si="205">IF(OR(ISBLANK(M522),NOT(ISBLANK(R522))),"",IF(MONTH(M522)&gt;MONTH($M$3),YEAR($M$3)-YEAR(M522),IF(AND(MONTH(M522)=MONTH($M$3),DAY(M522)&lt;=DAY($M$3)),YEAR($M$3)-YEAR(M522),YEAR($M$3)-YEAR(M522))))</f>
        <v>28</v>
      </c>
      <c r="J522" s="420" t="s">
        <v>110</v>
      </c>
      <c r="K522" s="420" t="s">
        <v>122</v>
      </c>
      <c r="L522" s="422" t="s">
        <v>146</v>
      </c>
      <c r="M522" s="423">
        <v>32020</v>
      </c>
      <c r="N522" s="424">
        <v>36520</v>
      </c>
      <c r="O522" s="425">
        <v>39418</v>
      </c>
      <c r="P522" s="426"/>
      <c r="Q522" s="427"/>
      <c r="R522" s="428"/>
      <c r="S522" s="429">
        <v>40543</v>
      </c>
      <c r="T522" s="430"/>
      <c r="U522" s="431"/>
      <c r="V522" s="432" t="s">
        <v>205</v>
      </c>
      <c r="W522" s="428"/>
      <c r="X522" s="371"/>
      <c r="Y522" s="141" t="str">
        <f t="shared" si="185"/>
        <v>-</v>
      </c>
      <c r="AF522" s="371"/>
      <c r="AG522" s="371"/>
      <c r="AH522" s="143" t="str">
        <f t="shared" si="184"/>
        <v>*W</v>
      </c>
      <c r="AI522" s="143" t="str">
        <f t="shared" si="184"/>
        <v>*S</v>
      </c>
      <c r="AJ522" s="143" t="str">
        <f t="shared" ca="1" si="184"/>
        <v>*28</v>
      </c>
      <c r="AK522" s="143" t="str">
        <f t="shared" si="183"/>
        <v>*SMU</v>
      </c>
      <c r="AL522" s="143" t="str">
        <f t="shared" si="183"/>
        <v>*Pel/Mhs</v>
      </c>
      <c r="AM522" s="143" t="str">
        <f t="shared" si="183"/>
        <v>*Batak</v>
      </c>
      <c r="AN522" s="25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33"/>
      <c r="BC522">
        <f t="shared" si="186"/>
        <v>1999</v>
      </c>
      <c r="BD522">
        <f t="shared" si="187"/>
        <v>12</v>
      </c>
      <c r="BE522" s="1">
        <f t="shared" si="188"/>
        <v>2007</v>
      </c>
      <c r="BF522" s="1">
        <f t="shared" si="189"/>
        <v>12</v>
      </c>
      <c r="BG522" s="1" t="str">
        <f t="shared" si="190"/>
        <v>-</v>
      </c>
      <c r="BH522" s="1" t="str">
        <f t="shared" si="191"/>
        <v>-</v>
      </c>
      <c r="BI522" s="1" t="str">
        <f t="shared" si="192"/>
        <v>-</v>
      </c>
      <c r="BJ522" s="1" t="str">
        <f t="shared" si="193"/>
        <v>-</v>
      </c>
      <c r="BK522" s="1" t="str">
        <f t="shared" si="194"/>
        <v>-</v>
      </c>
      <c r="BL522" s="1" t="str">
        <f t="shared" si="195"/>
        <v>-</v>
      </c>
      <c r="BM522" s="1">
        <f t="shared" si="196"/>
        <v>2010</v>
      </c>
      <c r="BN522" s="1">
        <f t="shared" si="197"/>
        <v>12</v>
      </c>
      <c r="BO522" s="1" t="str">
        <f t="shared" si="204"/>
        <v>-</v>
      </c>
      <c r="BP522" s="1" t="str">
        <f t="shared" si="198"/>
        <v>-</v>
      </c>
      <c r="BQ522" s="1" t="str">
        <f t="shared" si="199"/>
        <v>-</v>
      </c>
      <c r="BR522" s="1" t="str">
        <f t="shared" si="200"/>
        <v>-</v>
      </c>
      <c r="BS522" s="1">
        <f t="shared" si="201"/>
        <v>1987</v>
      </c>
      <c r="BT522" s="1">
        <f t="shared" si="202"/>
        <v>8</v>
      </c>
      <c r="BU522" s="127" t="str">
        <f t="shared" si="203"/>
        <v>AKK-1</v>
      </c>
      <c r="BV522" s="127">
        <f t="shared" si="203"/>
        <v>0</v>
      </c>
      <c r="BW522" s="9"/>
      <c r="BX522" s="9"/>
      <c r="BY522" s="9"/>
      <c r="BZ522" s="9"/>
      <c r="CA522" s="9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</row>
    <row r="523" spans="1:134" ht="15.75" x14ac:dyDescent="0.3">
      <c r="A523" s="101">
        <f>IF(C523&lt;&gt;"",COUNTA($C$7:C523),"")</f>
        <v>517</v>
      </c>
      <c r="B523" s="102">
        <v>9017013</v>
      </c>
      <c r="C523" s="251" t="s">
        <v>1124</v>
      </c>
      <c r="D523" s="293" t="s">
        <v>1125</v>
      </c>
      <c r="E523" s="102">
        <v>284872</v>
      </c>
      <c r="F523" s="106" t="s">
        <v>124</v>
      </c>
      <c r="G523" s="110" t="s">
        <v>66</v>
      </c>
      <c r="H523" s="110" t="s">
        <v>103</v>
      </c>
      <c r="I523" s="109">
        <f t="shared" ca="1" si="205"/>
        <v>58</v>
      </c>
      <c r="J523" s="110" t="s">
        <v>145</v>
      </c>
      <c r="K523" s="110" t="s">
        <v>105</v>
      </c>
      <c r="L523" s="111" t="s">
        <v>106</v>
      </c>
      <c r="M523" s="253">
        <v>21147</v>
      </c>
      <c r="N523" s="254"/>
      <c r="O523" s="156">
        <v>28029</v>
      </c>
      <c r="P523" s="255"/>
      <c r="Q523" s="391"/>
      <c r="R523" s="135"/>
      <c r="S523" s="136"/>
      <c r="T523" s="137"/>
      <c r="U523" s="138"/>
      <c r="V523" s="139"/>
      <c r="W523" s="135"/>
      <c r="X523" s="371"/>
      <c r="Y523" s="141">
        <f t="shared" si="185"/>
        <v>11</v>
      </c>
      <c r="AF523" s="371"/>
      <c r="AG523" s="371"/>
      <c r="AH523" s="143" t="str">
        <f t="shared" si="184"/>
        <v>P</v>
      </c>
      <c r="AI523" s="143" t="str">
        <f t="shared" si="184"/>
        <v>S</v>
      </c>
      <c r="AJ523" s="143">
        <f t="shared" ca="1" si="184"/>
        <v>58</v>
      </c>
      <c r="AK523" s="143" t="str">
        <f t="shared" si="183"/>
        <v>S-1</v>
      </c>
      <c r="AL523" s="143" t="str">
        <f t="shared" si="183"/>
        <v>P.Negeri</v>
      </c>
      <c r="AM523" s="143" t="str">
        <f t="shared" si="183"/>
        <v>Jawa</v>
      </c>
      <c r="AN523" s="25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33"/>
      <c r="BC523" t="str">
        <f t="shared" si="186"/>
        <v>-</v>
      </c>
      <c r="BD523" t="str">
        <f t="shared" si="187"/>
        <v>-</v>
      </c>
      <c r="BE523" s="1">
        <f t="shared" si="188"/>
        <v>1976</v>
      </c>
      <c r="BF523" s="1">
        <f t="shared" si="189"/>
        <v>9</v>
      </c>
      <c r="BG523" s="1" t="str">
        <f t="shared" si="190"/>
        <v>-</v>
      </c>
      <c r="BH523" s="1" t="str">
        <f t="shared" si="191"/>
        <v>-</v>
      </c>
      <c r="BI523" s="1" t="str">
        <f t="shared" si="192"/>
        <v>-</v>
      </c>
      <c r="BJ523" s="1" t="str">
        <f t="shared" si="193"/>
        <v>-</v>
      </c>
      <c r="BK523" s="1" t="str">
        <f t="shared" si="194"/>
        <v>-</v>
      </c>
      <c r="BL523" s="1" t="str">
        <f t="shared" si="195"/>
        <v>-</v>
      </c>
      <c r="BM523" s="1" t="str">
        <f t="shared" si="196"/>
        <v>-</v>
      </c>
      <c r="BN523" s="1" t="str">
        <f t="shared" si="197"/>
        <v>-</v>
      </c>
      <c r="BO523" s="1" t="str">
        <f t="shared" si="204"/>
        <v>-</v>
      </c>
      <c r="BP523" s="1" t="str">
        <f t="shared" si="198"/>
        <v>-</v>
      </c>
      <c r="BQ523" s="1" t="str">
        <f t="shared" si="199"/>
        <v>-</v>
      </c>
      <c r="BR523" s="1" t="str">
        <f t="shared" si="200"/>
        <v>-</v>
      </c>
      <c r="BS523" s="1">
        <f t="shared" si="201"/>
        <v>1957</v>
      </c>
      <c r="BT523" s="1">
        <f t="shared" si="202"/>
        <v>11</v>
      </c>
      <c r="BU523" s="127">
        <f t="shared" si="203"/>
        <v>0</v>
      </c>
      <c r="BV523" s="127">
        <f t="shared" si="203"/>
        <v>0</v>
      </c>
      <c r="BW523" s="9"/>
      <c r="BX523" s="9"/>
      <c r="BY523" s="9"/>
      <c r="BZ523" s="9"/>
      <c r="CA523" s="9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</row>
    <row r="524" spans="1:134" ht="15.75" x14ac:dyDescent="0.3">
      <c r="A524" s="101">
        <f>IF(C524&lt;&gt;"",COUNTA($C$7:C524),"")</f>
        <v>518</v>
      </c>
      <c r="B524" s="102">
        <v>9027014</v>
      </c>
      <c r="C524" s="251" t="s">
        <v>1126</v>
      </c>
      <c r="D524" s="293" t="s">
        <v>1125</v>
      </c>
      <c r="E524" s="102"/>
      <c r="F524" s="106" t="s">
        <v>124</v>
      </c>
      <c r="G524" s="220" t="s">
        <v>102</v>
      </c>
      <c r="H524" s="110" t="s">
        <v>103</v>
      </c>
      <c r="I524" s="109">
        <f t="shared" ca="1" si="205"/>
        <v>56</v>
      </c>
      <c r="J524" s="110" t="s">
        <v>145</v>
      </c>
      <c r="K524" s="110" t="s">
        <v>119</v>
      </c>
      <c r="L524" s="111" t="s">
        <v>106</v>
      </c>
      <c r="M524" s="253">
        <v>21716</v>
      </c>
      <c r="N524" s="254">
        <v>28400</v>
      </c>
      <c r="O524" s="156">
        <v>28400</v>
      </c>
      <c r="P524" s="255"/>
      <c r="Q524" s="391"/>
      <c r="R524" s="135"/>
      <c r="S524" s="136"/>
      <c r="T524" s="137"/>
      <c r="U524" s="138"/>
      <c r="V524" s="139"/>
      <c r="W524" s="135"/>
      <c r="X524" s="371"/>
      <c r="Y524" s="141">
        <f t="shared" si="185"/>
        <v>6</v>
      </c>
      <c r="AF524" s="371"/>
      <c r="AG524" s="371"/>
      <c r="AH524" s="143" t="str">
        <f t="shared" si="184"/>
        <v>W</v>
      </c>
      <c r="AI524" s="143" t="str">
        <f t="shared" si="184"/>
        <v>S</v>
      </c>
      <c r="AJ524" s="143">
        <f t="shared" ca="1" si="184"/>
        <v>56</v>
      </c>
      <c r="AK524" s="143" t="str">
        <f t="shared" si="183"/>
        <v>S-1</v>
      </c>
      <c r="AL524" s="143" t="str">
        <f t="shared" si="183"/>
        <v>P.Swasta</v>
      </c>
      <c r="AM524" s="143" t="str">
        <f t="shared" si="183"/>
        <v>Jawa</v>
      </c>
      <c r="AN524" s="25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33"/>
      <c r="BC524">
        <f t="shared" si="186"/>
        <v>1977</v>
      </c>
      <c r="BD524">
        <f t="shared" si="187"/>
        <v>10</v>
      </c>
      <c r="BE524" s="1">
        <f t="shared" si="188"/>
        <v>1977</v>
      </c>
      <c r="BF524" s="1">
        <f t="shared" si="189"/>
        <v>10</v>
      </c>
      <c r="BG524" s="1" t="str">
        <f t="shared" si="190"/>
        <v>-</v>
      </c>
      <c r="BH524" s="1" t="str">
        <f t="shared" si="191"/>
        <v>-</v>
      </c>
      <c r="BI524" s="1" t="str">
        <f t="shared" si="192"/>
        <v>-</v>
      </c>
      <c r="BJ524" s="1" t="str">
        <f t="shared" si="193"/>
        <v>-</v>
      </c>
      <c r="BK524" s="1" t="str">
        <f t="shared" si="194"/>
        <v>-</v>
      </c>
      <c r="BL524" s="1" t="str">
        <f t="shared" si="195"/>
        <v>-</v>
      </c>
      <c r="BM524" s="1" t="str">
        <f t="shared" si="196"/>
        <v>-</v>
      </c>
      <c r="BN524" s="1" t="str">
        <f t="shared" si="197"/>
        <v>-</v>
      </c>
      <c r="BO524" s="1" t="str">
        <f t="shared" si="204"/>
        <v>-</v>
      </c>
      <c r="BP524" s="1" t="str">
        <f t="shared" si="198"/>
        <v>-</v>
      </c>
      <c r="BQ524" s="1" t="str">
        <f t="shared" si="199"/>
        <v>-</v>
      </c>
      <c r="BR524" s="1" t="str">
        <f t="shared" si="200"/>
        <v>-</v>
      </c>
      <c r="BS524" s="1">
        <f t="shared" si="201"/>
        <v>1959</v>
      </c>
      <c r="BT524" s="1">
        <f t="shared" si="202"/>
        <v>6</v>
      </c>
      <c r="BU524" s="127">
        <f t="shared" si="203"/>
        <v>0</v>
      </c>
      <c r="BV524" s="127">
        <f t="shared" si="203"/>
        <v>0</v>
      </c>
      <c r="BW524" s="9"/>
      <c r="BX524" s="9"/>
      <c r="BY524" s="9"/>
      <c r="BZ524" s="9"/>
      <c r="CA524" s="9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</row>
    <row r="525" spans="1:134" ht="15.75" x14ac:dyDescent="0.3">
      <c r="A525" s="101">
        <f>IF(C525&lt;&gt;"",COUNTA($C$7:C525),"")</f>
        <v>519</v>
      </c>
      <c r="B525" s="357">
        <v>9018015</v>
      </c>
      <c r="C525" s="360" t="s">
        <v>1127</v>
      </c>
      <c r="D525" s="293" t="s">
        <v>1125</v>
      </c>
      <c r="E525" s="357"/>
      <c r="F525" s="106" t="s">
        <v>124</v>
      </c>
      <c r="G525" s="110" t="s">
        <v>66</v>
      </c>
      <c r="H525" s="110" t="s">
        <v>103</v>
      </c>
      <c r="I525" s="109">
        <f t="shared" ca="1" si="205"/>
        <v>31</v>
      </c>
      <c r="J525" s="110" t="s">
        <v>110</v>
      </c>
      <c r="K525" s="110" t="s">
        <v>122</v>
      </c>
      <c r="L525" s="111" t="s">
        <v>106</v>
      </c>
      <c r="M525" s="167">
        <v>30769</v>
      </c>
      <c r="N525" s="167">
        <v>30927</v>
      </c>
      <c r="O525" s="158">
        <v>37980</v>
      </c>
      <c r="P525" s="133"/>
      <c r="Q525" s="391"/>
      <c r="R525" s="135"/>
      <c r="S525" s="136"/>
      <c r="T525" s="137"/>
      <c r="U525" s="138"/>
      <c r="V525" s="139"/>
      <c r="W525" s="135"/>
      <c r="X525" s="371"/>
      <c r="Y525" s="141">
        <f t="shared" si="185"/>
        <v>3</v>
      </c>
      <c r="AF525" s="371"/>
      <c r="AG525" s="371"/>
      <c r="AH525" s="143" t="str">
        <f t="shared" si="184"/>
        <v>P</v>
      </c>
      <c r="AI525" s="143" t="str">
        <f t="shared" si="184"/>
        <v>S</v>
      </c>
      <c r="AJ525" s="143">
        <f t="shared" ca="1" si="184"/>
        <v>31</v>
      </c>
      <c r="AK525" s="143" t="str">
        <f t="shared" si="183"/>
        <v>SMU</v>
      </c>
      <c r="AL525" s="143" t="str">
        <f t="shared" si="183"/>
        <v>Pel/Mhs</v>
      </c>
      <c r="AM525" s="143" t="str">
        <f t="shared" si="183"/>
        <v>Jawa</v>
      </c>
      <c r="AN525" s="25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33"/>
      <c r="BC525">
        <f t="shared" si="186"/>
        <v>1984</v>
      </c>
      <c r="BD525">
        <f t="shared" si="187"/>
        <v>9</v>
      </c>
      <c r="BE525" s="1">
        <f t="shared" si="188"/>
        <v>2003</v>
      </c>
      <c r="BF525" s="1">
        <f t="shared" si="189"/>
        <v>12</v>
      </c>
      <c r="BG525" s="1" t="str">
        <f t="shared" si="190"/>
        <v>-</v>
      </c>
      <c r="BH525" s="1" t="str">
        <f t="shared" si="191"/>
        <v>-</v>
      </c>
      <c r="BI525" s="1" t="str">
        <f t="shared" si="192"/>
        <v>-</v>
      </c>
      <c r="BJ525" s="1" t="str">
        <f t="shared" si="193"/>
        <v>-</v>
      </c>
      <c r="BK525" s="1" t="str">
        <f t="shared" si="194"/>
        <v>-</v>
      </c>
      <c r="BL525" s="1" t="str">
        <f t="shared" si="195"/>
        <v>-</v>
      </c>
      <c r="BM525" s="1" t="str">
        <f t="shared" si="196"/>
        <v>-</v>
      </c>
      <c r="BN525" s="1" t="str">
        <f t="shared" si="197"/>
        <v>-</v>
      </c>
      <c r="BO525" s="1" t="str">
        <f t="shared" si="204"/>
        <v>-</v>
      </c>
      <c r="BP525" s="1" t="str">
        <f t="shared" si="198"/>
        <v>-</v>
      </c>
      <c r="BQ525" s="1" t="str">
        <f t="shared" si="199"/>
        <v>-</v>
      </c>
      <c r="BR525" s="1" t="str">
        <f t="shared" si="200"/>
        <v>-</v>
      </c>
      <c r="BS525" s="1">
        <f t="shared" si="201"/>
        <v>1984</v>
      </c>
      <c r="BT525" s="1">
        <f t="shared" si="202"/>
        <v>3</v>
      </c>
      <c r="BU525" s="127">
        <f t="shared" si="203"/>
        <v>0</v>
      </c>
      <c r="BV525" s="127">
        <f t="shared" si="203"/>
        <v>0</v>
      </c>
      <c r="BW525" s="9"/>
      <c r="BX525" s="9"/>
      <c r="BY525" s="9"/>
      <c r="BZ525" s="9"/>
      <c r="CA525" s="9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</row>
    <row r="526" spans="1:134" ht="15.75" x14ac:dyDescent="0.3">
      <c r="A526" s="101">
        <f>IF(C526&lt;&gt;"",COUNTA($C$7:C526),"")</f>
        <v>520</v>
      </c>
      <c r="B526" s="229">
        <v>9115009</v>
      </c>
      <c r="C526" s="249" t="s">
        <v>1128</v>
      </c>
      <c r="D526" s="346" t="s">
        <v>1125</v>
      </c>
      <c r="E526" s="229"/>
      <c r="F526" s="232" t="s">
        <v>124</v>
      </c>
      <c r="G526" s="233" t="s">
        <v>66</v>
      </c>
      <c r="H526" s="233" t="s">
        <v>103</v>
      </c>
      <c r="I526" s="234" t="str">
        <f t="shared" si="205"/>
        <v/>
      </c>
      <c r="J526" s="233" t="s">
        <v>110</v>
      </c>
      <c r="K526" s="233" t="s">
        <v>122</v>
      </c>
      <c r="L526" s="235" t="s">
        <v>106</v>
      </c>
      <c r="M526" s="236">
        <v>32993</v>
      </c>
      <c r="N526" s="237">
        <v>33326</v>
      </c>
      <c r="O526" s="238">
        <v>39054</v>
      </c>
      <c r="P526" s="239"/>
      <c r="Q526" s="411"/>
      <c r="R526" s="241">
        <v>39707</v>
      </c>
      <c r="S526" s="242"/>
      <c r="T526" s="243"/>
      <c r="U526" s="244"/>
      <c r="V526" s="245"/>
      <c r="W526" s="241"/>
      <c r="X526" s="371"/>
      <c r="Y526" s="141" t="str">
        <f t="shared" si="185"/>
        <v>-</v>
      </c>
      <c r="AF526" s="371"/>
      <c r="AG526" s="371"/>
      <c r="AH526" s="143" t="str">
        <f t="shared" si="184"/>
        <v>*P</v>
      </c>
      <c r="AI526" s="143" t="str">
        <f t="shared" si="184"/>
        <v>*S</v>
      </c>
      <c r="AJ526" s="143" t="str">
        <f t="shared" si="184"/>
        <v>*</v>
      </c>
      <c r="AK526" s="143" t="str">
        <f t="shared" si="183"/>
        <v>*SMU</v>
      </c>
      <c r="AL526" s="143" t="str">
        <f t="shared" si="183"/>
        <v>*Pel/Mhs</v>
      </c>
      <c r="AM526" s="143" t="str">
        <f t="shared" si="183"/>
        <v>*Jawa</v>
      </c>
      <c r="AN526" s="25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33"/>
      <c r="BC526">
        <f t="shared" si="186"/>
        <v>1991</v>
      </c>
      <c r="BD526">
        <f t="shared" si="187"/>
        <v>3</v>
      </c>
      <c r="BE526" s="1">
        <f t="shared" si="188"/>
        <v>2006</v>
      </c>
      <c r="BF526" s="1">
        <f t="shared" si="189"/>
        <v>12</v>
      </c>
      <c r="BG526" s="1" t="str">
        <f t="shared" si="190"/>
        <v>-</v>
      </c>
      <c r="BH526" s="1" t="str">
        <f t="shared" si="191"/>
        <v>-</v>
      </c>
      <c r="BI526" s="1" t="str">
        <f t="shared" si="192"/>
        <v>-</v>
      </c>
      <c r="BJ526" s="1" t="str">
        <f t="shared" si="193"/>
        <v>-</v>
      </c>
      <c r="BK526" s="1">
        <f t="shared" si="194"/>
        <v>2008</v>
      </c>
      <c r="BL526" s="1">
        <f t="shared" si="195"/>
        <v>9</v>
      </c>
      <c r="BM526" s="1" t="str">
        <f t="shared" si="196"/>
        <v>-</v>
      </c>
      <c r="BN526" s="1" t="str">
        <f t="shared" si="197"/>
        <v>-</v>
      </c>
      <c r="BO526" s="1" t="str">
        <f t="shared" si="204"/>
        <v>-</v>
      </c>
      <c r="BP526" s="1" t="str">
        <f t="shared" si="198"/>
        <v>-</v>
      </c>
      <c r="BQ526" s="1" t="str">
        <f t="shared" si="199"/>
        <v>-</v>
      </c>
      <c r="BR526" s="1" t="str">
        <f t="shared" si="200"/>
        <v>-</v>
      </c>
      <c r="BS526" s="1">
        <f t="shared" si="201"/>
        <v>1990</v>
      </c>
      <c r="BT526" s="1">
        <f t="shared" si="202"/>
        <v>4</v>
      </c>
      <c r="BU526" s="127">
        <f t="shared" si="203"/>
        <v>0</v>
      </c>
      <c r="BV526" s="127">
        <f t="shared" si="203"/>
        <v>0</v>
      </c>
      <c r="BW526" s="9"/>
      <c r="BX526" s="9"/>
      <c r="BY526" s="9"/>
      <c r="BZ526" s="9"/>
      <c r="CA526" s="9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</row>
    <row r="527" spans="1:134" ht="15.75" x14ac:dyDescent="0.3">
      <c r="A527" s="101">
        <f>IF(C527&lt;&gt;"",COUNTA($C$7:C527),"")</f>
        <v>521</v>
      </c>
      <c r="B527" s="102">
        <v>1017007</v>
      </c>
      <c r="C527" s="251" t="s">
        <v>1129</v>
      </c>
      <c r="D527" s="293" t="s">
        <v>1130</v>
      </c>
      <c r="E527" s="390" t="s">
        <v>1131</v>
      </c>
      <c r="F527" s="106" t="s">
        <v>124</v>
      </c>
      <c r="G527" s="220" t="s">
        <v>66</v>
      </c>
      <c r="H527" s="110" t="s">
        <v>103</v>
      </c>
      <c r="I527" s="109">
        <f t="shared" ca="1" si="205"/>
        <v>41</v>
      </c>
      <c r="J527" s="110" t="s">
        <v>110</v>
      </c>
      <c r="K527" s="110" t="s">
        <v>119</v>
      </c>
      <c r="L527" s="111" t="s">
        <v>112</v>
      </c>
      <c r="M527" s="253">
        <v>27110</v>
      </c>
      <c r="N527" s="254">
        <v>27389</v>
      </c>
      <c r="O527" s="156">
        <v>37339</v>
      </c>
      <c r="P527" s="255">
        <v>40412</v>
      </c>
      <c r="Q527" s="391"/>
      <c r="R527" s="135"/>
      <c r="S527" s="136"/>
      <c r="T527" s="137"/>
      <c r="U527" s="138"/>
      <c r="V527" s="139" t="s">
        <v>154</v>
      </c>
      <c r="W527" s="135"/>
      <c r="X527" s="371"/>
      <c r="Y527" s="141">
        <f t="shared" si="185"/>
        <v>3</v>
      </c>
      <c r="AF527" s="371"/>
      <c r="AG527" s="371"/>
      <c r="AH527" s="143" t="str">
        <f t="shared" si="184"/>
        <v>P</v>
      </c>
      <c r="AI527" s="143" t="str">
        <f t="shared" si="184"/>
        <v>S</v>
      </c>
      <c r="AJ527" s="143">
        <f t="shared" ca="1" si="184"/>
        <v>41</v>
      </c>
      <c r="AK527" s="143" t="str">
        <f t="shared" si="183"/>
        <v>SMU</v>
      </c>
      <c r="AL527" s="143" t="str">
        <f t="shared" si="183"/>
        <v>P.Swasta</v>
      </c>
      <c r="AM527" s="143" t="str">
        <f t="shared" si="183"/>
        <v>Ambon</v>
      </c>
      <c r="AN527" s="25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33"/>
      <c r="BC527">
        <f t="shared" si="186"/>
        <v>1974</v>
      </c>
      <c r="BD527">
        <f t="shared" si="187"/>
        <v>12</v>
      </c>
      <c r="BE527" s="1">
        <f t="shared" si="188"/>
        <v>2002</v>
      </c>
      <c r="BF527" s="1">
        <f t="shared" si="189"/>
        <v>3</v>
      </c>
      <c r="BG527" s="1">
        <f t="shared" si="190"/>
        <v>2010</v>
      </c>
      <c r="BH527" s="1">
        <f t="shared" si="191"/>
        <v>8</v>
      </c>
      <c r="BI527" s="1" t="str">
        <f t="shared" si="192"/>
        <v>-</v>
      </c>
      <c r="BJ527" s="1" t="str">
        <f t="shared" si="193"/>
        <v>-</v>
      </c>
      <c r="BK527" s="1" t="str">
        <f t="shared" si="194"/>
        <v>-</v>
      </c>
      <c r="BL527" s="1" t="str">
        <f t="shared" si="195"/>
        <v>-</v>
      </c>
      <c r="BM527" s="1" t="str">
        <f t="shared" si="196"/>
        <v>-</v>
      </c>
      <c r="BN527" s="1" t="str">
        <f t="shared" si="197"/>
        <v>-</v>
      </c>
      <c r="BO527" s="1" t="str">
        <f t="shared" si="204"/>
        <v>-</v>
      </c>
      <c r="BP527" s="1" t="str">
        <f t="shared" si="198"/>
        <v>-</v>
      </c>
      <c r="BQ527" s="1" t="str">
        <f t="shared" si="199"/>
        <v>-</v>
      </c>
      <c r="BR527" s="1" t="str">
        <f t="shared" si="200"/>
        <v>-</v>
      </c>
      <c r="BS527" s="1">
        <f t="shared" si="201"/>
        <v>1974</v>
      </c>
      <c r="BT527" s="1">
        <f t="shared" si="202"/>
        <v>3</v>
      </c>
      <c r="BU527" s="127" t="str">
        <f t="shared" si="203"/>
        <v>ATP-1</v>
      </c>
      <c r="BV527" s="127">
        <f t="shared" si="203"/>
        <v>0</v>
      </c>
      <c r="BW527" s="9"/>
      <c r="BX527" s="9"/>
      <c r="BY527" s="9"/>
      <c r="BZ527" s="9"/>
      <c r="CA527" s="9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</row>
    <row r="528" spans="1:134" ht="15.75" x14ac:dyDescent="0.3">
      <c r="A528" s="101">
        <f>IF(C528&lt;&gt;"",COUNTA($C$7:C528),"")</f>
        <v>522</v>
      </c>
      <c r="B528" s="102"/>
      <c r="C528" s="251" t="s">
        <v>1132</v>
      </c>
      <c r="D528" s="293" t="s">
        <v>1130</v>
      </c>
      <c r="E528" s="390"/>
      <c r="F528" s="106" t="s">
        <v>124</v>
      </c>
      <c r="G528" s="220" t="s">
        <v>66</v>
      </c>
      <c r="H528" s="110"/>
      <c r="I528" s="109">
        <f t="shared" ca="1" si="205"/>
        <v>4</v>
      </c>
      <c r="J528" s="110"/>
      <c r="K528" s="110"/>
      <c r="L528" s="111" t="s">
        <v>112</v>
      </c>
      <c r="M528" s="253">
        <v>40544</v>
      </c>
      <c r="N528" s="254"/>
      <c r="O528" s="156"/>
      <c r="P528" s="255"/>
      <c r="Q528" s="391"/>
      <c r="R528" s="135"/>
      <c r="S528" s="136"/>
      <c r="T528" s="137"/>
      <c r="U528" s="138"/>
      <c r="V528" s="139" t="s">
        <v>136</v>
      </c>
      <c r="W528" s="135"/>
      <c r="X528" s="371"/>
      <c r="Y528" s="141">
        <f t="shared" si="185"/>
        <v>1</v>
      </c>
      <c r="AF528" s="371"/>
      <c r="AG528" s="371"/>
      <c r="AH528" s="143" t="str">
        <f t="shared" si="184"/>
        <v>P</v>
      </c>
      <c r="AI528" s="143">
        <f t="shared" si="184"/>
        <v>0</v>
      </c>
      <c r="AJ528" s="143">
        <f t="shared" ca="1" si="184"/>
        <v>4</v>
      </c>
      <c r="AK528" s="143">
        <f t="shared" si="183"/>
        <v>0</v>
      </c>
      <c r="AL528" s="143">
        <f t="shared" si="183"/>
        <v>0</v>
      </c>
      <c r="AM528" s="143" t="str">
        <f t="shared" si="183"/>
        <v>Ambon</v>
      </c>
      <c r="AN528" s="25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33"/>
      <c r="BC528" t="str">
        <f t="shared" si="186"/>
        <v>-</v>
      </c>
      <c r="BD528" t="str">
        <f t="shared" si="187"/>
        <v>-</v>
      </c>
      <c r="BE528" s="1" t="str">
        <f t="shared" si="188"/>
        <v>-</v>
      </c>
      <c r="BF528" s="1" t="str">
        <f t="shared" si="189"/>
        <v>-</v>
      </c>
      <c r="BG528" s="1" t="str">
        <f t="shared" si="190"/>
        <v>-</v>
      </c>
      <c r="BH528" s="1" t="str">
        <f t="shared" si="191"/>
        <v>-</v>
      </c>
      <c r="BI528" s="1" t="str">
        <f t="shared" si="192"/>
        <v>-</v>
      </c>
      <c r="BJ528" s="1" t="str">
        <f t="shared" si="193"/>
        <v>-</v>
      </c>
      <c r="BK528" s="1" t="str">
        <f t="shared" si="194"/>
        <v>-</v>
      </c>
      <c r="BL528" s="1" t="str">
        <f t="shared" si="195"/>
        <v>-</v>
      </c>
      <c r="BM528" s="1" t="str">
        <f t="shared" si="196"/>
        <v>-</v>
      </c>
      <c r="BN528" s="1" t="str">
        <f t="shared" si="197"/>
        <v>-</v>
      </c>
      <c r="BO528" s="1" t="str">
        <f t="shared" si="204"/>
        <v>-</v>
      </c>
      <c r="BP528" s="1" t="str">
        <f t="shared" si="198"/>
        <v>-</v>
      </c>
      <c r="BQ528" s="1" t="str">
        <f t="shared" si="199"/>
        <v>-</v>
      </c>
      <c r="BR528" s="1" t="str">
        <f t="shared" si="200"/>
        <v>-</v>
      </c>
      <c r="BS528" s="1">
        <f t="shared" si="201"/>
        <v>2011</v>
      </c>
      <c r="BT528" s="1">
        <f t="shared" si="202"/>
        <v>1</v>
      </c>
      <c r="BU528" s="127" t="str">
        <f t="shared" si="203"/>
        <v>APA</v>
      </c>
      <c r="BV528" s="127">
        <f t="shared" si="203"/>
        <v>0</v>
      </c>
      <c r="BW528" s="9"/>
      <c r="BX528" s="9"/>
      <c r="BY528" s="9"/>
      <c r="BZ528" s="9"/>
      <c r="CA528" s="9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</row>
    <row r="529" spans="1:134" ht="15.75" x14ac:dyDescent="0.3">
      <c r="A529" s="101">
        <f>IF(C529&lt;&gt;"",COUNTA($C$7:C529),"")</f>
        <v>523</v>
      </c>
      <c r="B529" s="102">
        <v>9427009</v>
      </c>
      <c r="C529" s="251" t="s">
        <v>1133</v>
      </c>
      <c r="D529" s="293" t="s">
        <v>1134</v>
      </c>
      <c r="E529" s="102">
        <v>284828</v>
      </c>
      <c r="F529" s="106" t="s">
        <v>124</v>
      </c>
      <c r="G529" s="220" t="s">
        <v>102</v>
      </c>
      <c r="H529" s="110" t="s">
        <v>103</v>
      </c>
      <c r="I529" s="109">
        <f t="shared" ca="1" si="205"/>
        <v>59</v>
      </c>
      <c r="J529" s="110" t="s">
        <v>110</v>
      </c>
      <c r="K529" s="110" t="s">
        <v>105</v>
      </c>
      <c r="L529" s="111" t="s">
        <v>207</v>
      </c>
      <c r="M529" s="253">
        <v>20495</v>
      </c>
      <c r="N529" s="254"/>
      <c r="O529" s="156"/>
      <c r="P529" s="255"/>
      <c r="Q529" s="391"/>
      <c r="R529" s="135"/>
      <c r="S529" s="136"/>
      <c r="T529" s="137"/>
      <c r="U529" s="138"/>
      <c r="V529" s="139"/>
      <c r="W529" s="135"/>
      <c r="X529" s="371"/>
      <c r="Y529" s="141">
        <f t="shared" si="185"/>
        <v>2</v>
      </c>
      <c r="AF529" s="371"/>
      <c r="AG529" s="371"/>
      <c r="AH529" s="143" t="str">
        <f t="shared" si="184"/>
        <v>W</v>
      </c>
      <c r="AI529" s="143" t="str">
        <f t="shared" si="184"/>
        <v>S</v>
      </c>
      <c r="AJ529" s="143">
        <f t="shared" ca="1" si="184"/>
        <v>59</v>
      </c>
      <c r="AK529" s="143" t="str">
        <f t="shared" si="183"/>
        <v>SMU</v>
      </c>
      <c r="AL529" s="143" t="str">
        <f t="shared" si="183"/>
        <v>P.Negeri</v>
      </c>
      <c r="AM529" s="143" t="str">
        <f t="shared" si="183"/>
        <v>Toraja</v>
      </c>
      <c r="AN529" s="25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33"/>
      <c r="BC529" t="str">
        <f t="shared" si="186"/>
        <v>-</v>
      </c>
      <c r="BD529" t="str">
        <f t="shared" si="187"/>
        <v>-</v>
      </c>
      <c r="BE529" s="1" t="str">
        <f t="shared" si="188"/>
        <v>-</v>
      </c>
      <c r="BF529" s="1" t="str">
        <f t="shared" si="189"/>
        <v>-</v>
      </c>
      <c r="BG529" s="1" t="str">
        <f t="shared" si="190"/>
        <v>-</v>
      </c>
      <c r="BH529" s="1" t="str">
        <f t="shared" si="191"/>
        <v>-</v>
      </c>
      <c r="BI529" s="1" t="str">
        <f t="shared" si="192"/>
        <v>-</v>
      </c>
      <c r="BJ529" s="1" t="str">
        <f t="shared" si="193"/>
        <v>-</v>
      </c>
      <c r="BK529" s="1" t="str">
        <f t="shared" si="194"/>
        <v>-</v>
      </c>
      <c r="BL529" s="1" t="str">
        <f t="shared" si="195"/>
        <v>-</v>
      </c>
      <c r="BM529" s="1" t="str">
        <f t="shared" si="196"/>
        <v>-</v>
      </c>
      <c r="BN529" s="1" t="str">
        <f t="shared" si="197"/>
        <v>-</v>
      </c>
      <c r="BO529" s="1" t="str">
        <f t="shared" si="204"/>
        <v>-</v>
      </c>
      <c r="BP529" s="1" t="str">
        <f t="shared" si="198"/>
        <v>-</v>
      </c>
      <c r="BQ529" s="1" t="str">
        <f t="shared" si="199"/>
        <v>-</v>
      </c>
      <c r="BR529" s="1" t="str">
        <f t="shared" si="200"/>
        <v>-</v>
      </c>
      <c r="BS529" s="1">
        <f t="shared" si="201"/>
        <v>1956</v>
      </c>
      <c r="BT529" s="1">
        <f t="shared" si="202"/>
        <v>2</v>
      </c>
      <c r="BU529" s="127">
        <f t="shared" si="203"/>
        <v>0</v>
      </c>
      <c r="BV529" s="127">
        <f t="shared" si="203"/>
        <v>0</v>
      </c>
      <c r="BW529" s="9"/>
      <c r="BX529" s="9"/>
      <c r="BY529" s="9"/>
      <c r="BZ529" s="9"/>
      <c r="CA529" s="9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</row>
    <row r="530" spans="1:134" ht="15.75" x14ac:dyDescent="0.3">
      <c r="A530" s="101">
        <f>IF(C530&lt;&gt;"",COUNTA($C$7:C530),"")</f>
        <v>524</v>
      </c>
      <c r="B530" s="144" t="s">
        <v>1135</v>
      </c>
      <c r="C530" s="251" t="s">
        <v>1136</v>
      </c>
      <c r="D530" s="293" t="s">
        <v>1137</v>
      </c>
      <c r="E530" s="102"/>
      <c r="F530" s="106" t="s">
        <v>124</v>
      </c>
      <c r="G530" s="220" t="s">
        <v>102</v>
      </c>
      <c r="H530" s="110" t="s">
        <v>103</v>
      </c>
      <c r="I530" s="109">
        <f t="shared" ca="1" si="205"/>
        <v>42</v>
      </c>
      <c r="J530" s="110" t="s">
        <v>110</v>
      </c>
      <c r="K530" s="110" t="s">
        <v>127</v>
      </c>
      <c r="L530" s="111" t="s">
        <v>207</v>
      </c>
      <c r="M530" s="253">
        <v>26875</v>
      </c>
      <c r="N530" s="254">
        <v>27282</v>
      </c>
      <c r="O530" s="156">
        <v>33391</v>
      </c>
      <c r="P530" s="255"/>
      <c r="Q530" s="391"/>
      <c r="R530" s="135"/>
      <c r="S530" s="136"/>
      <c r="T530" s="137"/>
      <c r="U530" s="138"/>
      <c r="V530" s="139"/>
      <c r="W530" s="135"/>
      <c r="X530" s="371"/>
      <c r="Y530" s="141">
        <f t="shared" si="185"/>
        <v>7</v>
      </c>
      <c r="AF530" s="371"/>
      <c r="AG530" s="371"/>
      <c r="AH530" s="143" t="str">
        <f t="shared" si="184"/>
        <v>W</v>
      </c>
      <c r="AI530" s="143" t="str">
        <f t="shared" si="184"/>
        <v>S</v>
      </c>
      <c r="AJ530" s="143">
        <f t="shared" ca="1" si="184"/>
        <v>42</v>
      </c>
      <c r="AK530" s="143" t="str">
        <f t="shared" si="183"/>
        <v>SMU</v>
      </c>
      <c r="AL530" s="143" t="str">
        <f t="shared" si="183"/>
        <v>Ibu RT</v>
      </c>
      <c r="AM530" s="143" t="str">
        <f t="shared" si="183"/>
        <v>Toraja</v>
      </c>
      <c r="AN530" s="25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33"/>
      <c r="BC530">
        <f t="shared" si="186"/>
        <v>1974</v>
      </c>
      <c r="BD530">
        <f t="shared" si="187"/>
        <v>9</v>
      </c>
      <c r="BE530" s="1">
        <f t="shared" si="188"/>
        <v>1991</v>
      </c>
      <c r="BF530" s="1">
        <f t="shared" si="189"/>
        <v>6</v>
      </c>
      <c r="BG530" s="1" t="str">
        <f t="shared" si="190"/>
        <v>-</v>
      </c>
      <c r="BH530" s="1" t="str">
        <f t="shared" si="191"/>
        <v>-</v>
      </c>
      <c r="BI530" s="1" t="str">
        <f t="shared" si="192"/>
        <v>-</v>
      </c>
      <c r="BJ530" s="1" t="str">
        <f t="shared" si="193"/>
        <v>-</v>
      </c>
      <c r="BK530" s="1" t="str">
        <f t="shared" si="194"/>
        <v>-</v>
      </c>
      <c r="BL530" s="1" t="str">
        <f t="shared" si="195"/>
        <v>-</v>
      </c>
      <c r="BM530" s="1" t="str">
        <f t="shared" si="196"/>
        <v>-</v>
      </c>
      <c r="BN530" s="1" t="str">
        <f t="shared" si="197"/>
        <v>-</v>
      </c>
      <c r="BO530" s="1" t="str">
        <f t="shared" si="204"/>
        <v>-</v>
      </c>
      <c r="BP530" s="1" t="str">
        <f t="shared" si="198"/>
        <v>-</v>
      </c>
      <c r="BQ530" s="1" t="str">
        <f t="shared" si="199"/>
        <v>-</v>
      </c>
      <c r="BR530" s="1" t="str">
        <f t="shared" si="200"/>
        <v>-</v>
      </c>
      <c r="BS530" s="1">
        <f t="shared" si="201"/>
        <v>1973</v>
      </c>
      <c r="BT530" s="1">
        <f t="shared" si="202"/>
        <v>7</v>
      </c>
      <c r="BU530" s="127">
        <f t="shared" si="203"/>
        <v>0</v>
      </c>
      <c r="BV530" s="127">
        <f t="shared" si="203"/>
        <v>0</v>
      </c>
      <c r="BW530" s="9"/>
      <c r="BX530" s="9"/>
      <c r="BY530" s="9"/>
      <c r="BZ530" s="9"/>
      <c r="CA530" s="9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</row>
    <row r="531" spans="1:134" ht="15.75" x14ac:dyDescent="0.3">
      <c r="A531" s="101">
        <f>IF(C531&lt;&gt;"",COUNTA($C$7:C531),"")</f>
        <v>525</v>
      </c>
      <c r="B531" s="144" t="s">
        <v>1138</v>
      </c>
      <c r="C531" s="251" t="s">
        <v>1139</v>
      </c>
      <c r="D531" s="293" t="s">
        <v>1137</v>
      </c>
      <c r="E531" s="102"/>
      <c r="F531" s="106" t="s">
        <v>124</v>
      </c>
      <c r="G531" s="110" t="s">
        <v>102</v>
      </c>
      <c r="H531" s="146" t="s">
        <v>115</v>
      </c>
      <c r="I531" s="109">
        <f t="shared" ca="1" si="205"/>
        <v>11</v>
      </c>
      <c r="J531" s="110"/>
      <c r="K531" s="110"/>
      <c r="L531" s="111" t="s">
        <v>106</v>
      </c>
      <c r="M531" s="253">
        <v>38109</v>
      </c>
      <c r="N531" s="254">
        <v>38346</v>
      </c>
      <c r="O531" s="156"/>
      <c r="P531" s="255"/>
      <c r="Q531" s="391"/>
      <c r="R531" s="135"/>
      <c r="S531" s="136"/>
      <c r="T531" s="137"/>
      <c r="U531" s="138"/>
      <c r="V531" s="139"/>
      <c r="W531" s="135"/>
      <c r="X531" s="371"/>
      <c r="Y531" s="141">
        <f t="shared" si="185"/>
        <v>5</v>
      </c>
      <c r="AF531" s="371"/>
      <c r="AG531" s="371"/>
      <c r="AH531" s="143" t="str">
        <f t="shared" si="184"/>
        <v>W</v>
      </c>
      <c r="AI531" s="143" t="str">
        <f t="shared" si="184"/>
        <v>B</v>
      </c>
      <c r="AJ531" s="143">
        <f t="shared" ca="1" si="184"/>
        <v>11</v>
      </c>
      <c r="AK531" s="143">
        <f t="shared" si="183"/>
        <v>0</v>
      </c>
      <c r="AL531" s="143">
        <f t="shared" si="183"/>
        <v>0</v>
      </c>
      <c r="AM531" s="143" t="str">
        <f t="shared" si="183"/>
        <v>Jawa</v>
      </c>
      <c r="AN531" s="25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33"/>
      <c r="BC531">
        <f t="shared" si="186"/>
        <v>2004</v>
      </c>
      <c r="BD531">
        <f t="shared" si="187"/>
        <v>12</v>
      </c>
      <c r="BE531" s="1" t="str">
        <f t="shared" si="188"/>
        <v>-</v>
      </c>
      <c r="BF531" s="1" t="str">
        <f t="shared" si="189"/>
        <v>-</v>
      </c>
      <c r="BG531" s="1" t="str">
        <f t="shared" si="190"/>
        <v>-</v>
      </c>
      <c r="BH531" s="1" t="str">
        <f t="shared" si="191"/>
        <v>-</v>
      </c>
      <c r="BI531" s="1" t="str">
        <f t="shared" si="192"/>
        <v>-</v>
      </c>
      <c r="BJ531" s="1" t="str">
        <f t="shared" si="193"/>
        <v>-</v>
      </c>
      <c r="BK531" s="1" t="str">
        <f t="shared" si="194"/>
        <v>-</v>
      </c>
      <c r="BL531" s="1" t="str">
        <f t="shared" si="195"/>
        <v>-</v>
      </c>
      <c r="BM531" s="1" t="str">
        <f t="shared" si="196"/>
        <v>-</v>
      </c>
      <c r="BN531" s="1" t="str">
        <f t="shared" si="197"/>
        <v>-</v>
      </c>
      <c r="BO531" s="1" t="str">
        <f t="shared" si="204"/>
        <v>-</v>
      </c>
      <c r="BP531" s="1" t="str">
        <f t="shared" si="198"/>
        <v>-</v>
      </c>
      <c r="BQ531" s="1" t="str">
        <f t="shared" si="199"/>
        <v>-</v>
      </c>
      <c r="BR531" s="1" t="str">
        <f t="shared" si="200"/>
        <v>-</v>
      </c>
      <c r="BS531" s="1">
        <f t="shared" si="201"/>
        <v>2004</v>
      </c>
      <c r="BT531" s="1">
        <f t="shared" si="202"/>
        <v>5</v>
      </c>
      <c r="BU531" s="127">
        <f t="shared" si="203"/>
        <v>0</v>
      </c>
      <c r="BV531" s="127">
        <f t="shared" si="203"/>
        <v>0</v>
      </c>
      <c r="BW531" s="9"/>
      <c r="BX531" s="9"/>
      <c r="BY531" s="9"/>
      <c r="BZ531" s="9"/>
      <c r="CA531" s="9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</row>
    <row r="532" spans="1:134" ht="15.75" x14ac:dyDescent="0.3">
      <c r="A532" s="101">
        <f>IF(C532&lt;&gt;"",COUNTA($C$7:C532),"")</f>
        <v>526</v>
      </c>
      <c r="B532" s="144" t="s">
        <v>1140</v>
      </c>
      <c r="C532" s="251" t="s">
        <v>1141</v>
      </c>
      <c r="D532" s="293" t="s">
        <v>1137</v>
      </c>
      <c r="E532" s="102"/>
      <c r="F532" s="106" t="s">
        <v>124</v>
      </c>
      <c r="G532" s="220" t="s">
        <v>102</v>
      </c>
      <c r="H532" s="146" t="s">
        <v>115</v>
      </c>
      <c r="I532" s="109">
        <f t="shared" ca="1" si="205"/>
        <v>8</v>
      </c>
      <c r="J532" s="110"/>
      <c r="K532" s="110"/>
      <c r="L532" s="111" t="s">
        <v>106</v>
      </c>
      <c r="M532" s="253">
        <v>39281</v>
      </c>
      <c r="N532" s="254">
        <v>39418</v>
      </c>
      <c r="O532" s="156"/>
      <c r="P532" s="255"/>
      <c r="Q532" s="391"/>
      <c r="R532" s="135"/>
      <c r="S532" s="136"/>
      <c r="T532" s="137"/>
      <c r="U532" s="138"/>
      <c r="V532" s="139"/>
      <c r="W532" s="135"/>
      <c r="X532" s="371"/>
      <c r="Y532" s="141">
        <f t="shared" si="185"/>
        <v>7</v>
      </c>
      <c r="AF532" s="371"/>
      <c r="AG532" s="371"/>
      <c r="AH532" s="143" t="str">
        <f t="shared" si="184"/>
        <v>W</v>
      </c>
      <c r="AI532" s="143" t="str">
        <f t="shared" si="184"/>
        <v>B</v>
      </c>
      <c r="AJ532" s="143">
        <f t="shared" ca="1" si="184"/>
        <v>8</v>
      </c>
      <c r="AK532" s="143">
        <f t="shared" si="183"/>
        <v>0</v>
      </c>
      <c r="AL532" s="143">
        <f t="shared" si="183"/>
        <v>0</v>
      </c>
      <c r="AM532" s="143" t="str">
        <f t="shared" si="183"/>
        <v>Jawa</v>
      </c>
      <c r="AN532" s="25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33"/>
      <c r="BC532">
        <f t="shared" si="186"/>
        <v>2007</v>
      </c>
      <c r="BD532">
        <f t="shared" si="187"/>
        <v>12</v>
      </c>
      <c r="BE532" s="1" t="str">
        <f t="shared" si="188"/>
        <v>-</v>
      </c>
      <c r="BF532" s="1" t="str">
        <f t="shared" si="189"/>
        <v>-</v>
      </c>
      <c r="BG532" s="1" t="str">
        <f t="shared" si="190"/>
        <v>-</v>
      </c>
      <c r="BH532" s="1" t="str">
        <f t="shared" si="191"/>
        <v>-</v>
      </c>
      <c r="BI532" s="1" t="str">
        <f t="shared" si="192"/>
        <v>-</v>
      </c>
      <c r="BJ532" s="1" t="str">
        <f t="shared" si="193"/>
        <v>-</v>
      </c>
      <c r="BK532" s="1" t="str">
        <f t="shared" si="194"/>
        <v>-</v>
      </c>
      <c r="BL532" s="1" t="str">
        <f t="shared" si="195"/>
        <v>-</v>
      </c>
      <c r="BM532" s="1" t="str">
        <f t="shared" si="196"/>
        <v>-</v>
      </c>
      <c r="BN532" s="1" t="str">
        <f t="shared" si="197"/>
        <v>-</v>
      </c>
      <c r="BO532" s="1" t="str">
        <f t="shared" si="204"/>
        <v>-</v>
      </c>
      <c r="BP532" s="1" t="str">
        <f t="shared" si="198"/>
        <v>-</v>
      </c>
      <c r="BQ532" s="1" t="str">
        <f t="shared" si="199"/>
        <v>-</v>
      </c>
      <c r="BR532" s="1" t="str">
        <f t="shared" si="200"/>
        <v>-</v>
      </c>
      <c r="BS532" s="1">
        <f t="shared" si="201"/>
        <v>2007</v>
      </c>
      <c r="BT532" s="1">
        <f t="shared" si="202"/>
        <v>7</v>
      </c>
      <c r="BU532" s="127">
        <f t="shared" si="203"/>
        <v>0</v>
      </c>
      <c r="BV532" s="127">
        <f t="shared" si="203"/>
        <v>0</v>
      </c>
      <c r="BW532" s="9"/>
      <c r="BX532" s="9"/>
      <c r="BY532" s="9"/>
      <c r="BZ532" s="9"/>
      <c r="CA532" s="9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</row>
    <row r="533" spans="1:134" ht="15.75" x14ac:dyDescent="0.3">
      <c r="A533" s="101">
        <f>IF(C533&lt;&gt;"",COUNTA($C$7:C533),"")</f>
        <v>527</v>
      </c>
      <c r="B533" s="102">
        <v>9215003</v>
      </c>
      <c r="C533" s="251" t="s">
        <v>1142</v>
      </c>
      <c r="D533" s="293" t="s">
        <v>1143</v>
      </c>
      <c r="E533" s="102"/>
      <c r="F533" s="106" t="s">
        <v>124</v>
      </c>
      <c r="G533" s="110" t="s">
        <v>66</v>
      </c>
      <c r="H533" s="110" t="s">
        <v>103</v>
      </c>
      <c r="I533" s="109">
        <f t="shared" ca="1" si="205"/>
        <v>54</v>
      </c>
      <c r="J533" s="110" t="s">
        <v>110</v>
      </c>
      <c r="K533" s="110" t="s">
        <v>105</v>
      </c>
      <c r="L533" s="111" t="s">
        <v>106</v>
      </c>
      <c r="M533" s="253">
        <v>22473</v>
      </c>
      <c r="N533" s="254">
        <v>33699</v>
      </c>
      <c r="O533" s="156">
        <v>33699</v>
      </c>
      <c r="P533" s="255"/>
      <c r="Q533" s="391"/>
      <c r="R533" s="135"/>
      <c r="S533" s="136"/>
      <c r="T533" s="137"/>
      <c r="U533" s="138"/>
      <c r="V533" s="139"/>
      <c r="W533" s="135"/>
      <c r="X533" s="371"/>
      <c r="Y533" s="141">
        <f t="shared" si="185"/>
        <v>7</v>
      </c>
      <c r="AF533" s="371"/>
      <c r="AG533" s="371"/>
      <c r="AH533" s="143" t="str">
        <f t="shared" si="184"/>
        <v>P</v>
      </c>
      <c r="AI533" s="143" t="str">
        <f t="shared" si="184"/>
        <v>S</v>
      </c>
      <c r="AJ533" s="143">
        <f t="shared" ca="1" si="184"/>
        <v>54</v>
      </c>
      <c r="AK533" s="143" t="str">
        <f t="shared" si="183"/>
        <v>SMU</v>
      </c>
      <c r="AL533" s="143" t="str">
        <f t="shared" si="183"/>
        <v>P.Negeri</v>
      </c>
      <c r="AM533" s="143" t="str">
        <f t="shared" si="183"/>
        <v>Jawa</v>
      </c>
      <c r="AN533" s="25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33"/>
      <c r="BC533">
        <f t="shared" si="186"/>
        <v>1992</v>
      </c>
      <c r="BD533">
        <f t="shared" si="187"/>
        <v>4</v>
      </c>
      <c r="BE533" s="1">
        <f t="shared" si="188"/>
        <v>1992</v>
      </c>
      <c r="BF533" s="1">
        <f t="shared" si="189"/>
        <v>4</v>
      </c>
      <c r="BG533" s="1" t="str">
        <f t="shared" si="190"/>
        <v>-</v>
      </c>
      <c r="BH533" s="1" t="str">
        <f t="shared" si="191"/>
        <v>-</v>
      </c>
      <c r="BI533" s="1" t="str">
        <f t="shared" si="192"/>
        <v>-</v>
      </c>
      <c r="BJ533" s="1" t="str">
        <f t="shared" si="193"/>
        <v>-</v>
      </c>
      <c r="BK533" s="1" t="str">
        <f t="shared" si="194"/>
        <v>-</v>
      </c>
      <c r="BL533" s="1" t="str">
        <f t="shared" si="195"/>
        <v>-</v>
      </c>
      <c r="BM533" s="1" t="str">
        <f t="shared" si="196"/>
        <v>-</v>
      </c>
      <c r="BN533" s="1" t="str">
        <f t="shared" si="197"/>
        <v>-</v>
      </c>
      <c r="BO533" s="1" t="str">
        <f t="shared" si="204"/>
        <v>-</v>
      </c>
      <c r="BP533" s="1" t="str">
        <f t="shared" si="198"/>
        <v>-</v>
      </c>
      <c r="BQ533" s="1" t="str">
        <f t="shared" si="199"/>
        <v>-</v>
      </c>
      <c r="BR533" s="1" t="str">
        <f t="shared" si="200"/>
        <v>-</v>
      </c>
      <c r="BS533" s="1">
        <f t="shared" si="201"/>
        <v>1961</v>
      </c>
      <c r="BT533" s="1">
        <f t="shared" si="202"/>
        <v>7</v>
      </c>
      <c r="BU533" s="127">
        <f t="shared" si="203"/>
        <v>0</v>
      </c>
      <c r="BV533" s="127">
        <f t="shared" si="203"/>
        <v>0</v>
      </c>
      <c r="BW533" s="9"/>
      <c r="BX533" s="9"/>
      <c r="BY533" s="9"/>
      <c r="BZ533" s="9"/>
      <c r="CA533" s="9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</row>
    <row r="534" spans="1:134" ht="15.75" x14ac:dyDescent="0.3">
      <c r="A534" s="101">
        <f>IF(C534&lt;&gt;"",COUNTA($C$7:C534),"")</f>
        <v>528</v>
      </c>
      <c r="B534" s="102">
        <v>8817007</v>
      </c>
      <c r="C534" s="251" t="s">
        <v>1144</v>
      </c>
      <c r="D534" s="293" t="s">
        <v>1145</v>
      </c>
      <c r="E534" s="102"/>
      <c r="F534" s="106" t="s">
        <v>124</v>
      </c>
      <c r="G534" s="110" t="s">
        <v>66</v>
      </c>
      <c r="H534" s="110" t="s">
        <v>103</v>
      </c>
      <c r="I534" s="109">
        <f t="shared" ca="1" si="205"/>
        <v>80</v>
      </c>
      <c r="J534" s="110" t="s">
        <v>118</v>
      </c>
      <c r="K534" s="110" t="s">
        <v>233</v>
      </c>
      <c r="L534" s="111" t="s">
        <v>207</v>
      </c>
      <c r="M534" s="304">
        <v>13011</v>
      </c>
      <c r="N534" s="254">
        <v>17345</v>
      </c>
      <c r="O534" s="156">
        <v>18047</v>
      </c>
      <c r="P534" s="255"/>
      <c r="Q534" s="391"/>
      <c r="R534" s="135"/>
      <c r="S534" s="136"/>
      <c r="T534" s="137"/>
      <c r="U534" s="138"/>
      <c r="V534" s="139"/>
      <c r="W534" s="135"/>
      <c r="X534" s="371"/>
      <c r="Y534" s="141">
        <f t="shared" si="185"/>
        <v>8</v>
      </c>
      <c r="AF534" s="371"/>
      <c r="AG534" s="371"/>
      <c r="AH534" s="143" t="str">
        <f t="shared" si="184"/>
        <v>P</v>
      </c>
      <c r="AI534" s="143" t="str">
        <f t="shared" si="184"/>
        <v>S</v>
      </c>
      <c r="AJ534" s="143">
        <f t="shared" ca="1" si="184"/>
        <v>80</v>
      </c>
      <c r="AK534" s="143" t="str">
        <f t="shared" si="183"/>
        <v>SD</v>
      </c>
      <c r="AL534" s="143" t="str">
        <f t="shared" si="183"/>
        <v>Pensiunan</v>
      </c>
      <c r="AM534" s="143" t="str">
        <f t="shared" si="183"/>
        <v>Toraja</v>
      </c>
      <c r="AN534" s="25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33"/>
      <c r="BC534">
        <f t="shared" si="186"/>
        <v>1947</v>
      </c>
      <c r="BD534">
        <f t="shared" si="187"/>
        <v>6</v>
      </c>
      <c r="BE534" s="1">
        <f t="shared" si="188"/>
        <v>1949</v>
      </c>
      <c r="BF534" s="1">
        <f t="shared" si="189"/>
        <v>5</v>
      </c>
      <c r="BG534" s="1" t="str">
        <f t="shared" si="190"/>
        <v>-</v>
      </c>
      <c r="BH534" s="1" t="str">
        <f t="shared" si="191"/>
        <v>-</v>
      </c>
      <c r="BI534" s="1" t="str">
        <f t="shared" si="192"/>
        <v>-</v>
      </c>
      <c r="BJ534" s="1" t="str">
        <f t="shared" si="193"/>
        <v>-</v>
      </c>
      <c r="BK534" s="1" t="str">
        <f t="shared" si="194"/>
        <v>-</v>
      </c>
      <c r="BL534" s="1" t="str">
        <f t="shared" si="195"/>
        <v>-</v>
      </c>
      <c r="BM534" s="1" t="str">
        <f t="shared" si="196"/>
        <v>-</v>
      </c>
      <c r="BN534" s="1" t="str">
        <f t="shared" si="197"/>
        <v>-</v>
      </c>
      <c r="BO534" s="1" t="str">
        <f t="shared" si="204"/>
        <v>-</v>
      </c>
      <c r="BP534" s="1" t="str">
        <f t="shared" si="198"/>
        <v>-</v>
      </c>
      <c r="BQ534" s="1" t="str">
        <f t="shared" si="199"/>
        <v>-</v>
      </c>
      <c r="BR534" s="1" t="str">
        <f t="shared" si="200"/>
        <v>-</v>
      </c>
      <c r="BS534" s="1">
        <f t="shared" si="201"/>
        <v>1935</v>
      </c>
      <c r="BT534" s="1">
        <f t="shared" si="202"/>
        <v>8</v>
      </c>
      <c r="BU534" s="127">
        <f t="shared" si="203"/>
        <v>0</v>
      </c>
      <c r="BV534" s="127">
        <f t="shared" si="203"/>
        <v>0</v>
      </c>
      <c r="BW534" s="9"/>
      <c r="BX534" s="9"/>
      <c r="BY534" s="9"/>
      <c r="BZ534" s="9"/>
      <c r="CA534" s="9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</row>
    <row r="535" spans="1:134" ht="15.75" x14ac:dyDescent="0.3">
      <c r="A535" s="101">
        <f>IF(C535&lt;&gt;"",COUNTA($C$7:C535),"")</f>
        <v>529</v>
      </c>
      <c r="B535" s="229">
        <v>8827008</v>
      </c>
      <c r="C535" s="249" t="s">
        <v>1146</v>
      </c>
      <c r="D535" s="346" t="s">
        <v>1145</v>
      </c>
      <c r="E535" s="229"/>
      <c r="F535" s="232" t="s">
        <v>124</v>
      </c>
      <c r="G535" s="433" t="s">
        <v>102</v>
      </c>
      <c r="H535" s="233" t="s">
        <v>103</v>
      </c>
      <c r="I535" s="234" t="str">
        <f t="shared" si="205"/>
        <v/>
      </c>
      <c r="J535" s="233" t="s">
        <v>118</v>
      </c>
      <c r="K535" s="233" t="s">
        <v>127</v>
      </c>
      <c r="L535" s="235" t="s">
        <v>195</v>
      </c>
      <c r="M535" s="236">
        <v>13073</v>
      </c>
      <c r="N535" s="237">
        <v>13516</v>
      </c>
      <c r="O535" s="238">
        <v>18936</v>
      </c>
      <c r="P535" s="239"/>
      <c r="Q535" s="411"/>
      <c r="R535" s="241">
        <v>39744</v>
      </c>
      <c r="S535" s="242"/>
      <c r="T535" s="243"/>
      <c r="U535" s="244"/>
      <c r="V535" s="245"/>
      <c r="W535" s="241"/>
      <c r="X535" s="371"/>
      <c r="Y535" s="141" t="str">
        <f t="shared" si="185"/>
        <v>-</v>
      </c>
      <c r="AF535" s="371"/>
      <c r="AG535" s="371"/>
      <c r="AH535" s="143" t="str">
        <f t="shared" si="184"/>
        <v>*W</v>
      </c>
      <c r="AI535" s="143" t="str">
        <f t="shared" si="184"/>
        <v>*S</v>
      </c>
      <c r="AJ535" s="143" t="str">
        <f t="shared" si="184"/>
        <v>*</v>
      </c>
      <c r="AK535" s="143" t="str">
        <f t="shared" si="183"/>
        <v>*SD</v>
      </c>
      <c r="AL535" s="143" t="str">
        <f t="shared" si="183"/>
        <v>*Ibu RT</v>
      </c>
      <c r="AM535" s="143" t="str">
        <f t="shared" si="183"/>
        <v>*Minahasa</v>
      </c>
      <c r="AN535" s="25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33"/>
      <c r="BC535">
        <f t="shared" si="186"/>
        <v>1937</v>
      </c>
      <c r="BD535">
        <f t="shared" si="187"/>
        <v>1</v>
      </c>
      <c r="BE535" s="1">
        <f t="shared" si="188"/>
        <v>1951</v>
      </c>
      <c r="BF535" s="1">
        <f t="shared" si="189"/>
        <v>11</v>
      </c>
      <c r="BG535" s="1" t="str">
        <f t="shared" si="190"/>
        <v>-</v>
      </c>
      <c r="BH535" s="1" t="str">
        <f t="shared" si="191"/>
        <v>-</v>
      </c>
      <c r="BI535" s="1" t="str">
        <f t="shared" si="192"/>
        <v>-</v>
      </c>
      <c r="BJ535" s="1" t="str">
        <f t="shared" si="193"/>
        <v>-</v>
      </c>
      <c r="BK535" s="1">
        <f t="shared" si="194"/>
        <v>2008</v>
      </c>
      <c r="BL535" s="1">
        <f t="shared" si="195"/>
        <v>10</v>
      </c>
      <c r="BM535" s="1" t="str">
        <f t="shared" si="196"/>
        <v>-</v>
      </c>
      <c r="BN535" s="1" t="str">
        <f t="shared" si="197"/>
        <v>-</v>
      </c>
      <c r="BO535" s="1" t="str">
        <f t="shared" si="204"/>
        <v>-</v>
      </c>
      <c r="BP535" s="1" t="str">
        <f t="shared" si="198"/>
        <v>-</v>
      </c>
      <c r="BQ535" s="1" t="str">
        <f t="shared" si="199"/>
        <v>-</v>
      </c>
      <c r="BR535" s="1" t="str">
        <f t="shared" si="200"/>
        <v>-</v>
      </c>
      <c r="BS535" s="1">
        <f t="shared" si="201"/>
        <v>1935</v>
      </c>
      <c r="BT535" s="1">
        <f t="shared" si="202"/>
        <v>10</v>
      </c>
      <c r="BU535" s="127">
        <f t="shared" si="203"/>
        <v>0</v>
      </c>
      <c r="BV535" s="127">
        <f t="shared" si="203"/>
        <v>0</v>
      </c>
      <c r="BW535" s="9"/>
      <c r="BX535" s="9"/>
      <c r="BY535" s="9"/>
      <c r="BZ535" s="9"/>
      <c r="CA535" s="9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</row>
    <row r="536" spans="1:134" ht="15.75" x14ac:dyDescent="0.3">
      <c r="A536" s="101">
        <f>IF(C536&lt;&gt;"",COUNTA($C$7:C536),"")</f>
        <v>530</v>
      </c>
      <c r="B536" s="102">
        <v>9917022</v>
      </c>
      <c r="C536" s="251" t="s">
        <v>1147</v>
      </c>
      <c r="D536" s="293" t="s">
        <v>1148</v>
      </c>
      <c r="E536" s="102"/>
      <c r="F536" s="106" t="s">
        <v>124</v>
      </c>
      <c r="G536" s="110" t="s">
        <v>66</v>
      </c>
      <c r="H536" s="110" t="s">
        <v>103</v>
      </c>
      <c r="I536" s="109">
        <f t="shared" ca="1" si="205"/>
        <v>48</v>
      </c>
      <c r="J536" s="110" t="s">
        <v>104</v>
      </c>
      <c r="K536" s="110" t="s">
        <v>105</v>
      </c>
      <c r="L536" s="111" t="s">
        <v>146</v>
      </c>
      <c r="M536" s="304">
        <v>24762</v>
      </c>
      <c r="N536" s="254">
        <v>24832</v>
      </c>
      <c r="O536" s="156">
        <v>31578</v>
      </c>
      <c r="P536" s="255">
        <v>36308</v>
      </c>
      <c r="Q536" s="391"/>
      <c r="R536" s="135"/>
      <c r="S536" s="136"/>
      <c r="T536" s="137"/>
      <c r="U536" s="138"/>
      <c r="V536" s="139"/>
      <c r="W536" s="135"/>
      <c r="X536" s="371"/>
      <c r="Y536" s="141">
        <f t="shared" si="185"/>
        <v>10</v>
      </c>
      <c r="AF536" s="371"/>
      <c r="AG536" s="371"/>
      <c r="AH536" s="143" t="str">
        <f t="shared" si="184"/>
        <v>P</v>
      </c>
      <c r="AI536" s="143" t="str">
        <f t="shared" si="184"/>
        <v>S</v>
      </c>
      <c r="AJ536" s="143">
        <f t="shared" ca="1" si="184"/>
        <v>48</v>
      </c>
      <c r="AK536" s="143" t="str">
        <f t="shared" si="183"/>
        <v>Kejuruan</v>
      </c>
      <c r="AL536" s="143" t="str">
        <f t="shared" si="183"/>
        <v>P.Negeri</v>
      </c>
      <c r="AM536" s="143" t="str">
        <f t="shared" si="183"/>
        <v>Batak</v>
      </c>
      <c r="AN536" s="25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33"/>
      <c r="BC536">
        <f t="shared" si="186"/>
        <v>1967</v>
      </c>
      <c r="BD536">
        <f t="shared" si="187"/>
        <v>12</v>
      </c>
      <c r="BE536" s="1">
        <f t="shared" si="188"/>
        <v>1986</v>
      </c>
      <c r="BF536" s="1">
        <f t="shared" si="189"/>
        <v>6</v>
      </c>
      <c r="BG536" s="1">
        <f t="shared" si="190"/>
        <v>1999</v>
      </c>
      <c r="BH536" s="1">
        <f t="shared" si="191"/>
        <v>5</v>
      </c>
      <c r="BI536" s="1" t="str">
        <f t="shared" si="192"/>
        <v>-</v>
      </c>
      <c r="BJ536" s="1" t="str">
        <f t="shared" si="193"/>
        <v>-</v>
      </c>
      <c r="BK536" s="1" t="str">
        <f t="shared" si="194"/>
        <v>-</v>
      </c>
      <c r="BL536" s="1" t="str">
        <f t="shared" si="195"/>
        <v>-</v>
      </c>
      <c r="BM536" s="1" t="str">
        <f t="shared" si="196"/>
        <v>-</v>
      </c>
      <c r="BN536" s="1" t="str">
        <f t="shared" si="197"/>
        <v>-</v>
      </c>
      <c r="BO536" s="1" t="str">
        <f t="shared" si="204"/>
        <v>-</v>
      </c>
      <c r="BP536" s="1" t="str">
        <f t="shared" si="198"/>
        <v>-</v>
      </c>
      <c r="BQ536" s="1" t="str">
        <f t="shared" si="199"/>
        <v>-</v>
      </c>
      <c r="BR536" s="1" t="str">
        <f t="shared" si="200"/>
        <v>-</v>
      </c>
      <c r="BS536" s="1">
        <f t="shared" si="201"/>
        <v>1967</v>
      </c>
      <c r="BT536" s="1">
        <f t="shared" si="202"/>
        <v>10</v>
      </c>
      <c r="BU536" s="127">
        <f t="shared" si="203"/>
        <v>0</v>
      </c>
      <c r="BV536" s="127">
        <f t="shared" si="203"/>
        <v>0</v>
      </c>
      <c r="BW536" s="9"/>
      <c r="BX536" s="9"/>
      <c r="BY536" s="9"/>
      <c r="BZ536" s="9"/>
      <c r="CA536" s="9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</row>
    <row r="537" spans="1:134" ht="15.75" x14ac:dyDescent="0.3">
      <c r="A537" s="101">
        <f>IF(C537&lt;&gt;"",COUNTA($C$7:C537),"")</f>
        <v>531</v>
      </c>
      <c r="B537" s="102">
        <v>9927023</v>
      </c>
      <c r="C537" s="251" t="s">
        <v>1149</v>
      </c>
      <c r="D537" s="293" t="s">
        <v>1148</v>
      </c>
      <c r="E537" s="102"/>
      <c r="F537" s="106" t="s">
        <v>124</v>
      </c>
      <c r="G537" s="220" t="s">
        <v>102</v>
      </c>
      <c r="H537" s="110" t="s">
        <v>103</v>
      </c>
      <c r="I537" s="109">
        <f t="shared" ca="1" si="205"/>
        <v>40</v>
      </c>
      <c r="J537" s="110" t="s">
        <v>104</v>
      </c>
      <c r="K537" s="110" t="s">
        <v>105</v>
      </c>
      <c r="L537" s="111" t="s">
        <v>146</v>
      </c>
      <c r="M537" s="304">
        <v>27653</v>
      </c>
      <c r="N537" s="254">
        <v>27723</v>
      </c>
      <c r="O537" s="156">
        <v>34147</v>
      </c>
      <c r="P537" s="255">
        <v>36308</v>
      </c>
      <c r="Q537" s="391"/>
      <c r="R537" s="135"/>
      <c r="S537" s="136"/>
      <c r="T537" s="137"/>
      <c r="U537" s="138"/>
      <c r="V537" s="139"/>
      <c r="W537" s="135"/>
      <c r="X537" s="371"/>
      <c r="Y537" s="141">
        <f t="shared" si="185"/>
        <v>9</v>
      </c>
      <c r="AF537" s="371"/>
      <c r="AG537" s="371"/>
      <c r="AH537" s="143" t="str">
        <f t="shared" si="184"/>
        <v>W</v>
      </c>
      <c r="AI537" s="143" t="str">
        <f t="shared" si="184"/>
        <v>S</v>
      </c>
      <c r="AJ537" s="143">
        <f t="shared" ca="1" si="184"/>
        <v>40</v>
      </c>
      <c r="AK537" s="143" t="str">
        <f t="shared" si="183"/>
        <v>Kejuruan</v>
      </c>
      <c r="AL537" s="143" t="str">
        <f t="shared" si="183"/>
        <v>P.Negeri</v>
      </c>
      <c r="AM537" s="143" t="str">
        <f t="shared" si="183"/>
        <v>Batak</v>
      </c>
      <c r="AN537" s="25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33"/>
      <c r="BC537">
        <f t="shared" si="186"/>
        <v>1975</v>
      </c>
      <c r="BD537">
        <f t="shared" si="187"/>
        <v>11</v>
      </c>
      <c r="BE537" s="1">
        <f t="shared" si="188"/>
        <v>1993</v>
      </c>
      <c r="BF537" s="1">
        <f t="shared" si="189"/>
        <v>6</v>
      </c>
      <c r="BG537" s="1">
        <f t="shared" si="190"/>
        <v>1999</v>
      </c>
      <c r="BH537" s="1">
        <f t="shared" si="191"/>
        <v>5</v>
      </c>
      <c r="BI537" s="1" t="str">
        <f t="shared" si="192"/>
        <v>-</v>
      </c>
      <c r="BJ537" s="1" t="str">
        <f t="shared" si="193"/>
        <v>-</v>
      </c>
      <c r="BK537" s="1" t="str">
        <f t="shared" si="194"/>
        <v>-</v>
      </c>
      <c r="BL537" s="1" t="str">
        <f t="shared" si="195"/>
        <v>-</v>
      </c>
      <c r="BM537" s="1" t="str">
        <f t="shared" si="196"/>
        <v>-</v>
      </c>
      <c r="BN537" s="1" t="str">
        <f t="shared" si="197"/>
        <v>-</v>
      </c>
      <c r="BO537" s="1" t="str">
        <f t="shared" si="204"/>
        <v>-</v>
      </c>
      <c r="BP537" s="1" t="str">
        <f t="shared" si="198"/>
        <v>-</v>
      </c>
      <c r="BQ537" s="1" t="str">
        <f t="shared" si="199"/>
        <v>-</v>
      </c>
      <c r="BR537" s="1" t="str">
        <f t="shared" si="200"/>
        <v>-</v>
      </c>
      <c r="BS537" s="1">
        <f t="shared" si="201"/>
        <v>1975</v>
      </c>
      <c r="BT537" s="1">
        <f t="shared" si="202"/>
        <v>9</v>
      </c>
      <c r="BU537" s="127">
        <f t="shared" si="203"/>
        <v>0</v>
      </c>
      <c r="BV537" s="127">
        <f t="shared" si="203"/>
        <v>0</v>
      </c>
      <c r="BW537" s="9"/>
      <c r="BX537" s="9"/>
      <c r="BY537" s="9"/>
      <c r="BZ537" s="9"/>
      <c r="CA537" s="9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</row>
    <row r="538" spans="1:134" ht="15.75" x14ac:dyDescent="0.3">
      <c r="A538" s="101">
        <f>IF(C538&lt;&gt;"",COUNTA($C$7:C538),"")</f>
        <v>532</v>
      </c>
      <c r="B538" s="144" t="s">
        <v>1150</v>
      </c>
      <c r="C538" s="251" t="s">
        <v>1151</v>
      </c>
      <c r="D538" s="293" t="s">
        <v>1148</v>
      </c>
      <c r="E538" s="102"/>
      <c r="F538" s="106" t="s">
        <v>124</v>
      </c>
      <c r="G538" s="110" t="s">
        <v>66</v>
      </c>
      <c r="H538" s="146" t="s">
        <v>115</v>
      </c>
      <c r="I538" s="109">
        <f t="shared" ca="1" si="205"/>
        <v>16</v>
      </c>
      <c r="J538" s="110"/>
      <c r="K538" s="110"/>
      <c r="L538" s="111" t="s">
        <v>146</v>
      </c>
      <c r="M538" s="304">
        <v>36521</v>
      </c>
      <c r="N538" s="254">
        <v>36639</v>
      </c>
      <c r="O538" s="156"/>
      <c r="P538" s="255"/>
      <c r="Q538" s="391"/>
      <c r="R538" s="135"/>
      <c r="S538" s="136"/>
      <c r="T538" s="137"/>
      <c r="U538" s="138"/>
      <c r="V538" s="139"/>
      <c r="W538" s="135"/>
      <c r="X538" s="371"/>
      <c r="Y538" s="141">
        <f t="shared" si="185"/>
        <v>12</v>
      </c>
      <c r="AF538" s="371"/>
      <c r="AG538" s="371"/>
      <c r="AH538" s="143" t="str">
        <f t="shared" si="184"/>
        <v>P</v>
      </c>
      <c r="AI538" s="143" t="str">
        <f t="shared" si="184"/>
        <v>B</v>
      </c>
      <c r="AJ538" s="143">
        <f t="shared" ca="1" si="184"/>
        <v>16</v>
      </c>
      <c r="AK538" s="143">
        <f t="shared" si="183"/>
        <v>0</v>
      </c>
      <c r="AL538" s="143">
        <f t="shared" si="183"/>
        <v>0</v>
      </c>
      <c r="AM538" s="143" t="str">
        <f t="shared" si="183"/>
        <v>Batak</v>
      </c>
      <c r="AN538" s="25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33"/>
      <c r="BC538">
        <f t="shared" si="186"/>
        <v>2000</v>
      </c>
      <c r="BD538">
        <f t="shared" si="187"/>
        <v>4</v>
      </c>
      <c r="BE538" s="1" t="str">
        <f t="shared" si="188"/>
        <v>-</v>
      </c>
      <c r="BF538" s="1" t="str">
        <f t="shared" si="189"/>
        <v>-</v>
      </c>
      <c r="BG538" s="1" t="str">
        <f t="shared" si="190"/>
        <v>-</v>
      </c>
      <c r="BH538" s="1" t="str">
        <f t="shared" si="191"/>
        <v>-</v>
      </c>
      <c r="BI538" s="1" t="str">
        <f t="shared" si="192"/>
        <v>-</v>
      </c>
      <c r="BJ538" s="1" t="str">
        <f t="shared" si="193"/>
        <v>-</v>
      </c>
      <c r="BK538" s="1" t="str">
        <f t="shared" si="194"/>
        <v>-</v>
      </c>
      <c r="BL538" s="1" t="str">
        <f t="shared" si="195"/>
        <v>-</v>
      </c>
      <c r="BM538" s="1" t="str">
        <f t="shared" si="196"/>
        <v>-</v>
      </c>
      <c r="BN538" s="1" t="str">
        <f t="shared" si="197"/>
        <v>-</v>
      </c>
      <c r="BO538" s="1" t="str">
        <f t="shared" si="204"/>
        <v>-</v>
      </c>
      <c r="BP538" s="1" t="str">
        <f t="shared" si="198"/>
        <v>-</v>
      </c>
      <c r="BQ538" s="1" t="str">
        <f t="shared" si="199"/>
        <v>-</v>
      </c>
      <c r="BR538" s="1" t="str">
        <f t="shared" si="200"/>
        <v>-</v>
      </c>
      <c r="BS538" s="1">
        <f t="shared" si="201"/>
        <v>1999</v>
      </c>
      <c r="BT538" s="1">
        <f t="shared" si="202"/>
        <v>12</v>
      </c>
      <c r="BU538" s="127">
        <f t="shared" si="203"/>
        <v>0</v>
      </c>
      <c r="BV538" s="127">
        <f t="shared" si="203"/>
        <v>0</v>
      </c>
      <c r="BW538" s="9"/>
      <c r="BX538" s="9"/>
      <c r="BY538" s="9"/>
      <c r="BZ538" s="9"/>
      <c r="CA538" s="9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</row>
    <row r="539" spans="1:134" ht="15.75" x14ac:dyDescent="0.3">
      <c r="A539" s="101">
        <f>IF(C539&lt;&gt;"",COUNTA($C$7:C539),"")</f>
        <v>533</v>
      </c>
      <c r="B539" s="144" t="s">
        <v>1152</v>
      </c>
      <c r="C539" s="251" t="s">
        <v>1153</v>
      </c>
      <c r="D539" s="293" t="s">
        <v>1148</v>
      </c>
      <c r="E539" s="102"/>
      <c r="F539" s="106" t="s">
        <v>124</v>
      </c>
      <c r="G539" s="220" t="s">
        <v>102</v>
      </c>
      <c r="H539" s="146" t="s">
        <v>115</v>
      </c>
      <c r="I539" s="109">
        <f t="shared" ca="1" si="205"/>
        <v>11</v>
      </c>
      <c r="J539" s="110"/>
      <c r="K539" s="110"/>
      <c r="L539" s="111" t="s">
        <v>146</v>
      </c>
      <c r="M539" s="304">
        <v>38269</v>
      </c>
      <c r="N539" s="254">
        <v>38346</v>
      </c>
      <c r="O539" s="156"/>
      <c r="P539" s="255"/>
      <c r="Q539" s="391"/>
      <c r="R539" s="135"/>
      <c r="S539" s="136"/>
      <c r="T539" s="137"/>
      <c r="U539" s="138"/>
      <c r="V539" s="139"/>
      <c r="W539" s="135"/>
      <c r="X539" s="371"/>
      <c r="Y539" s="141">
        <f t="shared" si="185"/>
        <v>10</v>
      </c>
      <c r="AF539" s="371"/>
      <c r="AG539" s="371"/>
      <c r="AH539" s="143" t="str">
        <f t="shared" si="184"/>
        <v>W</v>
      </c>
      <c r="AI539" s="143" t="str">
        <f t="shared" si="184"/>
        <v>B</v>
      </c>
      <c r="AJ539" s="143">
        <f t="shared" ca="1" si="184"/>
        <v>11</v>
      </c>
      <c r="AK539" s="143">
        <f t="shared" si="183"/>
        <v>0</v>
      </c>
      <c r="AL539" s="143">
        <f t="shared" si="183"/>
        <v>0</v>
      </c>
      <c r="AM539" s="143" t="str">
        <f t="shared" si="183"/>
        <v>Batak</v>
      </c>
      <c r="AN539" s="25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33"/>
      <c r="BC539">
        <f t="shared" si="186"/>
        <v>2004</v>
      </c>
      <c r="BD539">
        <f t="shared" si="187"/>
        <v>12</v>
      </c>
      <c r="BE539" s="1" t="str">
        <f t="shared" si="188"/>
        <v>-</v>
      </c>
      <c r="BF539" s="1" t="str">
        <f t="shared" si="189"/>
        <v>-</v>
      </c>
      <c r="BG539" s="1" t="str">
        <f t="shared" si="190"/>
        <v>-</v>
      </c>
      <c r="BH539" s="1" t="str">
        <f t="shared" si="191"/>
        <v>-</v>
      </c>
      <c r="BI539" s="1" t="str">
        <f t="shared" si="192"/>
        <v>-</v>
      </c>
      <c r="BJ539" s="1" t="str">
        <f t="shared" si="193"/>
        <v>-</v>
      </c>
      <c r="BK539" s="1" t="str">
        <f t="shared" si="194"/>
        <v>-</v>
      </c>
      <c r="BL539" s="1" t="str">
        <f t="shared" si="195"/>
        <v>-</v>
      </c>
      <c r="BM539" s="1" t="str">
        <f t="shared" si="196"/>
        <v>-</v>
      </c>
      <c r="BN539" s="1" t="str">
        <f t="shared" si="197"/>
        <v>-</v>
      </c>
      <c r="BO539" s="1" t="str">
        <f t="shared" si="204"/>
        <v>-</v>
      </c>
      <c r="BP539" s="1" t="str">
        <f t="shared" si="198"/>
        <v>-</v>
      </c>
      <c r="BQ539" s="1" t="str">
        <f t="shared" si="199"/>
        <v>-</v>
      </c>
      <c r="BR539" s="1" t="str">
        <f t="shared" si="200"/>
        <v>-</v>
      </c>
      <c r="BS539" s="1">
        <f t="shared" si="201"/>
        <v>2004</v>
      </c>
      <c r="BT539" s="1">
        <f t="shared" si="202"/>
        <v>10</v>
      </c>
      <c r="BU539" s="127">
        <f t="shared" si="203"/>
        <v>0</v>
      </c>
      <c r="BV539" s="127">
        <f t="shared" si="203"/>
        <v>0</v>
      </c>
      <c r="BW539" s="9"/>
      <c r="BX539" s="9"/>
      <c r="BY539" s="9"/>
      <c r="BZ539" s="9"/>
      <c r="CA539" s="9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</row>
    <row r="540" spans="1:134" ht="15.75" x14ac:dyDescent="0.3">
      <c r="A540" s="101">
        <f>IF(C540&lt;&gt;"",COUNTA($C$7:C540),"")</f>
        <v>534</v>
      </c>
      <c r="B540" s="144" t="s">
        <v>1154</v>
      </c>
      <c r="C540" s="251" t="s">
        <v>1155</v>
      </c>
      <c r="D540" s="293" t="s">
        <v>1148</v>
      </c>
      <c r="E540" s="102"/>
      <c r="F540" s="106" t="s">
        <v>124</v>
      </c>
      <c r="G540" s="220" t="s">
        <v>66</v>
      </c>
      <c r="H540" s="146" t="s">
        <v>115</v>
      </c>
      <c r="I540" s="109">
        <f t="shared" ca="1" si="205"/>
        <v>6</v>
      </c>
      <c r="J540" s="110"/>
      <c r="K540" s="110"/>
      <c r="L540" s="111" t="s">
        <v>146</v>
      </c>
      <c r="M540" s="304">
        <v>39980</v>
      </c>
      <c r="N540" s="254">
        <v>40153</v>
      </c>
      <c r="O540" s="156"/>
      <c r="P540" s="255"/>
      <c r="Q540" s="391"/>
      <c r="R540" s="135"/>
      <c r="S540" s="136"/>
      <c r="T540" s="137"/>
      <c r="U540" s="138"/>
      <c r="V540" s="139" t="s">
        <v>87</v>
      </c>
      <c r="W540" s="135"/>
      <c r="X540" s="413"/>
      <c r="Y540" s="141">
        <f t="shared" si="185"/>
        <v>6</v>
      </c>
      <c r="AF540" s="413"/>
      <c r="AG540" s="413"/>
      <c r="AH540" s="143" t="str">
        <f t="shared" si="184"/>
        <v>P</v>
      </c>
      <c r="AI540" s="143" t="str">
        <f t="shared" si="184"/>
        <v>B</v>
      </c>
      <c r="AJ540" s="143">
        <f t="shared" ca="1" si="184"/>
        <v>6</v>
      </c>
      <c r="AK540" s="143">
        <f t="shared" si="183"/>
        <v>0</v>
      </c>
      <c r="AL540" s="143">
        <f t="shared" si="183"/>
        <v>0</v>
      </c>
      <c r="AM540" s="143" t="str">
        <f t="shared" si="183"/>
        <v>Batak</v>
      </c>
      <c r="AN540" s="25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33"/>
      <c r="BC540">
        <f t="shared" si="186"/>
        <v>2009</v>
      </c>
      <c r="BD540">
        <f t="shared" si="187"/>
        <v>12</v>
      </c>
      <c r="BE540" s="1" t="str">
        <f t="shared" si="188"/>
        <v>-</v>
      </c>
      <c r="BF540" s="1" t="str">
        <f t="shared" si="189"/>
        <v>-</v>
      </c>
      <c r="BG540" s="1" t="str">
        <f t="shared" si="190"/>
        <v>-</v>
      </c>
      <c r="BH540" s="1" t="str">
        <f t="shared" si="191"/>
        <v>-</v>
      </c>
      <c r="BI540" s="1" t="str">
        <f t="shared" si="192"/>
        <v>-</v>
      </c>
      <c r="BJ540" s="1" t="str">
        <f t="shared" si="193"/>
        <v>-</v>
      </c>
      <c r="BK540" s="1" t="str">
        <f t="shared" si="194"/>
        <v>-</v>
      </c>
      <c r="BL540" s="1" t="str">
        <f t="shared" si="195"/>
        <v>-</v>
      </c>
      <c r="BM540" s="1" t="str">
        <f t="shared" si="196"/>
        <v>-</v>
      </c>
      <c r="BN540" s="1" t="str">
        <f t="shared" si="197"/>
        <v>-</v>
      </c>
      <c r="BO540" s="1" t="str">
        <f t="shared" si="204"/>
        <v>-</v>
      </c>
      <c r="BP540" s="1" t="str">
        <f t="shared" si="198"/>
        <v>-</v>
      </c>
      <c r="BQ540" s="1" t="str">
        <f t="shared" si="199"/>
        <v>-</v>
      </c>
      <c r="BR540" s="1" t="str">
        <f t="shared" si="200"/>
        <v>-</v>
      </c>
      <c r="BS540" s="1">
        <f t="shared" si="201"/>
        <v>2009</v>
      </c>
      <c r="BT540" s="1">
        <f t="shared" si="202"/>
        <v>6</v>
      </c>
      <c r="BU540" s="127" t="str">
        <f t="shared" si="203"/>
        <v>ATL</v>
      </c>
      <c r="BV540" s="127">
        <f t="shared" si="203"/>
        <v>0</v>
      </c>
      <c r="BW540" s="9"/>
      <c r="BX540" s="9"/>
      <c r="BY540" s="9"/>
      <c r="BZ540" s="9"/>
      <c r="CA540" s="9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</row>
    <row r="541" spans="1:134" ht="15.75" x14ac:dyDescent="0.3">
      <c r="A541" s="101">
        <f>IF(C541&lt;&gt;"",COUNTA($C$7:C541),"")</f>
        <v>535</v>
      </c>
      <c r="B541" s="267" t="s">
        <v>1156</v>
      </c>
      <c r="C541" s="288" t="s">
        <v>1157</v>
      </c>
      <c r="D541" s="289" t="s">
        <v>1158</v>
      </c>
      <c r="E541" s="204"/>
      <c r="F541" s="205" t="s">
        <v>124</v>
      </c>
      <c r="G541" s="207" t="s">
        <v>66</v>
      </c>
      <c r="H541" s="207" t="s">
        <v>103</v>
      </c>
      <c r="I541" s="208">
        <f t="shared" ca="1" si="205"/>
        <v>34</v>
      </c>
      <c r="J541" s="207" t="s">
        <v>104</v>
      </c>
      <c r="K541" s="207" t="s">
        <v>122</v>
      </c>
      <c r="L541" s="209" t="s">
        <v>112</v>
      </c>
      <c r="M541" s="271">
        <v>29748</v>
      </c>
      <c r="N541" s="210"/>
      <c r="O541" s="382">
        <v>38346</v>
      </c>
      <c r="P541" s="399"/>
      <c r="Q541" s="400"/>
      <c r="R541" s="214"/>
      <c r="S541" s="215">
        <v>39949</v>
      </c>
      <c r="T541" s="216"/>
      <c r="U541" s="217"/>
      <c r="V541" s="218" t="s">
        <v>196</v>
      </c>
      <c r="W541" s="214"/>
      <c r="X541" s="413"/>
      <c r="Y541" s="141" t="str">
        <f t="shared" si="185"/>
        <v>-</v>
      </c>
      <c r="AF541" s="413"/>
      <c r="AG541" s="413"/>
      <c r="AH541" s="143" t="str">
        <f t="shared" si="184"/>
        <v>*P</v>
      </c>
      <c r="AI541" s="143" t="str">
        <f t="shared" si="184"/>
        <v>*S</v>
      </c>
      <c r="AJ541" s="143" t="str">
        <f t="shared" ca="1" si="184"/>
        <v>*34</v>
      </c>
      <c r="AK541" s="143" t="str">
        <f t="shared" si="183"/>
        <v>*Kejuruan</v>
      </c>
      <c r="AL541" s="143" t="str">
        <f t="shared" si="183"/>
        <v>*Pel/Mhs</v>
      </c>
      <c r="AM541" s="143" t="str">
        <f t="shared" si="183"/>
        <v>*Ambon</v>
      </c>
      <c r="AN541" s="25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33"/>
      <c r="BC541" t="str">
        <f t="shared" si="186"/>
        <v>-</v>
      </c>
      <c r="BD541" t="str">
        <f t="shared" si="187"/>
        <v>-</v>
      </c>
      <c r="BE541" s="1">
        <f t="shared" si="188"/>
        <v>2004</v>
      </c>
      <c r="BF541" s="1">
        <f t="shared" si="189"/>
        <v>12</v>
      </c>
      <c r="BG541" s="1" t="str">
        <f t="shared" si="190"/>
        <v>-</v>
      </c>
      <c r="BH541" s="1" t="str">
        <f t="shared" si="191"/>
        <v>-</v>
      </c>
      <c r="BI541" s="1" t="str">
        <f t="shared" si="192"/>
        <v>-</v>
      </c>
      <c r="BJ541" s="1" t="str">
        <f t="shared" si="193"/>
        <v>-</v>
      </c>
      <c r="BK541" s="1" t="str">
        <f t="shared" si="194"/>
        <v>-</v>
      </c>
      <c r="BL541" s="1" t="str">
        <f t="shared" si="195"/>
        <v>-</v>
      </c>
      <c r="BM541" s="1">
        <f t="shared" si="196"/>
        <v>2009</v>
      </c>
      <c r="BN541" s="1">
        <f t="shared" si="197"/>
        <v>5</v>
      </c>
      <c r="BO541" s="1" t="str">
        <f t="shared" si="204"/>
        <v>-</v>
      </c>
      <c r="BP541" s="1" t="str">
        <f t="shared" si="198"/>
        <v>-</v>
      </c>
      <c r="BQ541" s="1" t="str">
        <f t="shared" si="199"/>
        <v>-</v>
      </c>
      <c r="BR541" s="1" t="str">
        <f t="shared" si="200"/>
        <v>-</v>
      </c>
      <c r="BS541" s="1">
        <f t="shared" si="201"/>
        <v>1981</v>
      </c>
      <c r="BT541" s="1">
        <f t="shared" si="202"/>
        <v>6</v>
      </c>
      <c r="BU541" s="127" t="str">
        <f t="shared" si="203"/>
        <v>DKH-1</v>
      </c>
      <c r="BV541" s="127">
        <f t="shared" si="203"/>
        <v>0</v>
      </c>
      <c r="BW541" s="9"/>
      <c r="BX541" s="9"/>
      <c r="BY541" s="9"/>
      <c r="BZ541" s="9"/>
      <c r="CA541" s="9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</row>
    <row r="542" spans="1:134" ht="15.75" x14ac:dyDescent="0.3">
      <c r="A542" s="101">
        <f>IF(C542&lt;&gt;"",COUNTA($C$7:C542),"")</f>
        <v>536</v>
      </c>
      <c r="B542" s="267" t="s">
        <v>399</v>
      </c>
      <c r="C542" s="288" t="s">
        <v>1159</v>
      </c>
      <c r="D542" s="289" t="s">
        <v>1158</v>
      </c>
      <c r="E542" s="204"/>
      <c r="F542" s="205" t="s">
        <v>124</v>
      </c>
      <c r="G542" s="207" t="s">
        <v>66</v>
      </c>
      <c r="H542" s="207" t="s">
        <v>103</v>
      </c>
      <c r="I542" s="208">
        <f t="shared" ca="1" si="205"/>
        <v>31</v>
      </c>
      <c r="J542" s="207" t="s">
        <v>104</v>
      </c>
      <c r="K542" s="207" t="s">
        <v>122</v>
      </c>
      <c r="L542" s="209" t="s">
        <v>112</v>
      </c>
      <c r="M542" s="271">
        <v>30750</v>
      </c>
      <c r="N542" s="210">
        <v>31368</v>
      </c>
      <c r="O542" s="382">
        <v>38346</v>
      </c>
      <c r="P542" s="399"/>
      <c r="Q542" s="400"/>
      <c r="R542" s="214"/>
      <c r="S542" s="215">
        <v>39949</v>
      </c>
      <c r="T542" s="216"/>
      <c r="U542" s="217"/>
      <c r="V542" s="218" t="s">
        <v>196</v>
      </c>
      <c r="W542" s="214"/>
      <c r="X542" s="413"/>
      <c r="Y542" s="141" t="str">
        <f t="shared" si="185"/>
        <v>-</v>
      </c>
      <c r="AF542" s="413"/>
      <c r="AG542" s="413"/>
      <c r="AH542" s="143" t="str">
        <f t="shared" si="184"/>
        <v>*P</v>
      </c>
      <c r="AI542" s="143" t="str">
        <f t="shared" si="184"/>
        <v>*S</v>
      </c>
      <c r="AJ542" s="143" t="str">
        <f t="shared" ca="1" si="184"/>
        <v>*31</v>
      </c>
      <c r="AK542" s="143" t="str">
        <f t="shared" si="183"/>
        <v>*Kejuruan</v>
      </c>
      <c r="AL542" s="143" t="str">
        <f t="shared" si="183"/>
        <v>*Pel/Mhs</v>
      </c>
      <c r="AM542" s="143" t="str">
        <f t="shared" si="183"/>
        <v>*Ambon</v>
      </c>
      <c r="AN542" s="25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33"/>
      <c r="BC542">
        <f t="shared" si="186"/>
        <v>1985</v>
      </c>
      <c r="BD542">
        <f t="shared" si="187"/>
        <v>11</v>
      </c>
      <c r="BE542" s="1">
        <f t="shared" si="188"/>
        <v>2004</v>
      </c>
      <c r="BF542" s="1">
        <f t="shared" si="189"/>
        <v>12</v>
      </c>
      <c r="BG542" s="1" t="str">
        <f t="shared" si="190"/>
        <v>-</v>
      </c>
      <c r="BH542" s="1" t="str">
        <f t="shared" si="191"/>
        <v>-</v>
      </c>
      <c r="BI542" s="1" t="str">
        <f t="shared" si="192"/>
        <v>-</v>
      </c>
      <c r="BJ542" s="1" t="str">
        <f t="shared" si="193"/>
        <v>-</v>
      </c>
      <c r="BK542" s="1" t="str">
        <f t="shared" si="194"/>
        <v>-</v>
      </c>
      <c r="BL542" s="1" t="str">
        <f t="shared" si="195"/>
        <v>-</v>
      </c>
      <c r="BM542" s="1">
        <f t="shared" si="196"/>
        <v>2009</v>
      </c>
      <c r="BN542" s="1">
        <f t="shared" si="197"/>
        <v>5</v>
      </c>
      <c r="BO542" s="1" t="str">
        <f t="shared" si="204"/>
        <v>-</v>
      </c>
      <c r="BP542" s="1" t="str">
        <f t="shared" si="198"/>
        <v>-</v>
      </c>
      <c r="BQ542" s="1" t="str">
        <f t="shared" si="199"/>
        <v>-</v>
      </c>
      <c r="BR542" s="1" t="str">
        <f t="shared" si="200"/>
        <v>-</v>
      </c>
      <c r="BS542" s="1">
        <f t="shared" si="201"/>
        <v>1984</v>
      </c>
      <c r="BT542" s="1">
        <f t="shared" si="202"/>
        <v>3</v>
      </c>
      <c r="BU542" s="127" t="str">
        <f t="shared" si="203"/>
        <v>DKH-1</v>
      </c>
      <c r="BV542" s="127">
        <f t="shared" si="203"/>
        <v>0</v>
      </c>
      <c r="BW542" s="9"/>
      <c r="BX542" s="9"/>
      <c r="BY542" s="9"/>
      <c r="BZ542" s="9"/>
      <c r="CA542" s="9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</row>
    <row r="543" spans="1:134" ht="15.75" x14ac:dyDescent="0.3">
      <c r="A543" s="101">
        <f>IF(C543&lt;&gt;"",COUNTA($C$7:C543),"")</f>
        <v>537</v>
      </c>
      <c r="B543" s="267" t="s">
        <v>1160</v>
      </c>
      <c r="C543" s="288" t="s">
        <v>1161</v>
      </c>
      <c r="D543" s="289" t="s">
        <v>1162</v>
      </c>
      <c r="E543" s="204"/>
      <c r="F543" s="205" t="s">
        <v>124</v>
      </c>
      <c r="G543" s="207" t="s">
        <v>66</v>
      </c>
      <c r="H543" s="207" t="s">
        <v>103</v>
      </c>
      <c r="I543" s="208">
        <f t="shared" ca="1" si="205"/>
        <v>37</v>
      </c>
      <c r="J543" s="207" t="s">
        <v>110</v>
      </c>
      <c r="K543" s="207" t="s">
        <v>119</v>
      </c>
      <c r="L543" s="209" t="s">
        <v>106</v>
      </c>
      <c r="M543" s="271">
        <v>28841</v>
      </c>
      <c r="N543" s="210"/>
      <c r="O543" s="382">
        <v>39054</v>
      </c>
      <c r="P543" s="399"/>
      <c r="Q543" s="400"/>
      <c r="R543" s="214"/>
      <c r="S543" s="215">
        <v>39949</v>
      </c>
      <c r="T543" s="216"/>
      <c r="U543" s="217"/>
      <c r="V543" s="218" t="s">
        <v>196</v>
      </c>
      <c r="W543" s="214"/>
      <c r="X543" s="371"/>
      <c r="Y543" s="141" t="str">
        <f t="shared" si="185"/>
        <v>-</v>
      </c>
      <c r="AF543" s="371"/>
      <c r="AG543" s="371"/>
      <c r="AH543" s="143" t="str">
        <f t="shared" si="184"/>
        <v>*P</v>
      </c>
      <c r="AI543" s="143" t="str">
        <f t="shared" si="184"/>
        <v>*S</v>
      </c>
      <c r="AJ543" s="143" t="str">
        <f t="shared" ca="1" si="184"/>
        <v>*37</v>
      </c>
      <c r="AK543" s="143" t="str">
        <f t="shared" si="183"/>
        <v>*SMU</v>
      </c>
      <c r="AL543" s="143" t="str">
        <f t="shared" si="183"/>
        <v>*P.Swasta</v>
      </c>
      <c r="AM543" s="143" t="str">
        <f t="shared" si="183"/>
        <v>*Jawa</v>
      </c>
      <c r="AN543" s="25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33"/>
      <c r="BC543" t="str">
        <f t="shared" si="186"/>
        <v>-</v>
      </c>
      <c r="BD543" t="str">
        <f t="shared" si="187"/>
        <v>-</v>
      </c>
      <c r="BE543" s="1">
        <f t="shared" si="188"/>
        <v>2006</v>
      </c>
      <c r="BF543" s="1">
        <f t="shared" si="189"/>
        <v>12</v>
      </c>
      <c r="BG543" s="1" t="str">
        <f t="shared" si="190"/>
        <v>-</v>
      </c>
      <c r="BH543" s="1" t="str">
        <f t="shared" si="191"/>
        <v>-</v>
      </c>
      <c r="BI543" s="1" t="str">
        <f t="shared" si="192"/>
        <v>-</v>
      </c>
      <c r="BJ543" s="1" t="str">
        <f t="shared" si="193"/>
        <v>-</v>
      </c>
      <c r="BK543" s="1" t="str">
        <f t="shared" si="194"/>
        <v>-</v>
      </c>
      <c r="BL543" s="1" t="str">
        <f t="shared" si="195"/>
        <v>-</v>
      </c>
      <c r="BM543" s="1">
        <f t="shared" si="196"/>
        <v>2009</v>
      </c>
      <c r="BN543" s="1">
        <f t="shared" si="197"/>
        <v>5</v>
      </c>
      <c r="BO543" s="1" t="str">
        <f t="shared" si="204"/>
        <v>-</v>
      </c>
      <c r="BP543" s="1" t="str">
        <f t="shared" si="198"/>
        <v>-</v>
      </c>
      <c r="BQ543" s="1" t="str">
        <f t="shared" si="199"/>
        <v>-</v>
      </c>
      <c r="BR543" s="1" t="str">
        <f t="shared" si="200"/>
        <v>-</v>
      </c>
      <c r="BS543" s="1">
        <f t="shared" si="201"/>
        <v>1978</v>
      </c>
      <c r="BT543" s="1">
        <f t="shared" si="202"/>
        <v>12</v>
      </c>
      <c r="BU543" s="127" t="str">
        <f t="shared" si="203"/>
        <v>DKH-1</v>
      </c>
      <c r="BV543" s="127">
        <f t="shared" si="203"/>
        <v>0</v>
      </c>
      <c r="BW543" s="9"/>
      <c r="BX543" s="9"/>
      <c r="BY543" s="9"/>
      <c r="BZ543" s="9"/>
      <c r="CA543" s="9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</row>
    <row r="544" spans="1:134" ht="15.75" x14ac:dyDescent="0.3">
      <c r="A544" s="101">
        <f>IF(C544&lt;&gt;"",COUNTA($C$7:C544),"")</f>
        <v>538</v>
      </c>
      <c r="B544" s="102">
        <v>5425005</v>
      </c>
      <c r="C544" s="251" t="s">
        <v>1163</v>
      </c>
      <c r="D544" s="293" t="s">
        <v>1164</v>
      </c>
      <c r="E544" s="131"/>
      <c r="F544" s="106" t="s">
        <v>260</v>
      </c>
      <c r="G544" s="110" t="s">
        <v>102</v>
      </c>
      <c r="H544" s="110" t="s">
        <v>103</v>
      </c>
      <c r="I544" s="109">
        <f t="shared" ca="1" si="205"/>
        <v>85</v>
      </c>
      <c r="J544" s="110" t="s">
        <v>68</v>
      </c>
      <c r="K544" s="110" t="s">
        <v>127</v>
      </c>
      <c r="L544" s="111" t="s">
        <v>128</v>
      </c>
      <c r="M544" s="253">
        <v>10967</v>
      </c>
      <c r="N544" s="254">
        <v>19867</v>
      </c>
      <c r="O544" s="156">
        <v>19867</v>
      </c>
      <c r="P544" s="255"/>
      <c r="Q544" s="391"/>
      <c r="R544" s="135"/>
      <c r="S544" s="136"/>
      <c r="T544" s="137"/>
      <c r="U544" s="138"/>
      <c r="V544" s="139"/>
      <c r="W544" s="135"/>
      <c r="X544" s="371"/>
      <c r="Y544" s="141">
        <f t="shared" si="185"/>
        <v>1</v>
      </c>
      <c r="AF544" s="371"/>
      <c r="AG544" s="371"/>
      <c r="AH544" s="143" t="str">
        <f t="shared" si="184"/>
        <v>W</v>
      </c>
      <c r="AI544" s="143" t="str">
        <f t="shared" si="184"/>
        <v>S</v>
      </c>
      <c r="AJ544" s="143">
        <f t="shared" ca="1" si="184"/>
        <v>85</v>
      </c>
      <c r="AK544" s="143" t="str">
        <f t="shared" si="183"/>
        <v>TDKSD</v>
      </c>
      <c r="AL544" s="143" t="str">
        <f t="shared" si="183"/>
        <v>Ibu RT</v>
      </c>
      <c r="AM544" s="143" t="str">
        <f t="shared" si="183"/>
        <v>T.Hoa</v>
      </c>
      <c r="AN544" s="25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33"/>
      <c r="BC544">
        <f t="shared" si="186"/>
        <v>1954</v>
      </c>
      <c r="BD544">
        <f t="shared" si="187"/>
        <v>5</v>
      </c>
      <c r="BE544" s="1">
        <f t="shared" si="188"/>
        <v>1954</v>
      </c>
      <c r="BF544" s="1">
        <f t="shared" si="189"/>
        <v>5</v>
      </c>
      <c r="BG544" s="1" t="str">
        <f t="shared" si="190"/>
        <v>-</v>
      </c>
      <c r="BH544" s="1" t="str">
        <f t="shared" si="191"/>
        <v>-</v>
      </c>
      <c r="BI544" s="1" t="str">
        <f t="shared" si="192"/>
        <v>-</v>
      </c>
      <c r="BJ544" s="1" t="str">
        <f t="shared" si="193"/>
        <v>-</v>
      </c>
      <c r="BK544" s="1" t="str">
        <f t="shared" si="194"/>
        <v>-</v>
      </c>
      <c r="BL544" s="1" t="str">
        <f t="shared" si="195"/>
        <v>-</v>
      </c>
      <c r="BM544" s="1" t="str">
        <f t="shared" si="196"/>
        <v>-</v>
      </c>
      <c r="BN544" s="1" t="str">
        <f t="shared" si="197"/>
        <v>-</v>
      </c>
      <c r="BO544" s="1" t="str">
        <f t="shared" si="204"/>
        <v>-</v>
      </c>
      <c r="BP544" s="1" t="str">
        <f t="shared" si="198"/>
        <v>-</v>
      </c>
      <c r="BQ544" s="1" t="str">
        <f t="shared" si="199"/>
        <v>-</v>
      </c>
      <c r="BR544" s="1" t="str">
        <f t="shared" si="200"/>
        <v>-</v>
      </c>
      <c r="BS544" s="1">
        <f t="shared" si="201"/>
        <v>1930</v>
      </c>
      <c r="BT544" s="1">
        <f t="shared" si="202"/>
        <v>1</v>
      </c>
      <c r="BU544" s="127">
        <f t="shared" si="203"/>
        <v>0</v>
      </c>
      <c r="BV544" s="127">
        <f t="shared" si="203"/>
        <v>0</v>
      </c>
      <c r="BW544" s="9"/>
      <c r="BX544" s="9"/>
      <c r="BY544" s="9"/>
      <c r="BZ544" s="9"/>
      <c r="CA544" s="9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</row>
    <row r="545" spans="1:134" ht="15.75" x14ac:dyDescent="0.3">
      <c r="A545" s="101">
        <f>IF(C545&lt;&gt;"",COUNTA($C$7:C545),"")</f>
        <v>539</v>
      </c>
      <c r="B545" s="102">
        <v>7415002</v>
      </c>
      <c r="C545" s="251" t="s">
        <v>1165</v>
      </c>
      <c r="D545" s="293" t="s">
        <v>1164</v>
      </c>
      <c r="E545" s="131"/>
      <c r="F545" s="106" t="s">
        <v>260</v>
      </c>
      <c r="G545" s="110" t="s">
        <v>66</v>
      </c>
      <c r="H545" s="110" t="s">
        <v>103</v>
      </c>
      <c r="I545" s="109">
        <f t="shared" ca="1" si="205"/>
        <v>58</v>
      </c>
      <c r="J545" s="110" t="s">
        <v>171</v>
      </c>
      <c r="K545" s="110" t="s">
        <v>171</v>
      </c>
      <c r="L545" s="111" t="s">
        <v>128</v>
      </c>
      <c r="M545" s="253">
        <v>20999</v>
      </c>
      <c r="N545" s="254">
        <v>21106</v>
      </c>
      <c r="O545" s="156">
        <v>27297</v>
      </c>
      <c r="P545" s="255"/>
      <c r="Q545" s="391"/>
      <c r="R545" s="135"/>
      <c r="S545" s="136"/>
      <c r="T545" s="137"/>
      <c r="U545" s="138"/>
      <c r="V545" s="139"/>
      <c r="W545" s="135"/>
      <c r="X545" s="371"/>
      <c r="Y545" s="141">
        <f t="shared" si="185"/>
        <v>6</v>
      </c>
      <c r="AF545" s="371"/>
      <c r="AG545" s="371"/>
      <c r="AH545" s="143" t="str">
        <f t="shared" si="184"/>
        <v>P</v>
      </c>
      <c r="AI545" s="143" t="str">
        <f t="shared" si="184"/>
        <v>S</v>
      </c>
      <c r="AJ545" s="143">
        <f t="shared" ca="1" si="184"/>
        <v>58</v>
      </c>
      <c r="AK545" s="143" t="str">
        <f t="shared" si="183"/>
        <v>Lain-Lain</v>
      </c>
      <c r="AL545" s="143" t="str">
        <f t="shared" si="183"/>
        <v>Lain-Lain</v>
      </c>
      <c r="AM545" s="143" t="str">
        <f t="shared" si="183"/>
        <v>T.Hoa</v>
      </c>
      <c r="AN545" s="25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33"/>
      <c r="BC545">
        <f t="shared" si="186"/>
        <v>1957</v>
      </c>
      <c r="BD545">
        <f t="shared" si="187"/>
        <v>10</v>
      </c>
      <c r="BE545" s="1">
        <f t="shared" si="188"/>
        <v>1974</v>
      </c>
      <c r="BF545" s="1">
        <f t="shared" si="189"/>
        <v>9</v>
      </c>
      <c r="BG545" s="1" t="str">
        <f t="shared" si="190"/>
        <v>-</v>
      </c>
      <c r="BH545" s="1" t="str">
        <f t="shared" si="191"/>
        <v>-</v>
      </c>
      <c r="BI545" s="1" t="str">
        <f t="shared" si="192"/>
        <v>-</v>
      </c>
      <c r="BJ545" s="1" t="str">
        <f t="shared" si="193"/>
        <v>-</v>
      </c>
      <c r="BK545" s="1" t="str">
        <f t="shared" si="194"/>
        <v>-</v>
      </c>
      <c r="BL545" s="1" t="str">
        <f t="shared" si="195"/>
        <v>-</v>
      </c>
      <c r="BM545" s="1" t="str">
        <f t="shared" si="196"/>
        <v>-</v>
      </c>
      <c r="BN545" s="1" t="str">
        <f t="shared" si="197"/>
        <v>-</v>
      </c>
      <c r="BO545" s="1" t="str">
        <f t="shared" si="204"/>
        <v>-</v>
      </c>
      <c r="BP545" s="1" t="str">
        <f t="shared" si="198"/>
        <v>-</v>
      </c>
      <c r="BQ545" s="1" t="str">
        <f t="shared" si="199"/>
        <v>-</v>
      </c>
      <c r="BR545" s="1" t="str">
        <f t="shared" si="200"/>
        <v>-</v>
      </c>
      <c r="BS545" s="1">
        <f t="shared" si="201"/>
        <v>1957</v>
      </c>
      <c r="BT545" s="1">
        <f t="shared" si="202"/>
        <v>6</v>
      </c>
      <c r="BU545" s="127">
        <f t="shared" si="203"/>
        <v>0</v>
      </c>
      <c r="BV545" s="127">
        <f t="shared" si="203"/>
        <v>0</v>
      </c>
      <c r="BW545" s="9"/>
      <c r="BX545" s="9"/>
      <c r="BY545" s="9"/>
      <c r="BZ545" s="9"/>
      <c r="CA545" s="9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</row>
    <row r="546" spans="1:134" ht="15.75" x14ac:dyDescent="0.3">
      <c r="A546" s="101">
        <f>IF(C546&lt;&gt;"",COUNTA($C$7:C546),"")</f>
        <v>540</v>
      </c>
      <c r="B546" s="144" t="s">
        <v>1166</v>
      </c>
      <c r="C546" s="251" t="s">
        <v>1167</v>
      </c>
      <c r="D546" s="293" t="s">
        <v>1164</v>
      </c>
      <c r="E546" s="131"/>
      <c r="F546" s="106" t="s">
        <v>260</v>
      </c>
      <c r="G546" s="110" t="s">
        <v>102</v>
      </c>
      <c r="H546" s="110" t="s">
        <v>103</v>
      </c>
      <c r="I546" s="109">
        <f t="shared" ca="1" si="205"/>
        <v>49</v>
      </c>
      <c r="J546" s="110" t="s">
        <v>171</v>
      </c>
      <c r="K546" s="110" t="s">
        <v>127</v>
      </c>
      <c r="L546" s="111" t="s">
        <v>128</v>
      </c>
      <c r="M546" s="253">
        <v>24307</v>
      </c>
      <c r="N546" s="254">
        <v>36884</v>
      </c>
      <c r="O546" s="156">
        <v>36884</v>
      </c>
      <c r="P546" s="255"/>
      <c r="Q546" s="391"/>
      <c r="R546" s="135"/>
      <c r="S546" s="136"/>
      <c r="T546" s="137"/>
      <c r="U546" s="138"/>
      <c r="V546" s="139"/>
      <c r="W546" s="135"/>
      <c r="X546" s="371"/>
      <c r="Y546" s="141">
        <f t="shared" si="185"/>
        <v>7</v>
      </c>
      <c r="AF546" s="371"/>
      <c r="AG546" s="371"/>
      <c r="AH546" s="143" t="str">
        <f t="shared" si="184"/>
        <v>W</v>
      </c>
      <c r="AI546" s="143" t="str">
        <f t="shared" si="184"/>
        <v>S</v>
      </c>
      <c r="AJ546" s="143">
        <f t="shared" ca="1" si="184"/>
        <v>49</v>
      </c>
      <c r="AK546" s="143" t="str">
        <f t="shared" si="183"/>
        <v>Lain-Lain</v>
      </c>
      <c r="AL546" s="143" t="str">
        <f t="shared" si="183"/>
        <v>Ibu RT</v>
      </c>
      <c r="AM546" s="143" t="str">
        <f t="shared" si="183"/>
        <v>T.Hoa</v>
      </c>
      <c r="AN546" s="25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33"/>
      <c r="BC546">
        <f t="shared" si="186"/>
        <v>2000</v>
      </c>
      <c r="BD546">
        <f t="shared" si="187"/>
        <v>12</v>
      </c>
      <c r="BE546" s="1">
        <f t="shared" si="188"/>
        <v>2000</v>
      </c>
      <c r="BF546" s="1">
        <f t="shared" si="189"/>
        <v>12</v>
      </c>
      <c r="BG546" s="1" t="str">
        <f t="shared" si="190"/>
        <v>-</v>
      </c>
      <c r="BH546" s="1" t="str">
        <f t="shared" si="191"/>
        <v>-</v>
      </c>
      <c r="BI546" s="1" t="str">
        <f t="shared" si="192"/>
        <v>-</v>
      </c>
      <c r="BJ546" s="1" t="str">
        <f t="shared" si="193"/>
        <v>-</v>
      </c>
      <c r="BK546" s="1" t="str">
        <f t="shared" si="194"/>
        <v>-</v>
      </c>
      <c r="BL546" s="1" t="str">
        <f t="shared" si="195"/>
        <v>-</v>
      </c>
      <c r="BM546" s="1" t="str">
        <f t="shared" si="196"/>
        <v>-</v>
      </c>
      <c r="BN546" s="1" t="str">
        <f t="shared" si="197"/>
        <v>-</v>
      </c>
      <c r="BO546" s="1" t="str">
        <f t="shared" si="204"/>
        <v>-</v>
      </c>
      <c r="BP546" s="1" t="str">
        <f t="shared" si="198"/>
        <v>-</v>
      </c>
      <c r="BQ546" s="1" t="str">
        <f t="shared" si="199"/>
        <v>-</v>
      </c>
      <c r="BR546" s="1" t="str">
        <f t="shared" si="200"/>
        <v>-</v>
      </c>
      <c r="BS546" s="1">
        <f t="shared" si="201"/>
        <v>1966</v>
      </c>
      <c r="BT546" s="1">
        <f t="shared" si="202"/>
        <v>7</v>
      </c>
      <c r="BU546" s="127">
        <f t="shared" si="203"/>
        <v>0</v>
      </c>
      <c r="BV546" s="127">
        <f t="shared" si="203"/>
        <v>0</v>
      </c>
      <c r="BW546" s="9"/>
      <c r="BX546" s="9"/>
      <c r="BY546" s="9"/>
      <c r="BZ546" s="9"/>
      <c r="CA546" s="9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</row>
    <row r="547" spans="1:134" ht="15.75" x14ac:dyDescent="0.3">
      <c r="A547" s="101">
        <f>IF(C547&lt;&gt;"",COUNTA($C$7:C547),"")</f>
        <v>541</v>
      </c>
      <c r="B547" s="144" t="s">
        <v>1168</v>
      </c>
      <c r="C547" s="251" t="s">
        <v>1169</v>
      </c>
      <c r="D547" s="293" t="s">
        <v>1164</v>
      </c>
      <c r="E547" s="131"/>
      <c r="F547" s="106" t="s">
        <v>260</v>
      </c>
      <c r="G547" s="110" t="s">
        <v>102</v>
      </c>
      <c r="H547" s="146" t="s">
        <v>115</v>
      </c>
      <c r="I547" s="109">
        <f t="shared" ca="1" si="205"/>
        <v>22</v>
      </c>
      <c r="J547" s="110"/>
      <c r="K547" s="110"/>
      <c r="L547" s="111" t="s">
        <v>128</v>
      </c>
      <c r="M547" s="253">
        <v>34325</v>
      </c>
      <c r="N547" s="254">
        <v>36884</v>
      </c>
      <c r="O547" s="156"/>
      <c r="P547" s="255"/>
      <c r="Q547" s="391"/>
      <c r="R547" s="135"/>
      <c r="S547" s="136"/>
      <c r="T547" s="137"/>
      <c r="U547" s="138"/>
      <c r="V547" s="139"/>
      <c r="W547" s="135"/>
      <c r="X547" s="371"/>
      <c r="Y547" s="141">
        <f t="shared" si="185"/>
        <v>12</v>
      </c>
      <c r="AF547" s="371"/>
      <c r="AG547" s="371"/>
      <c r="AH547" s="143" t="str">
        <f t="shared" si="184"/>
        <v>W</v>
      </c>
      <c r="AI547" s="143" t="str">
        <f t="shared" si="184"/>
        <v>B</v>
      </c>
      <c r="AJ547" s="143">
        <f t="shared" ca="1" si="184"/>
        <v>22</v>
      </c>
      <c r="AK547" s="143">
        <f t="shared" si="183"/>
        <v>0</v>
      </c>
      <c r="AL547" s="143">
        <f t="shared" si="183"/>
        <v>0</v>
      </c>
      <c r="AM547" s="143" t="str">
        <f t="shared" si="183"/>
        <v>T.Hoa</v>
      </c>
      <c r="AN547" s="25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33"/>
      <c r="BC547">
        <f t="shared" si="186"/>
        <v>2000</v>
      </c>
      <c r="BD547">
        <f t="shared" si="187"/>
        <v>12</v>
      </c>
      <c r="BE547" s="1" t="str">
        <f t="shared" si="188"/>
        <v>-</v>
      </c>
      <c r="BF547" s="1" t="str">
        <f t="shared" si="189"/>
        <v>-</v>
      </c>
      <c r="BG547" s="1" t="str">
        <f t="shared" si="190"/>
        <v>-</v>
      </c>
      <c r="BH547" s="1" t="str">
        <f t="shared" si="191"/>
        <v>-</v>
      </c>
      <c r="BI547" s="1" t="str">
        <f t="shared" si="192"/>
        <v>-</v>
      </c>
      <c r="BJ547" s="1" t="str">
        <f t="shared" si="193"/>
        <v>-</v>
      </c>
      <c r="BK547" s="1" t="str">
        <f t="shared" si="194"/>
        <v>-</v>
      </c>
      <c r="BL547" s="1" t="str">
        <f t="shared" si="195"/>
        <v>-</v>
      </c>
      <c r="BM547" s="1" t="str">
        <f t="shared" si="196"/>
        <v>-</v>
      </c>
      <c r="BN547" s="1" t="str">
        <f t="shared" si="197"/>
        <v>-</v>
      </c>
      <c r="BO547" s="1" t="str">
        <f t="shared" si="204"/>
        <v>-</v>
      </c>
      <c r="BP547" s="1" t="str">
        <f t="shared" si="198"/>
        <v>-</v>
      </c>
      <c r="BQ547" s="1" t="str">
        <f t="shared" si="199"/>
        <v>-</v>
      </c>
      <c r="BR547" s="1" t="str">
        <f t="shared" si="200"/>
        <v>-</v>
      </c>
      <c r="BS547" s="1">
        <f t="shared" si="201"/>
        <v>1993</v>
      </c>
      <c r="BT547" s="1">
        <f t="shared" si="202"/>
        <v>12</v>
      </c>
      <c r="BU547" s="127">
        <f t="shared" si="203"/>
        <v>0</v>
      </c>
      <c r="BV547" s="127">
        <f t="shared" si="203"/>
        <v>0</v>
      </c>
      <c r="BW547" s="9"/>
      <c r="BX547" s="9"/>
      <c r="BY547" s="9"/>
      <c r="BZ547" s="9"/>
      <c r="CA547" s="9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</row>
    <row r="548" spans="1:134" ht="15.75" x14ac:dyDescent="0.3">
      <c r="A548" s="101">
        <f>IF(C548&lt;&gt;"",COUNTA($C$7:C548),"")</f>
        <v>542</v>
      </c>
      <c r="B548" s="144" t="s">
        <v>1170</v>
      </c>
      <c r="C548" s="251" t="s">
        <v>1171</v>
      </c>
      <c r="D548" s="293" t="s">
        <v>1164</v>
      </c>
      <c r="E548" s="131"/>
      <c r="F548" s="106" t="s">
        <v>260</v>
      </c>
      <c r="G548" s="110" t="s">
        <v>102</v>
      </c>
      <c r="H548" s="146" t="s">
        <v>115</v>
      </c>
      <c r="I548" s="109">
        <f t="shared" ca="1" si="205"/>
        <v>17</v>
      </c>
      <c r="J548" s="110"/>
      <c r="K548" s="110"/>
      <c r="L548" s="111" t="s">
        <v>128</v>
      </c>
      <c r="M548" s="253">
        <v>35972</v>
      </c>
      <c r="N548" s="254">
        <v>36884</v>
      </c>
      <c r="O548" s="156"/>
      <c r="P548" s="255"/>
      <c r="Q548" s="391"/>
      <c r="R548" s="135"/>
      <c r="S548" s="355"/>
      <c r="T548" s="137"/>
      <c r="U548" s="138"/>
      <c r="V548" s="139"/>
      <c r="W548" s="135"/>
      <c r="X548" s="371"/>
      <c r="Y548" s="141">
        <f t="shared" si="185"/>
        <v>6</v>
      </c>
      <c r="AF548" s="371"/>
      <c r="AG548" s="371"/>
      <c r="AH548" s="143" t="str">
        <f t="shared" si="184"/>
        <v>W</v>
      </c>
      <c r="AI548" s="143" t="str">
        <f t="shared" si="184"/>
        <v>B</v>
      </c>
      <c r="AJ548" s="143">
        <f t="shared" ca="1" si="184"/>
        <v>17</v>
      </c>
      <c r="AK548" s="143">
        <f t="shared" si="183"/>
        <v>0</v>
      </c>
      <c r="AL548" s="143">
        <f t="shared" si="183"/>
        <v>0</v>
      </c>
      <c r="AM548" s="143" t="str">
        <f t="shared" si="183"/>
        <v>T.Hoa</v>
      </c>
      <c r="AN548" s="25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33"/>
      <c r="BC548">
        <f t="shared" si="186"/>
        <v>2000</v>
      </c>
      <c r="BD548">
        <f t="shared" si="187"/>
        <v>12</v>
      </c>
      <c r="BE548" s="1" t="str">
        <f t="shared" si="188"/>
        <v>-</v>
      </c>
      <c r="BF548" s="1" t="str">
        <f t="shared" si="189"/>
        <v>-</v>
      </c>
      <c r="BG548" s="1" t="str">
        <f t="shared" si="190"/>
        <v>-</v>
      </c>
      <c r="BH548" s="1" t="str">
        <f t="shared" si="191"/>
        <v>-</v>
      </c>
      <c r="BI548" s="1" t="str">
        <f t="shared" si="192"/>
        <v>-</v>
      </c>
      <c r="BJ548" s="1" t="str">
        <f t="shared" si="193"/>
        <v>-</v>
      </c>
      <c r="BK548" s="1" t="str">
        <f t="shared" si="194"/>
        <v>-</v>
      </c>
      <c r="BL548" s="1" t="str">
        <f t="shared" si="195"/>
        <v>-</v>
      </c>
      <c r="BM548" s="1" t="str">
        <f t="shared" si="196"/>
        <v>-</v>
      </c>
      <c r="BN548" s="1" t="str">
        <f t="shared" si="197"/>
        <v>-</v>
      </c>
      <c r="BO548" s="1" t="str">
        <f t="shared" si="204"/>
        <v>-</v>
      </c>
      <c r="BP548" s="1" t="str">
        <f t="shared" si="198"/>
        <v>-</v>
      </c>
      <c r="BQ548" s="1" t="str">
        <f t="shared" si="199"/>
        <v>-</v>
      </c>
      <c r="BR548" s="1" t="str">
        <f t="shared" si="200"/>
        <v>-</v>
      </c>
      <c r="BS548" s="1">
        <f t="shared" si="201"/>
        <v>1998</v>
      </c>
      <c r="BT548" s="1">
        <f t="shared" si="202"/>
        <v>6</v>
      </c>
      <c r="BU548" s="127">
        <f t="shared" si="203"/>
        <v>0</v>
      </c>
      <c r="BV548" s="127">
        <f t="shared" si="203"/>
        <v>0</v>
      </c>
      <c r="BW548" s="9"/>
      <c r="BX548" s="9"/>
      <c r="BY548" s="9"/>
      <c r="BZ548" s="9"/>
      <c r="CA548" s="9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</row>
    <row r="549" spans="1:134" ht="15.75" x14ac:dyDescent="0.3">
      <c r="A549" s="101">
        <f>IF(C549&lt;&gt;"",COUNTA($C$7:C549),"")</f>
        <v>543</v>
      </c>
      <c r="B549" s="144" t="s">
        <v>1172</v>
      </c>
      <c r="C549" s="251" t="s">
        <v>1173</v>
      </c>
      <c r="D549" s="293" t="s">
        <v>1164</v>
      </c>
      <c r="E549" s="131"/>
      <c r="F549" s="106" t="s">
        <v>260</v>
      </c>
      <c r="G549" s="110" t="s">
        <v>102</v>
      </c>
      <c r="H549" s="146" t="s">
        <v>115</v>
      </c>
      <c r="I549" s="109">
        <f t="shared" ca="1" si="205"/>
        <v>16</v>
      </c>
      <c r="J549" s="110"/>
      <c r="K549" s="110"/>
      <c r="L549" s="111" t="s">
        <v>128</v>
      </c>
      <c r="M549" s="253">
        <v>36483</v>
      </c>
      <c r="N549" s="254">
        <v>36884</v>
      </c>
      <c r="O549" s="156"/>
      <c r="P549" s="255"/>
      <c r="Q549" s="391"/>
      <c r="R549" s="135"/>
      <c r="S549" s="136"/>
      <c r="T549" s="137"/>
      <c r="U549" s="138"/>
      <c r="V549" s="139"/>
      <c r="W549" s="135"/>
      <c r="X549" s="371"/>
      <c r="Y549" s="141">
        <f t="shared" si="185"/>
        <v>11</v>
      </c>
      <c r="AF549" s="371"/>
      <c r="AG549" s="371"/>
      <c r="AH549" s="143" t="str">
        <f t="shared" si="184"/>
        <v>W</v>
      </c>
      <c r="AI549" s="143" t="str">
        <f t="shared" si="184"/>
        <v>B</v>
      </c>
      <c r="AJ549" s="143">
        <f t="shared" ca="1" si="184"/>
        <v>16</v>
      </c>
      <c r="AK549" s="143">
        <f t="shared" si="183"/>
        <v>0</v>
      </c>
      <c r="AL549" s="143">
        <f t="shared" si="183"/>
        <v>0</v>
      </c>
      <c r="AM549" s="143" t="str">
        <f t="shared" si="183"/>
        <v>T.Hoa</v>
      </c>
      <c r="AN549" s="25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33"/>
      <c r="BC549">
        <f t="shared" si="186"/>
        <v>2000</v>
      </c>
      <c r="BD549">
        <f t="shared" si="187"/>
        <v>12</v>
      </c>
      <c r="BE549" s="1" t="str">
        <f t="shared" si="188"/>
        <v>-</v>
      </c>
      <c r="BF549" s="1" t="str">
        <f t="shared" si="189"/>
        <v>-</v>
      </c>
      <c r="BG549" s="1" t="str">
        <f t="shared" si="190"/>
        <v>-</v>
      </c>
      <c r="BH549" s="1" t="str">
        <f t="shared" si="191"/>
        <v>-</v>
      </c>
      <c r="BI549" s="1" t="str">
        <f t="shared" si="192"/>
        <v>-</v>
      </c>
      <c r="BJ549" s="1" t="str">
        <f t="shared" si="193"/>
        <v>-</v>
      </c>
      <c r="BK549" s="1" t="str">
        <f t="shared" si="194"/>
        <v>-</v>
      </c>
      <c r="BL549" s="1" t="str">
        <f t="shared" si="195"/>
        <v>-</v>
      </c>
      <c r="BM549" s="1" t="str">
        <f t="shared" si="196"/>
        <v>-</v>
      </c>
      <c r="BN549" s="1" t="str">
        <f t="shared" si="197"/>
        <v>-</v>
      </c>
      <c r="BO549" s="1" t="str">
        <f t="shared" si="204"/>
        <v>-</v>
      </c>
      <c r="BP549" s="1" t="str">
        <f t="shared" si="198"/>
        <v>-</v>
      </c>
      <c r="BQ549" s="1" t="str">
        <f t="shared" si="199"/>
        <v>-</v>
      </c>
      <c r="BR549" s="1" t="str">
        <f t="shared" si="200"/>
        <v>-</v>
      </c>
      <c r="BS549" s="1">
        <f t="shared" si="201"/>
        <v>1999</v>
      </c>
      <c r="BT549" s="1">
        <f t="shared" si="202"/>
        <v>11</v>
      </c>
      <c r="BU549" s="127">
        <f t="shared" si="203"/>
        <v>0</v>
      </c>
      <c r="BV549" s="127">
        <f t="shared" si="203"/>
        <v>0</v>
      </c>
      <c r="BW549" s="9"/>
      <c r="BX549" s="9"/>
      <c r="BY549" s="9"/>
      <c r="BZ549" s="9"/>
      <c r="CA549" s="9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</row>
    <row r="550" spans="1:134" ht="15.75" x14ac:dyDescent="0.3">
      <c r="A550" s="101">
        <f>IF(C550&lt;&gt;"",COUNTA($C$7:C550),"")</f>
        <v>544</v>
      </c>
      <c r="B550" s="144" t="s">
        <v>1174</v>
      </c>
      <c r="C550" s="251" t="s">
        <v>1175</v>
      </c>
      <c r="D550" s="293" t="s">
        <v>1164</v>
      </c>
      <c r="E550" s="131"/>
      <c r="F550" s="106" t="s">
        <v>260</v>
      </c>
      <c r="G550" s="110" t="s">
        <v>102</v>
      </c>
      <c r="H550" s="146" t="s">
        <v>115</v>
      </c>
      <c r="I550" s="109">
        <f t="shared" ca="1" si="205"/>
        <v>12</v>
      </c>
      <c r="J550" s="110"/>
      <c r="K550" s="110"/>
      <c r="L550" s="111" t="s">
        <v>128</v>
      </c>
      <c r="M550" s="253">
        <v>37768</v>
      </c>
      <c r="N550" s="254">
        <v>39418</v>
      </c>
      <c r="O550" s="156"/>
      <c r="P550" s="255"/>
      <c r="Q550" s="391"/>
      <c r="R550" s="135"/>
      <c r="S550" s="136"/>
      <c r="T550" s="137"/>
      <c r="U550" s="138"/>
      <c r="V550" s="139"/>
      <c r="W550" s="135"/>
      <c r="X550" s="371"/>
      <c r="Y550" s="141">
        <f t="shared" si="185"/>
        <v>5</v>
      </c>
      <c r="AF550" s="371"/>
      <c r="AG550" s="371"/>
      <c r="AH550" s="143" t="str">
        <f t="shared" si="184"/>
        <v>W</v>
      </c>
      <c r="AI550" s="143" t="str">
        <f t="shared" si="184"/>
        <v>B</v>
      </c>
      <c r="AJ550" s="143">
        <f t="shared" ca="1" si="184"/>
        <v>12</v>
      </c>
      <c r="AK550" s="143">
        <f t="shared" si="183"/>
        <v>0</v>
      </c>
      <c r="AL550" s="143">
        <f t="shared" si="183"/>
        <v>0</v>
      </c>
      <c r="AM550" s="143" t="str">
        <f t="shared" si="183"/>
        <v>T.Hoa</v>
      </c>
      <c r="AN550" s="25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33"/>
      <c r="BC550">
        <f t="shared" si="186"/>
        <v>2007</v>
      </c>
      <c r="BD550">
        <f t="shared" si="187"/>
        <v>12</v>
      </c>
      <c r="BE550" s="1" t="str">
        <f t="shared" si="188"/>
        <v>-</v>
      </c>
      <c r="BF550" s="1" t="str">
        <f t="shared" si="189"/>
        <v>-</v>
      </c>
      <c r="BG550" s="1" t="str">
        <f t="shared" si="190"/>
        <v>-</v>
      </c>
      <c r="BH550" s="1" t="str">
        <f t="shared" si="191"/>
        <v>-</v>
      </c>
      <c r="BI550" s="1" t="str">
        <f t="shared" si="192"/>
        <v>-</v>
      </c>
      <c r="BJ550" s="1" t="str">
        <f t="shared" si="193"/>
        <v>-</v>
      </c>
      <c r="BK550" s="1" t="str">
        <f t="shared" si="194"/>
        <v>-</v>
      </c>
      <c r="BL550" s="1" t="str">
        <f t="shared" si="195"/>
        <v>-</v>
      </c>
      <c r="BM550" s="1" t="str">
        <f t="shared" si="196"/>
        <v>-</v>
      </c>
      <c r="BN550" s="1" t="str">
        <f t="shared" si="197"/>
        <v>-</v>
      </c>
      <c r="BO550" s="1" t="str">
        <f t="shared" si="204"/>
        <v>-</v>
      </c>
      <c r="BP550" s="1" t="str">
        <f t="shared" si="198"/>
        <v>-</v>
      </c>
      <c r="BQ550" s="1" t="str">
        <f t="shared" si="199"/>
        <v>-</v>
      </c>
      <c r="BR550" s="1" t="str">
        <f t="shared" si="200"/>
        <v>-</v>
      </c>
      <c r="BS550" s="1">
        <f t="shared" si="201"/>
        <v>2003</v>
      </c>
      <c r="BT550" s="1">
        <f t="shared" si="202"/>
        <v>5</v>
      </c>
      <c r="BU550" s="127">
        <f t="shared" si="203"/>
        <v>0</v>
      </c>
      <c r="BV550" s="127">
        <f t="shared" si="203"/>
        <v>0</v>
      </c>
      <c r="BW550" s="9"/>
      <c r="BX550" s="9"/>
      <c r="BY550" s="9"/>
      <c r="BZ550" s="9"/>
      <c r="CA550" s="9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</row>
    <row r="551" spans="1:134" ht="15.75" x14ac:dyDescent="0.3">
      <c r="A551" s="101">
        <f>IF(C551&lt;&gt;"",COUNTA($C$7:C551),"")</f>
        <v>545</v>
      </c>
      <c r="B551" s="144" t="s">
        <v>1176</v>
      </c>
      <c r="C551" s="251" t="s">
        <v>1177</v>
      </c>
      <c r="D551" s="130" t="s">
        <v>1178</v>
      </c>
      <c r="E551" s="131">
        <v>321532</v>
      </c>
      <c r="F551" s="106" t="s">
        <v>260</v>
      </c>
      <c r="G551" s="110" t="s">
        <v>66</v>
      </c>
      <c r="H551" s="110" t="s">
        <v>103</v>
      </c>
      <c r="I551" s="109">
        <f t="shared" ca="1" si="205"/>
        <v>84</v>
      </c>
      <c r="J551" s="110" t="s">
        <v>118</v>
      </c>
      <c r="K551" s="110" t="s">
        <v>233</v>
      </c>
      <c r="L551" s="111" t="s">
        <v>112</v>
      </c>
      <c r="M551" s="253">
        <v>11627</v>
      </c>
      <c r="N551" s="254"/>
      <c r="O551" s="156"/>
      <c r="P551" s="255">
        <v>38252</v>
      </c>
      <c r="Q551" s="391"/>
      <c r="R551" s="135"/>
      <c r="S551" s="136"/>
      <c r="T551" s="137"/>
      <c r="U551" s="138"/>
      <c r="V551" s="139"/>
      <c r="W551" s="135"/>
      <c r="X551" s="371"/>
      <c r="Y551" s="141">
        <f t="shared" si="185"/>
        <v>10</v>
      </c>
      <c r="AF551" s="371"/>
      <c r="AG551" s="371"/>
      <c r="AH551" s="143" t="str">
        <f t="shared" si="184"/>
        <v>P</v>
      </c>
      <c r="AI551" s="143" t="str">
        <f t="shared" si="184"/>
        <v>S</v>
      </c>
      <c r="AJ551" s="143">
        <f t="shared" ca="1" si="184"/>
        <v>84</v>
      </c>
      <c r="AK551" s="143" t="str">
        <f t="shared" si="183"/>
        <v>SD</v>
      </c>
      <c r="AL551" s="143" t="str">
        <f t="shared" si="183"/>
        <v>Pensiunan</v>
      </c>
      <c r="AM551" s="143" t="str">
        <f t="shared" si="183"/>
        <v>Ambon</v>
      </c>
      <c r="AN551" s="25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33"/>
      <c r="BC551" t="str">
        <f t="shared" si="186"/>
        <v>-</v>
      </c>
      <c r="BD551" t="str">
        <f t="shared" si="187"/>
        <v>-</v>
      </c>
      <c r="BE551" s="1" t="str">
        <f t="shared" si="188"/>
        <v>-</v>
      </c>
      <c r="BF551" s="1" t="str">
        <f t="shared" si="189"/>
        <v>-</v>
      </c>
      <c r="BG551" s="1">
        <f t="shared" si="190"/>
        <v>2004</v>
      </c>
      <c r="BH551" s="1">
        <f t="shared" si="191"/>
        <v>9</v>
      </c>
      <c r="BI551" s="1" t="str">
        <f t="shared" si="192"/>
        <v>-</v>
      </c>
      <c r="BJ551" s="1" t="str">
        <f t="shared" si="193"/>
        <v>-</v>
      </c>
      <c r="BK551" s="1" t="str">
        <f t="shared" si="194"/>
        <v>-</v>
      </c>
      <c r="BL551" s="1" t="str">
        <f t="shared" si="195"/>
        <v>-</v>
      </c>
      <c r="BM551" s="1" t="str">
        <f t="shared" si="196"/>
        <v>-</v>
      </c>
      <c r="BN551" s="1" t="str">
        <f t="shared" si="197"/>
        <v>-</v>
      </c>
      <c r="BO551" s="1" t="str">
        <f t="shared" si="204"/>
        <v>-</v>
      </c>
      <c r="BP551" s="1" t="str">
        <f t="shared" si="198"/>
        <v>-</v>
      </c>
      <c r="BQ551" s="1" t="str">
        <f t="shared" si="199"/>
        <v>-</v>
      </c>
      <c r="BR551" s="1" t="str">
        <f t="shared" si="200"/>
        <v>-</v>
      </c>
      <c r="BS551" s="1">
        <f t="shared" si="201"/>
        <v>1931</v>
      </c>
      <c r="BT551" s="1">
        <f t="shared" si="202"/>
        <v>10</v>
      </c>
      <c r="BU551" s="127">
        <f t="shared" si="203"/>
        <v>0</v>
      </c>
      <c r="BV551" s="127">
        <f t="shared" si="203"/>
        <v>0</v>
      </c>
      <c r="BW551" s="9"/>
      <c r="BX551" s="9"/>
      <c r="BY551" s="9"/>
      <c r="BZ551" s="9"/>
      <c r="CA551" s="9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</row>
    <row r="552" spans="1:134" ht="15.75" x14ac:dyDescent="0.3">
      <c r="A552" s="101">
        <f>IF(C552&lt;&gt;"",COUNTA($C$7:C552),"")</f>
        <v>546</v>
      </c>
      <c r="B552" s="102">
        <v>8625030</v>
      </c>
      <c r="C552" s="251" t="s">
        <v>1179</v>
      </c>
      <c r="D552" s="130" t="s">
        <v>1178</v>
      </c>
      <c r="E552" s="131">
        <v>321532</v>
      </c>
      <c r="F552" s="106" t="s">
        <v>260</v>
      </c>
      <c r="G552" s="110" t="s">
        <v>102</v>
      </c>
      <c r="H552" s="110" t="s">
        <v>103</v>
      </c>
      <c r="I552" s="109">
        <f t="shared" ca="1" si="205"/>
        <v>65</v>
      </c>
      <c r="J552" s="110" t="s">
        <v>118</v>
      </c>
      <c r="K552" s="110" t="s">
        <v>127</v>
      </c>
      <c r="L552" s="111" t="s">
        <v>128</v>
      </c>
      <c r="M552" s="253">
        <v>18391</v>
      </c>
      <c r="N552" s="254">
        <v>31771</v>
      </c>
      <c r="O552" s="156">
        <v>31041</v>
      </c>
      <c r="P552" s="255"/>
      <c r="Q552" s="391"/>
      <c r="R552" s="135"/>
      <c r="S552" s="136"/>
      <c r="T552" s="137"/>
      <c r="U552" s="138"/>
      <c r="V552" s="139"/>
      <c r="W552" s="135"/>
      <c r="X552" s="371"/>
      <c r="Y552" s="141">
        <f t="shared" si="185"/>
        <v>5</v>
      </c>
      <c r="AF552" s="371"/>
      <c r="AG552" s="371"/>
      <c r="AH552" s="143" t="str">
        <f t="shared" si="184"/>
        <v>W</v>
      </c>
      <c r="AI552" s="143" t="str">
        <f t="shared" si="184"/>
        <v>S</v>
      </c>
      <c r="AJ552" s="143">
        <f t="shared" ca="1" si="184"/>
        <v>65</v>
      </c>
      <c r="AK552" s="143" t="str">
        <f t="shared" si="183"/>
        <v>SD</v>
      </c>
      <c r="AL552" s="143" t="str">
        <f t="shared" si="183"/>
        <v>Ibu RT</v>
      </c>
      <c r="AM552" s="143" t="str">
        <f t="shared" si="183"/>
        <v>T.Hoa</v>
      </c>
      <c r="AN552" s="25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33"/>
      <c r="BC552">
        <f t="shared" si="186"/>
        <v>1986</v>
      </c>
      <c r="BD552">
        <f t="shared" si="187"/>
        <v>12</v>
      </c>
      <c r="BE552" s="1">
        <f t="shared" si="188"/>
        <v>1984</v>
      </c>
      <c r="BF552" s="1">
        <f t="shared" si="189"/>
        <v>12</v>
      </c>
      <c r="BG552" s="1" t="str">
        <f t="shared" si="190"/>
        <v>-</v>
      </c>
      <c r="BH552" s="1" t="str">
        <f t="shared" si="191"/>
        <v>-</v>
      </c>
      <c r="BI552" s="1" t="str">
        <f t="shared" si="192"/>
        <v>-</v>
      </c>
      <c r="BJ552" s="1" t="str">
        <f t="shared" si="193"/>
        <v>-</v>
      </c>
      <c r="BK552" s="1" t="str">
        <f t="shared" si="194"/>
        <v>-</v>
      </c>
      <c r="BL552" s="1" t="str">
        <f t="shared" si="195"/>
        <v>-</v>
      </c>
      <c r="BM552" s="1" t="str">
        <f t="shared" si="196"/>
        <v>-</v>
      </c>
      <c r="BN552" s="1" t="str">
        <f t="shared" si="197"/>
        <v>-</v>
      </c>
      <c r="BO552" s="1" t="str">
        <f t="shared" si="204"/>
        <v>-</v>
      </c>
      <c r="BP552" s="1" t="str">
        <f t="shared" si="198"/>
        <v>-</v>
      </c>
      <c r="BQ552" s="1" t="str">
        <f t="shared" si="199"/>
        <v>-</v>
      </c>
      <c r="BR552" s="1" t="str">
        <f t="shared" si="200"/>
        <v>-</v>
      </c>
      <c r="BS552" s="1">
        <f t="shared" si="201"/>
        <v>1950</v>
      </c>
      <c r="BT552" s="1">
        <f t="shared" si="202"/>
        <v>5</v>
      </c>
      <c r="BU552" s="127">
        <f t="shared" si="203"/>
        <v>0</v>
      </c>
      <c r="BV552" s="127">
        <f t="shared" si="203"/>
        <v>0</v>
      </c>
      <c r="BW552" s="9"/>
      <c r="BX552" s="9"/>
      <c r="BY552" s="9"/>
      <c r="BZ552" s="9"/>
      <c r="CA552" s="9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</row>
    <row r="553" spans="1:134" ht="15.75" x14ac:dyDescent="0.3">
      <c r="A553" s="101">
        <f>IF(C553&lt;&gt;"",COUNTA($C$7:C553),"")</f>
        <v>547</v>
      </c>
      <c r="B553" s="144">
        <v>9725012</v>
      </c>
      <c r="C553" s="251" t="s">
        <v>1180</v>
      </c>
      <c r="D553" s="130" t="s">
        <v>1178</v>
      </c>
      <c r="E553" s="131">
        <v>322391</v>
      </c>
      <c r="F553" s="106" t="s">
        <v>260</v>
      </c>
      <c r="G553" s="110" t="s">
        <v>102</v>
      </c>
      <c r="H553" s="110" t="s">
        <v>103</v>
      </c>
      <c r="I553" s="109">
        <f t="shared" ca="1" si="205"/>
        <v>67</v>
      </c>
      <c r="J553" s="110" t="s">
        <v>118</v>
      </c>
      <c r="K553" s="110" t="s">
        <v>111</v>
      </c>
      <c r="L553" s="111" t="s">
        <v>128</v>
      </c>
      <c r="M553" s="253">
        <v>17692</v>
      </c>
      <c r="N553" s="254">
        <v>35533</v>
      </c>
      <c r="O553" s="156">
        <v>35533</v>
      </c>
      <c r="P553" s="255"/>
      <c r="Q553" s="391"/>
      <c r="R553" s="135"/>
      <c r="S553" s="136"/>
      <c r="T553" s="137"/>
      <c r="U553" s="138"/>
      <c r="V553" s="139"/>
      <c r="W553" s="135"/>
      <c r="X553" s="371"/>
      <c r="Y553" s="141">
        <f t="shared" si="185"/>
        <v>6</v>
      </c>
      <c r="AF553" s="371"/>
      <c r="AG553" s="371"/>
      <c r="AH553" s="143" t="str">
        <f t="shared" si="184"/>
        <v>W</v>
      </c>
      <c r="AI553" s="143" t="str">
        <f t="shared" si="184"/>
        <v>S</v>
      </c>
      <c r="AJ553" s="143">
        <f t="shared" ca="1" si="184"/>
        <v>67</v>
      </c>
      <c r="AK553" s="143" t="str">
        <f t="shared" si="183"/>
        <v>SD</v>
      </c>
      <c r="AL553" s="143" t="str">
        <f t="shared" si="183"/>
        <v>Wirausaha</v>
      </c>
      <c r="AM553" s="143" t="str">
        <f t="shared" si="183"/>
        <v>T.Hoa</v>
      </c>
      <c r="AN553" s="25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33"/>
      <c r="BC553">
        <f t="shared" si="186"/>
        <v>1997</v>
      </c>
      <c r="BD553">
        <f t="shared" si="187"/>
        <v>4</v>
      </c>
      <c r="BE553" s="1">
        <f t="shared" si="188"/>
        <v>1997</v>
      </c>
      <c r="BF553" s="1">
        <f t="shared" si="189"/>
        <v>4</v>
      </c>
      <c r="BG553" s="1" t="str">
        <f t="shared" si="190"/>
        <v>-</v>
      </c>
      <c r="BH553" s="1" t="str">
        <f t="shared" si="191"/>
        <v>-</v>
      </c>
      <c r="BI553" s="1" t="str">
        <f t="shared" si="192"/>
        <v>-</v>
      </c>
      <c r="BJ553" s="1" t="str">
        <f t="shared" si="193"/>
        <v>-</v>
      </c>
      <c r="BK553" s="1" t="str">
        <f t="shared" si="194"/>
        <v>-</v>
      </c>
      <c r="BL553" s="1" t="str">
        <f t="shared" si="195"/>
        <v>-</v>
      </c>
      <c r="BM553" s="1" t="str">
        <f t="shared" si="196"/>
        <v>-</v>
      </c>
      <c r="BN553" s="1" t="str">
        <f t="shared" si="197"/>
        <v>-</v>
      </c>
      <c r="BO553" s="1" t="str">
        <f t="shared" si="204"/>
        <v>-</v>
      </c>
      <c r="BP553" s="1" t="str">
        <f t="shared" si="198"/>
        <v>-</v>
      </c>
      <c r="BQ553" s="1" t="str">
        <f t="shared" si="199"/>
        <v>-</v>
      </c>
      <c r="BR553" s="1" t="str">
        <f t="shared" si="200"/>
        <v>-</v>
      </c>
      <c r="BS553" s="1">
        <f t="shared" si="201"/>
        <v>1948</v>
      </c>
      <c r="BT553" s="1">
        <f t="shared" si="202"/>
        <v>6</v>
      </c>
      <c r="BU553" s="127">
        <f t="shared" si="203"/>
        <v>0</v>
      </c>
      <c r="BV553" s="127">
        <f t="shared" si="203"/>
        <v>0</v>
      </c>
      <c r="BW553" s="9"/>
      <c r="BX553" s="9"/>
      <c r="BY553" s="9"/>
      <c r="BZ553" s="9"/>
      <c r="CA553" s="9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</row>
    <row r="554" spans="1:134" ht="15.75" x14ac:dyDescent="0.3">
      <c r="A554" s="101">
        <f>IF(C554&lt;&gt;"",COUNTA($C$7:C554),"")</f>
        <v>548</v>
      </c>
      <c r="B554" s="102">
        <v>9715013</v>
      </c>
      <c r="C554" s="251" t="s">
        <v>1181</v>
      </c>
      <c r="D554" s="130" t="s">
        <v>1178</v>
      </c>
      <c r="E554" s="131"/>
      <c r="F554" s="106" t="s">
        <v>260</v>
      </c>
      <c r="G554" s="110" t="s">
        <v>66</v>
      </c>
      <c r="H554" s="110" t="s">
        <v>103</v>
      </c>
      <c r="I554" s="109">
        <f t="shared" ca="1" si="205"/>
        <v>35</v>
      </c>
      <c r="J554" s="110" t="s">
        <v>145</v>
      </c>
      <c r="K554" s="110" t="s">
        <v>119</v>
      </c>
      <c r="L554" s="111" t="s">
        <v>128</v>
      </c>
      <c r="M554" s="253">
        <v>29576</v>
      </c>
      <c r="N554" s="254">
        <v>35533</v>
      </c>
      <c r="O554" s="156">
        <v>35533</v>
      </c>
      <c r="P554" s="255"/>
      <c r="Q554" s="391"/>
      <c r="R554" s="135"/>
      <c r="S554" s="136"/>
      <c r="T554" s="137"/>
      <c r="U554" s="138"/>
      <c r="V554" s="139"/>
      <c r="W554" s="135"/>
      <c r="X554" s="371"/>
      <c r="Y554" s="141">
        <f t="shared" si="185"/>
        <v>12</v>
      </c>
      <c r="AF554" s="371"/>
      <c r="AG554" s="371"/>
      <c r="AH554" s="143" t="str">
        <f t="shared" si="184"/>
        <v>P</v>
      </c>
      <c r="AI554" s="143" t="str">
        <f t="shared" si="184"/>
        <v>S</v>
      </c>
      <c r="AJ554" s="143">
        <f t="shared" ca="1" si="184"/>
        <v>35</v>
      </c>
      <c r="AK554" s="143" t="str">
        <f t="shared" si="183"/>
        <v>S-1</v>
      </c>
      <c r="AL554" s="143" t="str">
        <f t="shared" si="183"/>
        <v>P.Swasta</v>
      </c>
      <c r="AM554" s="143" t="str">
        <f t="shared" si="183"/>
        <v>T.Hoa</v>
      </c>
      <c r="AN554" s="25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33"/>
      <c r="BC554">
        <f t="shared" si="186"/>
        <v>1997</v>
      </c>
      <c r="BD554">
        <f t="shared" si="187"/>
        <v>4</v>
      </c>
      <c r="BE554" s="1">
        <f t="shared" si="188"/>
        <v>1997</v>
      </c>
      <c r="BF554" s="1">
        <f t="shared" si="189"/>
        <v>4</v>
      </c>
      <c r="BG554" s="1" t="str">
        <f t="shared" si="190"/>
        <v>-</v>
      </c>
      <c r="BH554" s="1" t="str">
        <f t="shared" si="191"/>
        <v>-</v>
      </c>
      <c r="BI554" s="1" t="str">
        <f t="shared" si="192"/>
        <v>-</v>
      </c>
      <c r="BJ554" s="1" t="str">
        <f t="shared" si="193"/>
        <v>-</v>
      </c>
      <c r="BK554" s="1" t="str">
        <f t="shared" si="194"/>
        <v>-</v>
      </c>
      <c r="BL554" s="1" t="str">
        <f t="shared" si="195"/>
        <v>-</v>
      </c>
      <c r="BM554" s="1" t="str">
        <f t="shared" si="196"/>
        <v>-</v>
      </c>
      <c r="BN554" s="1" t="str">
        <f t="shared" si="197"/>
        <v>-</v>
      </c>
      <c r="BO554" s="1" t="str">
        <f t="shared" si="204"/>
        <v>-</v>
      </c>
      <c r="BP554" s="1" t="str">
        <f t="shared" si="198"/>
        <v>-</v>
      </c>
      <c r="BQ554" s="1" t="str">
        <f t="shared" si="199"/>
        <v>-</v>
      </c>
      <c r="BR554" s="1" t="str">
        <f t="shared" si="200"/>
        <v>-</v>
      </c>
      <c r="BS554" s="1">
        <f t="shared" si="201"/>
        <v>1980</v>
      </c>
      <c r="BT554" s="1">
        <f t="shared" si="202"/>
        <v>12</v>
      </c>
      <c r="BU554" s="127">
        <f t="shared" si="203"/>
        <v>0</v>
      </c>
      <c r="BV554" s="127">
        <f t="shared" si="203"/>
        <v>0</v>
      </c>
      <c r="BW554" s="9"/>
      <c r="BX554" s="9"/>
      <c r="BY554" s="9"/>
      <c r="BZ554" s="9"/>
      <c r="CA554" s="9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</row>
    <row r="555" spans="1:134" ht="15.75" x14ac:dyDescent="0.3">
      <c r="A555" s="101">
        <f>IF(C555&lt;&gt;"",COUNTA($C$7:C555),"")</f>
        <v>549</v>
      </c>
      <c r="B555" s="144" t="s">
        <v>1182</v>
      </c>
      <c r="C555" s="251" t="s">
        <v>1183</v>
      </c>
      <c r="D555" s="130" t="s">
        <v>1178</v>
      </c>
      <c r="E555" s="131"/>
      <c r="F555" s="106" t="s">
        <v>260</v>
      </c>
      <c r="G555" s="110" t="s">
        <v>102</v>
      </c>
      <c r="H555" s="110" t="s">
        <v>103</v>
      </c>
      <c r="I555" s="109">
        <f t="shared" ca="1" si="205"/>
        <v>38</v>
      </c>
      <c r="J555" s="110" t="s">
        <v>145</v>
      </c>
      <c r="K555" s="110" t="s">
        <v>119</v>
      </c>
      <c r="L555" s="111" t="s">
        <v>128</v>
      </c>
      <c r="M555" s="253">
        <v>28453</v>
      </c>
      <c r="N555" s="254">
        <v>36283</v>
      </c>
      <c r="O555" s="156">
        <v>36283</v>
      </c>
      <c r="P555" s="255">
        <v>39586</v>
      </c>
      <c r="Q555" s="391"/>
      <c r="R555" s="135"/>
      <c r="S555" s="136"/>
      <c r="T555" s="137"/>
      <c r="U555" s="138"/>
      <c r="V555" s="139"/>
      <c r="W555" s="135"/>
      <c r="X555" s="371"/>
      <c r="Y555" s="141">
        <f t="shared" si="185"/>
        <v>11</v>
      </c>
      <c r="AF555" s="371"/>
      <c r="AG555" s="371"/>
      <c r="AH555" s="143" t="str">
        <f t="shared" si="184"/>
        <v>W</v>
      </c>
      <c r="AI555" s="143" t="str">
        <f t="shared" si="184"/>
        <v>S</v>
      </c>
      <c r="AJ555" s="143">
        <f t="shared" ca="1" si="184"/>
        <v>38</v>
      </c>
      <c r="AK555" s="143" t="str">
        <f t="shared" si="183"/>
        <v>S-1</v>
      </c>
      <c r="AL555" s="143" t="str">
        <f t="shared" si="183"/>
        <v>P.Swasta</v>
      </c>
      <c r="AM555" s="143" t="str">
        <f t="shared" si="183"/>
        <v>T.Hoa</v>
      </c>
      <c r="AN555" s="25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33"/>
      <c r="BC555">
        <f t="shared" si="186"/>
        <v>1999</v>
      </c>
      <c r="BD555">
        <f t="shared" si="187"/>
        <v>5</v>
      </c>
      <c r="BE555" s="1">
        <f t="shared" si="188"/>
        <v>1999</v>
      </c>
      <c r="BF555" s="1">
        <f t="shared" si="189"/>
        <v>5</v>
      </c>
      <c r="BG555" s="1">
        <f t="shared" si="190"/>
        <v>2008</v>
      </c>
      <c r="BH555" s="1">
        <f t="shared" si="191"/>
        <v>5</v>
      </c>
      <c r="BI555" s="1" t="str">
        <f t="shared" si="192"/>
        <v>-</v>
      </c>
      <c r="BJ555" s="1" t="str">
        <f t="shared" si="193"/>
        <v>-</v>
      </c>
      <c r="BK555" s="1" t="str">
        <f t="shared" si="194"/>
        <v>-</v>
      </c>
      <c r="BL555" s="1" t="str">
        <f t="shared" si="195"/>
        <v>-</v>
      </c>
      <c r="BM555" s="1" t="str">
        <f t="shared" si="196"/>
        <v>-</v>
      </c>
      <c r="BN555" s="1" t="str">
        <f t="shared" si="197"/>
        <v>-</v>
      </c>
      <c r="BO555" s="1" t="str">
        <f t="shared" si="204"/>
        <v>-</v>
      </c>
      <c r="BP555" s="1" t="str">
        <f t="shared" si="198"/>
        <v>-</v>
      </c>
      <c r="BQ555" s="1" t="str">
        <f t="shared" si="199"/>
        <v>-</v>
      </c>
      <c r="BR555" s="1" t="str">
        <f t="shared" si="200"/>
        <v>-</v>
      </c>
      <c r="BS555" s="1">
        <f t="shared" si="201"/>
        <v>1977</v>
      </c>
      <c r="BT555" s="1">
        <f t="shared" si="202"/>
        <v>11</v>
      </c>
      <c r="BU555" s="127">
        <f t="shared" si="203"/>
        <v>0</v>
      </c>
      <c r="BV555" s="127">
        <f t="shared" si="203"/>
        <v>0</v>
      </c>
      <c r="BW555" s="9"/>
      <c r="BX555" s="9"/>
      <c r="BY555" s="9"/>
      <c r="BZ555" s="9"/>
      <c r="CA555" s="9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</row>
    <row r="556" spans="1:134" ht="15.75" x14ac:dyDescent="0.3">
      <c r="A556" s="101">
        <f>IF(C556&lt;&gt;"",COUNTA($C$7:C556),"")</f>
        <v>550</v>
      </c>
      <c r="B556" s="144" t="s">
        <v>1184</v>
      </c>
      <c r="C556" s="251" t="s">
        <v>1185</v>
      </c>
      <c r="D556" s="130" t="s">
        <v>1178</v>
      </c>
      <c r="E556" s="131"/>
      <c r="F556" s="106" t="s">
        <v>260</v>
      </c>
      <c r="G556" s="110" t="s">
        <v>66</v>
      </c>
      <c r="H556" s="146" t="s">
        <v>115</v>
      </c>
      <c r="I556" s="109">
        <f t="shared" ca="1" si="205"/>
        <v>7</v>
      </c>
      <c r="J556" s="110"/>
      <c r="K556" s="110"/>
      <c r="L556" s="111" t="s">
        <v>128</v>
      </c>
      <c r="M556" s="253">
        <v>39680</v>
      </c>
      <c r="N556" s="254">
        <v>39908</v>
      </c>
      <c r="O556" s="156"/>
      <c r="P556" s="255"/>
      <c r="Q556" s="391"/>
      <c r="R556" s="135"/>
      <c r="S556" s="136"/>
      <c r="T556" s="137"/>
      <c r="U556" s="138"/>
      <c r="V556" s="139" t="s">
        <v>87</v>
      </c>
      <c r="W556" s="135"/>
      <c r="X556" s="371"/>
      <c r="Y556" s="141">
        <f t="shared" si="185"/>
        <v>8</v>
      </c>
      <c r="AF556" s="371"/>
      <c r="AG556" s="371"/>
      <c r="AH556" s="143" t="str">
        <f t="shared" si="184"/>
        <v>P</v>
      </c>
      <c r="AI556" s="143" t="str">
        <f t="shared" si="184"/>
        <v>B</v>
      </c>
      <c r="AJ556" s="143">
        <f t="shared" ca="1" si="184"/>
        <v>7</v>
      </c>
      <c r="AK556" s="143">
        <f t="shared" si="183"/>
        <v>0</v>
      </c>
      <c r="AL556" s="143">
        <f t="shared" si="183"/>
        <v>0</v>
      </c>
      <c r="AM556" s="143" t="str">
        <f t="shared" si="183"/>
        <v>T.Hoa</v>
      </c>
      <c r="AN556" s="25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33"/>
      <c r="BC556">
        <f t="shared" si="186"/>
        <v>2009</v>
      </c>
      <c r="BD556">
        <f t="shared" si="187"/>
        <v>4</v>
      </c>
      <c r="BE556" s="1" t="str">
        <f t="shared" si="188"/>
        <v>-</v>
      </c>
      <c r="BF556" s="1" t="str">
        <f t="shared" si="189"/>
        <v>-</v>
      </c>
      <c r="BG556" s="1" t="str">
        <f t="shared" si="190"/>
        <v>-</v>
      </c>
      <c r="BH556" s="1" t="str">
        <f t="shared" si="191"/>
        <v>-</v>
      </c>
      <c r="BI556" s="1" t="str">
        <f t="shared" si="192"/>
        <v>-</v>
      </c>
      <c r="BJ556" s="1" t="str">
        <f t="shared" si="193"/>
        <v>-</v>
      </c>
      <c r="BK556" s="1" t="str">
        <f t="shared" si="194"/>
        <v>-</v>
      </c>
      <c r="BL556" s="1" t="str">
        <f t="shared" si="195"/>
        <v>-</v>
      </c>
      <c r="BM556" s="1" t="str">
        <f t="shared" si="196"/>
        <v>-</v>
      </c>
      <c r="BN556" s="1" t="str">
        <f t="shared" si="197"/>
        <v>-</v>
      </c>
      <c r="BO556" s="1" t="str">
        <f t="shared" si="204"/>
        <v>-</v>
      </c>
      <c r="BP556" s="1" t="str">
        <f t="shared" si="198"/>
        <v>-</v>
      </c>
      <c r="BQ556" s="1" t="str">
        <f t="shared" si="199"/>
        <v>-</v>
      </c>
      <c r="BR556" s="1" t="str">
        <f t="shared" si="200"/>
        <v>-</v>
      </c>
      <c r="BS556" s="1">
        <f t="shared" si="201"/>
        <v>2008</v>
      </c>
      <c r="BT556" s="1">
        <f t="shared" si="202"/>
        <v>8</v>
      </c>
      <c r="BU556" s="127" t="str">
        <f t="shared" si="203"/>
        <v>ATL</v>
      </c>
      <c r="BV556" s="127">
        <f t="shared" si="203"/>
        <v>0</v>
      </c>
      <c r="BW556" s="9"/>
      <c r="BX556" s="9"/>
      <c r="BY556" s="9"/>
      <c r="BZ556" s="9"/>
      <c r="CA556" s="9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</row>
    <row r="557" spans="1:134" ht="15.75" x14ac:dyDescent="0.3">
      <c r="A557" s="101">
        <f>IF(C557&lt;&gt;"",COUNTA($C$7:C557),"")</f>
        <v>551</v>
      </c>
      <c r="B557" s="144" t="s">
        <v>1186</v>
      </c>
      <c r="C557" s="251" t="s">
        <v>1187</v>
      </c>
      <c r="D557" s="130" t="s">
        <v>1178</v>
      </c>
      <c r="E557" s="131"/>
      <c r="F557" s="106" t="s">
        <v>260</v>
      </c>
      <c r="G557" s="110" t="s">
        <v>102</v>
      </c>
      <c r="H557" s="110" t="s">
        <v>103</v>
      </c>
      <c r="I557" s="109">
        <f t="shared" ca="1" si="205"/>
        <v>68</v>
      </c>
      <c r="J557" s="110" t="s">
        <v>118</v>
      </c>
      <c r="K557" s="110" t="s">
        <v>111</v>
      </c>
      <c r="L557" s="111" t="s">
        <v>128</v>
      </c>
      <c r="M557" s="253">
        <v>17216</v>
      </c>
      <c r="N557" s="254">
        <v>36884</v>
      </c>
      <c r="O557" s="156">
        <v>36884</v>
      </c>
      <c r="P557" s="255"/>
      <c r="Q557" s="391"/>
      <c r="R557" s="135"/>
      <c r="S557" s="136"/>
      <c r="T557" s="137"/>
      <c r="U557" s="138"/>
      <c r="V557" s="139"/>
      <c r="W557" s="135"/>
      <c r="X557" s="371"/>
      <c r="Y557" s="141">
        <f t="shared" si="185"/>
        <v>2</v>
      </c>
      <c r="AF557" s="371"/>
      <c r="AG557" s="371"/>
      <c r="AH557" s="143" t="str">
        <f t="shared" si="184"/>
        <v>W</v>
      </c>
      <c r="AI557" s="143" t="str">
        <f t="shared" si="184"/>
        <v>S</v>
      </c>
      <c r="AJ557" s="143">
        <f t="shared" ca="1" si="184"/>
        <v>68</v>
      </c>
      <c r="AK557" s="143" t="str">
        <f t="shared" si="183"/>
        <v>SD</v>
      </c>
      <c r="AL557" s="143" t="str">
        <f t="shared" si="183"/>
        <v>Wirausaha</v>
      </c>
      <c r="AM557" s="143" t="str">
        <f t="shared" si="183"/>
        <v>T.Hoa</v>
      </c>
      <c r="AN557" s="25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33"/>
      <c r="BC557">
        <f t="shared" si="186"/>
        <v>2000</v>
      </c>
      <c r="BD557">
        <f t="shared" si="187"/>
        <v>12</v>
      </c>
      <c r="BE557" s="1">
        <f t="shared" si="188"/>
        <v>2000</v>
      </c>
      <c r="BF557" s="1">
        <f t="shared" si="189"/>
        <v>12</v>
      </c>
      <c r="BG557" s="1" t="str">
        <f t="shared" si="190"/>
        <v>-</v>
      </c>
      <c r="BH557" s="1" t="str">
        <f t="shared" si="191"/>
        <v>-</v>
      </c>
      <c r="BI557" s="1" t="str">
        <f t="shared" si="192"/>
        <v>-</v>
      </c>
      <c r="BJ557" s="1" t="str">
        <f t="shared" si="193"/>
        <v>-</v>
      </c>
      <c r="BK557" s="1" t="str">
        <f t="shared" si="194"/>
        <v>-</v>
      </c>
      <c r="BL557" s="1" t="str">
        <f t="shared" si="195"/>
        <v>-</v>
      </c>
      <c r="BM557" s="1" t="str">
        <f t="shared" si="196"/>
        <v>-</v>
      </c>
      <c r="BN557" s="1" t="str">
        <f t="shared" si="197"/>
        <v>-</v>
      </c>
      <c r="BO557" s="1" t="str">
        <f t="shared" si="204"/>
        <v>-</v>
      </c>
      <c r="BP557" s="1" t="str">
        <f t="shared" si="198"/>
        <v>-</v>
      </c>
      <c r="BQ557" s="1" t="str">
        <f t="shared" si="199"/>
        <v>-</v>
      </c>
      <c r="BR557" s="1" t="str">
        <f t="shared" si="200"/>
        <v>-</v>
      </c>
      <c r="BS557" s="1">
        <f t="shared" si="201"/>
        <v>1947</v>
      </c>
      <c r="BT557" s="1">
        <f t="shared" si="202"/>
        <v>2</v>
      </c>
      <c r="BU557" s="127">
        <f t="shared" si="203"/>
        <v>0</v>
      </c>
      <c r="BV557" s="127">
        <f t="shared" si="203"/>
        <v>0</v>
      </c>
      <c r="BW557" s="9"/>
      <c r="BX557" s="9"/>
      <c r="BY557" s="9"/>
      <c r="BZ557" s="9"/>
      <c r="CA557" s="9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</row>
    <row r="558" spans="1:134" ht="15.75" x14ac:dyDescent="0.3">
      <c r="A558" s="101">
        <f>IF(C558&lt;&gt;"",COUNTA($C$7:C558),"")</f>
        <v>552</v>
      </c>
      <c r="B558" s="102">
        <v>8715069</v>
      </c>
      <c r="C558" s="251" t="s">
        <v>1188</v>
      </c>
      <c r="D558" s="130" t="s">
        <v>1178</v>
      </c>
      <c r="E558" s="131"/>
      <c r="F558" s="106" t="s">
        <v>260</v>
      </c>
      <c r="G558" s="110" t="s">
        <v>102</v>
      </c>
      <c r="H558" s="110" t="s">
        <v>103</v>
      </c>
      <c r="I558" s="109">
        <f t="shared" ca="1" si="205"/>
        <v>45</v>
      </c>
      <c r="J558" s="110" t="s">
        <v>104</v>
      </c>
      <c r="K558" s="110" t="s">
        <v>127</v>
      </c>
      <c r="L558" s="111" t="s">
        <v>128</v>
      </c>
      <c r="M558" s="253">
        <v>25819</v>
      </c>
      <c r="N558" s="254">
        <v>32166</v>
      </c>
      <c r="O558" s="156">
        <v>32166</v>
      </c>
      <c r="P558" s="255"/>
      <c r="Q558" s="391"/>
      <c r="R558" s="135"/>
      <c r="S558" s="136"/>
      <c r="T558" s="137"/>
      <c r="U558" s="138"/>
      <c r="V558" s="139"/>
      <c r="W558" s="135"/>
      <c r="X558" s="371"/>
      <c r="Y558" s="141">
        <f t="shared" si="185"/>
        <v>9</v>
      </c>
      <c r="AF558" s="371"/>
      <c r="AG558" s="371"/>
      <c r="AH558" s="143" t="str">
        <f t="shared" si="184"/>
        <v>W</v>
      </c>
      <c r="AI558" s="143" t="str">
        <f t="shared" si="184"/>
        <v>S</v>
      </c>
      <c r="AJ558" s="143">
        <f t="shared" ca="1" si="184"/>
        <v>45</v>
      </c>
      <c r="AK558" s="143" t="str">
        <f t="shared" si="183"/>
        <v>Kejuruan</v>
      </c>
      <c r="AL558" s="143" t="str">
        <f t="shared" si="183"/>
        <v>Ibu RT</v>
      </c>
      <c r="AM558" s="143" t="str">
        <f t="shared" si="183"/>
        <v>T.Hoa</v>
      </c>
      <c r="AN558" s="25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33"/>
      <c r="BC558">
        <f t="shared" si="186"/>
        <v>1988</v>
      </c>
      <c r="BD558">
        <f t="shared" si="187"/>
        <v>1</v>
      </c>
      <c r="BE558" s="1">
        <f t="shared" si="188"/>
        <v>1988</v>
      </c>
      <c r="BF558" s="1">
        <f t="shared" si="189"/>
        <v>1</v>
      </c>
      <c r="BG558" s="1" t="str">
        <f t="shared" si="190"/>
        <v>-</v>
      </c>
      <c r="BH558" s="1" t="str">
        <f t="shared" si="191"/>
        <v>-</v>
      </c>
      <c r="BI558" s="1" t="str">
        <f t="shared" si="192"/>
        <v>-</v>
      </c>
      <c r="BJ558" s="1" t="str">
        <f t="shared" si="193"/>
        <v>-</v>
      </c>
      <c r="BK558" s="1" t="str">
        <f t="shared" si="194"/>
        <v>-</v>
      </c>
      <c r="BL558" s="1" t="str">
        <f t="shared" si="195"/>
        <v>-</v>
      </c>
      <c r="BM558" s="1" t="str">
        <f t="shared" si="196"/>
        <v>-</v>
      </c>
      <c r="BN558" s="1" t="str">
        <f t="shared" si="197"/>
        <v>-</v>
      </c>
      <c r="BO558" s="1" t="str">
        <f t="shared" si="204"/>
        <v>-</v>
      </c>
      <c r="BP558" s="1" t="str">
        <f t="shared" si="198"/>
        <v>-</v>
      </c>
      <c r="BQ558" s="1" t="str">
        <f t="shared" si="199"/>
        <v>-</v>
      </c>
      <c r="BR558" s="1" t="str">
        <f t="shared" si="200"/>
        <v>-</v>
      </c>
      <c r="BS558" s="1">
        <f t="shared" si="201"/>
        <v>1970</v>
      </c>
      <c r="BT558" s="1">
        <f t="shared" si="202"/>
        <v>9</v>
      </c>
      <c r="BU558" s="127">
        <f t="shared" si="203"/>
        <v>0</v>
      </c>
      <c r="BV558" s="127">
        <f t="shared" si="203"/>
        <v>0</v>
      </c>
      <c r="BW558" s="9"/>
      <c r="BX558" s="9"/>
      <c r="BY558" s="9"/>
      <c r="BZ558" s="9"/>
      <c r="CA558" s="9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</row>
    <row r="559" spans="1:134" ht="15.75" x14ac:dyDescent="0.3">
      <c r="A559" s="101">
        <f>IF(C559&lt;&gt;"",COUNTA($C$7:C559),"")</f>
        <v>553</v>
      </c>
      <c r="B559" s="144" t="s">
        <v>1189</v>
      </c>
      <c r="C559" s="251" t="s">
        <v>1190</v>
      </c>
      <c r="D559" s="130" t="s">
        <v>1178</v>
      </c>
      <c r="E559" s="131"/>
      <c r="F559" s="106" t="s">
        <v>260</v>
      </c>
      <c r="G559" s="110" t="s">
        <v>102</v>
      </c>
      <c r="H559" s="146" t="s">
        <v>115</v>
      </c>
      <c r="I559" s="109">
        <f t="shared" ca="1" si="205"/>
        <v>15</v>
      </c>
      <c r="J559" s="110"/>
      <c r="K559" s="110"/>
      <c r="L559" s="111" t="s">
        <v>128</v>
      </c>
      <c r="M559" s="253">
        <v>36663</v>
      </c>
      <c r="N559" s="254">
        <v>37980</v>
      </c>
      <c r="O559" s="156"/>
      <c r="P559" s="255"/>
      <c r="Q559" s="391"/>
      <c r="R559" s="135"/>
      <c r="S559" s="136"/>
      <c r="T559" s="137"/>
      <c r="U559" s="138"/>
      <c r="V559" s="139"/>
      <c r="W559" s="135"/>
      <c r="X559" s="371"/>
      <c r="Y559" s="141">
        <f t="shared" si="185"/>
        <v>5</v>
      </c>
      <c r="AF559" s="371"/>
      <c r="AG559" s="371"/>
      <c r="AH559" s="143" t="str">
        <f t="shared" si="184"/>
        <v>W</v>
      </c>
      <c r="AI559" s="143" t="str">
        <f t="shared" si="184"/>
        <v>B</v>
      </c>
      <c r="AJ559" s="143">
        <f t="shared" ca="1" si="184"/>
        <v>15</v>
      </c>
      <c r="AK559" s="143">
        <f t="shared" si="183"/>
        <v>0</v>
      </c>
      <c r="AL559" s="143">
        <f t="shared" si="183"/>
        <v>0</v>
      </c>
      <c r="AM559" s="143" t="str">
        <f t="shared" si="183"/>
        <v>T.Hoa</v>
      </c>
      <c r="AN559" s="25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33"/>
      <c r="BC559">
        <f t="shared" si="186"/>
        <v>2003</v>
      </c>
      <c r="BD559">
        <f t="shared" si="187"/>
        <v>12</v>
      </c>
      <c r="BE559" s="1" t="str">
        <f t="shared" si="188"/>
        <v>-</v>
      </c>
      <c r="BF559" s="1" t="str">
        <f t="shared" si="189"/>
        <v>-</v>
      </c>
      <c r="BG559" s="1" t="str">
        <f t="shared" si="190"/>
        <v>-</v>
      </c>
      <c r="BH559" s="1" t="str">
        <f t="shared" si="191"/>
        <v>-</v>
      </c>
      <c r="BI559" s="1" t="str">
        <f t="shared" si="192"/>
        <v>-</v>
      </c>
      <c r="BJ559" s="1" t="str">
        <f t="shared" si="193"/>
        <v>-</v>
      </c>
      <c r="BK559" s="1" t="str">
        <f t="shared" si="194"/>
        <v>-</v>
      </c>
      <c r="BL559" s="1" t="str">
        <f t="shared" si="195"/>
        <v>-</v>
      </c>
      <c r="BM559" s="1" t="str">
        <f t="shared" si="196"/>
        <v>-</v>
      </c>
      <c r="BN559" s="1" t="str">
        <f t="shared" si="197"/>
        <v>-</v>
      </c>
      <c r="BO559" s="1" t="str">
        <f t="shared" si="204"/>
        <v>-</v>
      </c>
      <c r="BP559" s="1" t="str">
        <f t="shared" si="198"/>
        <v>-</v>
      </c>
      <c r="BQ559" s="1" t="str">
        <f t="shared" si="199"/>
        <v>-</v>
      </c>
      <c r="BR559" s="1" t="str">
        <f t="shared" si="200"/>
        <v>-</v>
      </c>
      <c r="BS559" s="1">
        <f t="shared" si="201"/>
        <v>2000</v>
      </c>
      <c r="BT559" s="1">
        <f t="shared" si="202"/>
        <v>5</v>
      </c>
      <c r="BU559" s="127">
        <f t="shared" si="203"/>
        <v>0</v>
      </c>
      <c r="BV559" s="127">
        <f t="shared" si="203"/>
        <v>0</v>
      </c>
      <c r="BW559" s="9"/>
      <c r="BX559" s="9"/>
      <c r="BY559" s="9"/>
      <c r="BZ559" s="9"/>
      <c r="CA559" s="9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</row>
    <row r="560" spans="1:134" ht="15.75" x14ac:dyDescent="0.3">
      <c r="A560" s="101">
        <f>IF(C560&lt;&gt;"",COUNTA($C$7:C560),"")</f>
        <v>554</v>
      </c>
      <c r="B560" s="144" t="s">
        <v>1191</v>
      </c>
      <c r="C560" s="251" t="s">
        <v>1192</v>
      </c>
      <c r="D560" s="130" t="s">
        <v>1178</v>
      </c>
      <c r="E560" s="131"/>
      <c r="F560" s="106" t="s">
        <v>260</v>
      </c>
      <c r="G560" s="110" t="s">
        <v>66</v>
      </c>
      <c r="H560" s="146" t="s">
        <v>115</v>
      </c>
      <c r="I560" s="109">
        <f t="shared" ca="1" si="205"/>
        <v>14</v>
      </c>
      <c r="J560" s="110"/>
      <c r="K560" s="110"/>
      <c r="L560" s="111" t="s">
        <v>128</v>
      </c>
      <c r="M560" s="253">
        <v>37146</v>
      </c>
      <c r="N560" s="254">
        <v>37980</v>
      </c>
      <c r="O560" s="156"/>
      <c r="P560" s="255"/>
      <c r="Q560" s="391"/>
      <c r="R560" s="135"/>
      <c r="S560" s="136"/>
      <c r="T560" s="137"/>
      <c r="U560" s="138"/>
      <c r="V560" s="139"/>
      <c r="W560" s="135"/>
      <c r="X560" s="371"/>
      <c r="Y560" s="141">
        <f t="shared" si="185"/>
        <v>9</v>
      </c>
      <c r="AF560" s="371"/>
      <c r="AG560" s="371"/>
      <c r="AH560" s="143" t="str">
        <f t="shared" si="184"/>
        <v>P</v>
      </c>
      <c r="AI560" s="143" t="str">
        <f t="shared" si="184"/>
        <v>B</v>
      </c>
      <c r="AJ560" s="143">
        <f t="shared" ca="1" si="184"/>
        <v>14</v>
      </c>
      <c r="AK560" s="143">
        <f t="shared" si="183"/>
        <v>0</v>
      </c>
      <c r="AL560" s="143">
        <f t="shared" si="183"/>
        <v>0</v>
      </c>
      <c r="AM560" s="143" t="str">
        <f t="shared" si="183"/>
        <v>T.Hoa</v>
      </c>
      <c r="AN560" s="25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33"/>
      <c r="BC560">
        <f t="shared" si="186"/>
        <v>2003</v>
      </c>
      <c r="BD560">
        <f t="shared" si="187"/>
        <v>12</v>
      </c>
      <c r="BE560" s="1" t="str">
        <f t="shared" si="188"/>
        <v>-</v>
      </c>
      <c r="BF560" s="1" t="str">
        <f t="shared" si="189"/>
        <v>-</v>
      </c>
      <c r="BG560" s="1" t="str">
        <f t="shared" si="190"/>
        <v>-</v>
      </c>
      <c r="BH560" s="1" t="str">
        <f t="shared" si="191"/>
        <v>-</v>
      </c>
      <c r="BI560" s="1" t="str">
        <f t="shared" si="192"/>
        <v>-</v>
      </c>
      <c r="BJ560" s="1" t="str">
        <f t="shared" si="193"/>
        <v>-</v>
      </c>
      <c r="BK560" s="1" t="str">
        <f t="shared" si="194"/>
        <v>-</v>
      </c>
      <c r="BL560" s="1" t="str">
        <f t="shared" si="195"/>
        <v>-</v>
      </c>
      <c r="BM560" s="1" t="str">
        <f t="shared" si="196"/>
        <v>-</v>
      </c>
      <c r="BN560" s="1" t="str">
        <f t="shared" si="197"/>
        <v>-</v>
      </c>
      <c r="BO560" s="1" t="str">
        <f t="shared" si="204"/>
        <v>-</v>
      </c>
      <c r="BP560" s="1" t="str">
        <f t="shared" si="198"/>
        <v>-</v>
      </c>
      <c r="BQ560" s="1" t="str">
        <f t="shared" si="199"/>
        <v>-</v>
      </c>
      <c r="BR560" s="1" t="str">
        <f t="shared" si="200"/>
        <v>-</v>
      </c>
      <c r="BS560" s="1">
        <f t="shared" si="201"/>
        <v>2001</v>
      </c>
      <c r="BT560" s="1">
        <f t="shared" si="202"/>
        <v>9</v>
      </c>
      <c r="BU560" s="127">
        <f t="shared" si="203"/>
        <v>0</v>
      </c>
      <c r="BV560" s="127">
        <f t="shared" si="203"/>
        <v>0</v>
      </c>
      <c r="BW560" s="9"/>
      <c r="BX560" s="9"/>
      <c r="BY560" s="9"/>
      <c r="BZ560" s="9"/>
      <c r="CA560" s="9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</row>
    <row r="561" spans="1:134" ht="15.75" x14ac:dyDescent="0.3">
      <c r="A561" s="101">
        <f>IF(C561&lt;&gt;"",COUNTA($C$7:C561),"")</f>
        <v>555</v>
      </c>
      <c r="B561" s="144" t="s">
        <v>1193</v>
      </c>
      <c r="C561" s="251" t="s">
        <v>1194</v>
      </c>
      <c r="D561" s="130" t="s">
        <v>1178</v>
      </c>
      <c r="E561" s="131"/>
      <c r="F561" s="106" t="s">
        <v>260</v>
      </c>
      <c r="G561" s="110" t="s">
        <v>66</v>
      </c>
      <c r="H561" s="146" t="s">
        <v>115</v>
      </c>
      <c r="I561" s="109">
        <f t="shared" ca="1" si="205"/>
        <v>12</v>
      </c>
      <c r="J561" s="110"/>
      <c r="K561" s="110"/>
      <c r="L561" s="111" t="s">
        <v>128</v>
      </c>
      <c r="M561" s="253">
        <v>37662</v>
      </c>
      <c r="N561" s="254">
        <v>37980</v>
      </c>
      <c r="O561" s="156"/>
      <c r="P561" s="255"/>
      <c r="Q561" s="391"/>
      <c r="R561" s="135"/>
      <c r="S561" s="136"/>
      <c r="T561" s="137"/>
      <c r="U561" s="138"/>
      <c r="V561" s="139"/>
      <c r="W561" s="135"/>
      <c r="X561" s="413"/>
      <c r="Y561" s="141">
        <f t="shared" si="185"/>
        <v>2</v>
      </c>
      <c r="AF561" s="413"/>
      <c r="AG561" s="413"/>
      <c r="AH561" s="143" t="str">
        <f t="shared" si="184"/>
        <v>P</v>
      </c>
      <c r="AI561" s="143" t="str">
        <f t="shared" si="184"/>
        <v>B</v>
      </c>
      <c r="AJ561" s="143">
        <f t="shared" ca="1" si="184"/>
        <v>12</v>
      </c>
      <c r="AK561" s="143">
        <f t="shared" si="184"/>
        <v>0</v>
      </c>
      <c r="AL561" s="143">
        <f t="shared" si="184"/>
        <v>0</v>
      </c>
      <c r="AM561" s="143" t="str">
        <f t="shared" si="184"/>
        <v>T.Hoa</v>
      </c>
      <c r="AN561" s="25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33"/>
      <c r="BC561">
        <f t="shared" si="186"/>
        <v>2003</v>
      </c>
      <c r="BD561">
        <f t="shared" si="187"/>
        <v>12</v>
      </c>
      <c r="BE561" s="1" t="str">
        <f t="shared" si="188"/>
        <v>-</v>
      </c>
      <c r="BF561" s="1" t="str">
        <f t="shared" si="189"/>
        <v>-</v>
      </c>
      <c r="BG561" s="1" t="str">
        <f t="shared" si="190"/>
        <v>-</v>
      </c>
      <c r="BH561" s="1" t="str">
        <f t="shared" si="191"/>
        <v>-</v>
      </c>
      <c r="BI561" s="1" t="str">
        <f t="shared" si="192"/>
        <v>-</v>
      </c>
      <c r="BJ561" s="1" t="str">
        <f t="shared" si="193"/>
        <v>-</v>
      </c>
      <c r="BK561" s="1" t="str">
        <f t="shared" si="194"/>
        <v>-</v>
      </c>
      <c r="BL561" s="1" t="str">
        <f t="shared" si="195"/>
        <v>-</v>
      </c>
      <c r="BM561" s="1" t="str">
        <f t="shared" si="196"/>
        <v>-</v>
      </c>
      <c r="BN561" s="1" t="str">
        <f t="shared" si="197"/>
        <v>-</v>
      </c>
      <c r="BO561" s="1" t="str">
        <f t="shared" si="204"/>
        <v>-</v>
      </c>
      <c r="BP561" s="1" t="str">
        <f t="shared" si="198"/>
        <v>-</v>
      </c>
      <c r="BQ561" s="1" t="str">
        <f t="shared" si="199"/>
        <v>-</v>
      </c>
      <c r="BR561" s="1" t="str">
        <f t="shared" si="200"/>
        <v>-</v>
      </c>
      <c r="BS561" s="1">
        <f t="shared" si="201"/>
        <v>2003</v>
      </c>
      <c r="BT561" s="1">
        <f t="shared" si="202"/>
        <v>2</v>
      </c>
      <c r="BU561" s="127">
        <f t="shared" si="203"/>
        <v>0</v>
      </c>
      <c r="BV561" s="127">
        <f t="shared" si="203"/>
        <v>0</v>
      </c>
      <c r="BW561" s="9"/>
      <c r="BX561" s="9"/>
      <c r="BY561" s="9"/>
      <c r="BZ561" s="9"/>
      <c r="CA561" s="9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</row>
    <row r="562" spans="1:134" ht="15.75" x14ac:dyDescent="0.3">
      <c r="A562" s="101">
        <f>IF(C562&lt;&gt;"",COUNTA($C$7:C562),"")</f>
        <v>556</v>
      </c>
      <c r="B562" s="102">
        <v>249</v>
      </c>
      <c r="C562" s="251" t="s">
        <v>1195</v>
      </c>
      <c r="D562" s="130" t="s">
        <v>1178</v>
      </c>
      <c r="E562" s="131"/>
      <c r="F562" s="106" t="s">
        <v>260</v>
      </c>
      <c r="G562" s="110" t="s">
        <v>66</v>
      </c>
      <c r="H562" s="110" t="s">
        <v>103</v>
      </c>
      <c r="I562" s="109">
        <f t="shared" ca="1" si="205"/>
        <v>72</v>
      </c>
      <c r="J562" s="110" t="s">
        <v>110</v>
      </c>
      <c r="K562" s="110" t="s">
        <v>111</v>
      </c>
      <c r="L562" s="111" t="s">
        <v>128</v>
      </c>
      <c r="M562" s="253">
        <v>15883</v>
      </c>
      <c r="N562" s="254">
        <v>22289</v>
      </c>
      <c r="O562" s="156">
        <v>22289</v>
      </c>
      <c r="P562" s="255"/>
      <c r="Q562" s="391"/>
      <c r="R562" s="135"/>
      <c r="S562" s="136"/>
      <c r="T562" s="137"/>
      <c r="U562" s="138"/>
      <c r="V562" s="139"/>
      <c r="W562" s="135"/>
      <c r="X562" s="413"/>
      <c r="Y562" s="141">
        <f t="shared" si="185"/>
        <v>6</v>
      </c>
      <c r="AF562" s="413"/>
      <c r="AG562" s="413"/>
      <c r="AH562" s="143" t="str">
        <f t="shared" ref="AH562:AM604" si="206">IF(AND(ISBLANK($Q562),ISBLANK($R562),ISBLANK($S562)),G562,"*"&amp;G562)</f>
        <v>P</v>
      </c>
      <c r="AI562" s="143" t="str">
        <f t="shared" si="206"/>
        <v>S</v>
      </c>
      <c r="AJ562" s="143">
        <f t="shared" ca="1" si="206"/>
        <v>72</v>
      </c>
      <c r="AK562" s="143" t="str">
        <f t="shared" si="206"/>
        <v>SMU</v>
      </c>
      <c r="AL562" s="143" t="str">
        <f t="shared" si="206"/>
        <v>Wirausaha</v>
      </c>
      <c r="AM562" s="143" t="str">
        <f t="shared" si="206"/>
        <v>T.Hoa</v>
      </c>
      <c r="AN562" s="25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33"/>
      <c r="BC562">
        <f t="shared" si="186"/>
        <v>1961</v>
      </c>
      <c r="BD562">
        <f t="shared" si="187"/>
        <v>1</v>
      </c>
      <c r="BE562" s="1">
        <f t="shared" si="188"/>
        <v>1961</v>
      </c>
      <c r="BF562" s="1">
        <f t="shared" si="189"/>
        <v>1</v>
      </c>
      <c r="BG562" s="1" t="str">
        <f t="shared" si="190"/>
        <v>-</v>
      </c>
      <c r="BH562" s="1" t="str">
        <f t="shared" si="191"/>
        <v>-</v>
      </c>
      <c r="BI562" s="1" t="str">
        <f t="shared" si="192"/>
        <v>-</v>
      </c>
      <c r="BJ562" s="1" t="str">
        <f t="shared" si="193"/>
        <v>-</v>
      </c>
      <c r="BK562" s="1" t="str">
        <f t="shared" si="194"/>
        <v>-</v>
      </c>
      <c r="BL562" s="1" t="str">
        <f t="shared" si="195"/>
        <v>-</v>
      </c>
      <c r="BM562" s="1" t="str">
        <f t="shared" si="196"/>
        <v>-</v>
      </c>
      <c r="BN562" s="1" t="str">
        <f t="shared" si="197"/>
        <v>-</v>
      </c>
      <c r="BO562" s="1" t="str">
        <f t="shared" si="204"/>
        <v>-</v>
      </c>
      <c r="BP562" s="1" t="str">
        <f t="shared" si="198"/>
        <v>-</v>
      </c>
      <c r="BQ562" s="1" t="str">
        <f t="shared" si="199"/>
        <v>-</v>
      </c>
      <c r="BR562" s="1" t="str">
        <f t="shared" si="200"/>
        <v>-</v>
      </c>
      <c r="BS562" s="1">
        <f t="shared" si="201"/>
        <v>1943</v>
      </c>
      <c r="BT562" s="1">
        <f t="shared" si="202"/>
        <v>6</v>
      </c>
      <c r="BU562" s="127">
        <f t="shared" si="203"/>
        <v>0</v>
      </c>
      <c r="BV562" s="127">
        <f t="shared" si="203"/>
        <v>0</v>
      </c>
      <c r="BW562" s="9"/>
      <c r="BX562" s="9"/>
      <c r="BY562" s="9"/>
      <c r="BZ562" s="9"/>
      <c r="CA562" s="9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</row>
    <row r="563" spans="1:134" ht="15.75" x14ac:dyDescent="0.3">
      <c r="A563" s="101">
        <f>IF(C563&lt;&gt;"",COUNTA($C$7:C563),"")</f>
        <v>557</v>
      </c>
      <c r="B563" s="144" t="s">
        <v>1196</v>
      </c>
      <c r="C563" s="251" t="s">
        <v>1197</v>
      </c>
      <c r="D563" s="130" t="s">
        <v>1178</v>
      </c>
      <c r="E563" s="131"/>
      <c r="F563" s="106" t="s">
        <v>260</v>
      </c>
      <c r="G563" s="110" t="s">
        <v>102</v>
      </c>
      <c r="H563" s="110" t="s">
        <v>103</v>
      </c>
      <c r="I563" s="109">
        <f t="shared" ca="1" si="205"/>
        <v>66</v>
      </c>
      <c r="J563" s="110" t="s">
        <v>131</v>
      </c>
      <c r="K563" s="110" t="s">
        <v>111</v>
      </c>
      <c r="L563" s="111" t="s">
        <v>128</v>
      </c>
      <c r="M563" s="253">
        <v>18152</v>
      </c>
      <c r="N563" s="254">
        <v>38690</v>
      </c>
      <c r="O563" s="156">
        <v>38690</v>
      </c>
      <c r="P563" s="255"/>
      <c r="Q563" s="391"/>
      <c r="R563" s="135"/>
      <c r="S563" s="136"/>
      <c r="T563" s="137"/>
      <c r="U563" s="138"/>
      <c r="V563" s="139"/>
      <c r="W563" s="135"/>
      <c r="X563" s="413"/>
      <c r="Y563" s="141">
        <f t="shared" si="185"/>
        <v>9</v>
      </c>
      <c r="AF563" s="413"/>
      <c r="AG563" s="413"/>
      <c r="AH563" s="143" t="str">
        <f t="shared" si="206"/>
        <v>W</v>
      </c>
      <c r="AI563" s="143" t="str">
        <f t="shared" si="206"/>
        <v>S</v>
      </c>
      <c r="AJ563" s="143">
        <f t="shared" ca="1" si="206"/>
        <v>66</v>
      </c>
      <c r="AK563" s="143" t="str">
        <f t="shared" si="206"/>
        <v>SLTP</v>
      </c>
      <c r="AL563" s="143" t="str">
        <f t="shared" si="206"/>
        <v>Wirausaha</v>
      </c>
      <c r="AM563" s="143" t="str">
        <f t="shared" si="206"/>
        <v>T.Hoa</v>
      </c>
      <c r="AN563" s="25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33"/>
      <c r="BC563">
        <f t="shared" si="186"/>
        <v>2005</v>
      </c>
      <c r="BD563">
        <f t="shared" si="187"/>
        <v>12</v>
      </c>
      <c r="BE563" s="1">
        <f t="shared" si="188"/>
        <v>2005</v>
      </c>
      <c r="BF563" s="1">
        <f t="shared" si="189"/>
        <v>12</v>
      </c>
      <c r="BG563" s="1" t="str">
        <f t="shared" si="190"/>
        <v>-</v>
      </c>
      <c r="BH563" s="1" t="str">
        <f t="shared" si="191"/>
        <v>-</v>
      </c>
      <c r="BI563" s="1" t="str">
        <f t="shared" si="192"/>
        <v>-</v>
      </c>
      <c r="BJ563" s="1" t="str">
        <f t="shared" si="193"/>
        <v>-</v>
      </c>
      <c r="BK563" s="1" t="str">
        <f t="shared" si="194"/>
        <v>-</v>
      </c>
      <c r="BL563" s="1" t="str">
        <f t="shared" si="195"/>
        <v>-</v>
      </c>
      <c r="BM563" s="1" t="str">
        <f t="shared" si="196"/>
        <v>-</v>
      </c>
      <c r="BN563" s="1" t="str">
        <f t="shared" si="197"/>
        <v>-</v>
      </c>
      <c r="BO563" s="1" t="str">
        <f t="shared" si="204"/>
        <v>-</v>
      </c>
      <c r="BP563" s="1" t="str">
        <f t="shared" si="198"/>
        <v>-</v>
      </c>
      <c r="BQ563" s="1" t="str">
        <f t="shared" si="199"/>
        <v>-</v>
      </c>
      <c r="BR563" s="1" t="str">
        <f t="shared" si="200"/>
        <v>-</v>
      </c>
      <c r="BS563" s="1">
        <f t="shared" si="201"/>
        <v>1949</v>
      </c>
      <c r="BT563" s="1">
        <f t="shared" si="202"/>
        <v>9</v>
      </c>
      <c r="BU563" s="127">
        <f t="shared" si="203"/>
        <v>0</v>
      </c>
      <c r="BV563" s="127">
        <f t="shared" si="203"/>
        <v>0</v>
      </c>
      <c r="BW563" s="9"/>
      <c r="BX563" s="9"/>
      <c r="BY563" s="9"/>
      <c r="BZ563" s="9"/>
      <c r="CA563" s="9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</row>
    <row r="564" spans="1:134" ht="15.75" x14ac:dyDescent="0.3">
      <c r="A564" s="101">
        <f>IF(C564&lt;&gt;"",COUNTA($C$7:C564),"")</f>
        <v>558</v>
      </c>
      <c r="B564" s="102">
        <v>9715013</v>
      </c>
      <c r="C564" s="251" t="s">
        <v>1198</v>
      </c>
      <c r="D564" s="130" t="s">
        <v>1178</v>
      </c>
      <c r="E564" s="131"/>
      <c r="F564" s="106" t="s">
        <v>260</v>
      </c>
      <c r="G564" s="110" t="s">
        <v>102</v>
      </c>
      <c r="H564" s="110" t="s">
        <v>103</v>
      </c>
      <c r="I564" s="109">
        <f t="shared" ca="1" si="205"/>
        <v>42</v>
      </c>
      <c r="J564" s="110" t="s">
        <v>110</v>
      </c>
      <c r="K564" s="110" t="s">
        <v>171</v>
      </c>
      <c r="L564" s="111" t="s">
        <v>128</v>
      </c>
      <c r="M564" s="253">
        <v>26825</v>
      </c>
      <c r="N564" s="254">
        <v>35533</v>
      </c>
      <c r="O564" s="156">
        <v>35533</v>
      </c>
      <c r="P564" s="255"/>
      <c r="Q564" s="391"/>
      <c r="R564" s="135"/>
      <c r="S564" s="136"/>
      <c r="T564" s="137"/>
      <c r="U564" s="138"/>
      <c r="V564" s="139"/>
      <c r="W564" s="135"/>
      <c r="X564" s="371"/>
      <c r="Y564" s="141">
        <f t="shared" si="185"/>
        <v>6</v>
      </c>
      <c r="AF564" s="371"/>
      <c r="AG564" s="371"/>
      <c r="AH564" s="143" t="str">
        <f t="shared" si="206"/>
        <v>W</v>
      </c>
      <c r="AI564" s="143" t="str">
        <f t="shared" si="206"/>
        <v>S</v>
      </c>
      <c r="AJ564" s="143">
        <f t="shared" ca="1" si="206"/>
        <v>42</v>
      </c>
      <c r="AK564" s="143" t="str">
        <f t="shared" si="206"/>
        <v>SMU</v>
      </c>
      <c r="AL564" s="143" t="str">
        <f t="shared" si="206"/>
        <v>Lain-Lain</v>
      </c>
      <c r="AM564" s="143" t="str">
        <f t="shared" si="206"/>
        <v>T.Hoa</v>
      </c>
      <c r="AN564" s="25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33"/>
      <c r="BC564">
        <f t="shared" si="186"/>
        <v>1997</v>
      </c>
      <c r="BD564">
        <f t="shared" si="187"/>
        <v>4</v>
      </c>
      <c r="BE564" s="1">
        <f t="shared" si="188"/>
        <v>1997</v>
      </c>
      <c r="BF564" s="1">
        <f t="shared" si="189"/>
        <v>4</v>
      </c>
      <c r="BG564" s="1" t="str">
        <f t="shared" si="190"/>
        <v>-</v>
      </c>
      <c r="BH564" s="1" t="str">
        <f t="shared" si="191"/>
        <v>-</v>
      </c>
      <c r="BI564" s="1" t="str">
        <f t="shared" si="192"/>
        <v>-</v>
      </c>
      <c r="BJ564" s="1" t="str">
        <f t="shared" si="193"/>
        <v>-</v>
      </c>
      <c r="BK564" s="1" t="str">
        <f t="shared" si="194"/>
        <v>-</v>
      </c>
      <c r="BL564" s="1" t="str">
        <f t="shared" si="195"/>
        <v>-</v>
      </c>
      <c r="BM564" s="1" t="str">
        <f t="shared" si="196"/>
        <v>-</v>
      </c>
      <c r="BN564" s="1" t="str">
        <f t="shared" si="197"/>
        <v>-</v>
      </c>
      <c r="BO564" s="1" t="str">
        <f t="shared" si="204"/>
        <v>-</v>
      </c>
      <c r="BP564" s="1" t="str">
        <f t="shared" si="198"/>
        <v>-</v>
      </c>
      <c r="BQ564" s="1" t="str">
        <f t="shared" si="199"/>
        <v>-</v>
      </c>
      <c r="BR564" s="1" t="str">
        <f t="shared" si="200"/>
        <v>-</v>
      </c>
      <c r="BS564" s="1">
        <f t="shared" si="201"/>
        <v>1973</v>
      </c>
      <c r="BT564" s="1">
        <f t="shared" si="202"/>
        <v>6</v>
      </c>
      <c r="BU564" s="127">
        <f t="shared" si="203"/>
        <v>0</v>
      </c>
      <c r="BV564" s="127">
        <f t="shared" si="203"/>
        <v>0</v>
      </c>
      <c r="BW564" s="9"/>
      <c r="BX564" s="9"/>
      <c r="BY564" s="9"/>
      <c r="BZ564" s="9"/>
      <c r="CA564" s="9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</row>
    <row r="565" spans="1:134" ht="15.75" x14ac:dyDescent="0.3">
      <c r="A565" s="101">
        <f>IF(C565&lt;&gt;"",COUNTA($C$7:C565),"")</f>
        <v>559</v>
      </c>
      <c r="B565" s="247">
        <v>9725028</v>
      </c>
      <c r="C565" s="278" t="s">
        <v>1199</v>
      </c>
      <c r="D565" s="279" t="s">
        <v>1178</v>
      </c>
      <c r="E565" s="280"/>
      <c r="F565" s="178" t="s">
        <v>260</v>
      </c>
      <c r="G565" s="180" t="s">
        <v>102</v>
      </c>
      <c r="H565" s="180" t="s">
        <v>103</v>
      </c>
      <c r="I565" s="181">
        <f t="shared" ca="1" si="205"/>
        <v>34</v>
      </c>
      <c r="J565" s="180" t="s">
        <v>110</v>
      </c>
      <c r="K565" s="180" t="s">
        <v>171</v>
      </c>
      <c r="L565" s="182" t="s">
        <v>128</v>
      </c>
      <c r="M565" s="197">
        <v>29721</v>
      </c>
      <c r="N565" s="197">
        <v>35771</v>
      </c>
      <c r="O565" s="185">
        <v>35771</v>
      </c>
      <c r="P565" s="194"/>
      <c r="Q565" s="434">
        <v>39828</v>
      </c>
      <c r="R565" s="188"/>
      <c r="S565" s="189"/>
      <c r="T565" s="190"/>
      <c r="U565" s="191"/>
      <c r="V565" s="192"/>
      <c r="W565" s="188"/>
      <c r="X565" s="371"/>
      <c r="Y565" s="141" t="str">
        <f t="shared" si="185"/>
        <v>-</v>
      </c>
      <c r="AF565" s="371"/>
      <c r="AG565" s="371"/>
      <c r="AH565" s="143" t="str">
        <f t="shared" si="206"/>
        <v>*W</v>
      </c>
      <c r="AI565" s="143" t="str">
        <f t="shared" si="206"/>
        <v>*S</v>
      </c>
      <c r="AJ565" s="143" t="str">
        <f t="shared" ca="1" si="206"/>
        <v>*34</v>
      </c>
      <c r="AK565" s="143" t="str">
        <f t="shared" si="206"/>
        <v>*SMU</v>
      </c>
      <c r="AL565" s="143" t="str">
        <f t="shared" si="206"/>
        <v>*Lain-Lain</v>
      </c>
      <c r="AM565" s="143" t="str">
        <f t="shared" si="206"/>
        <v>*T.Hoa</v>
      </c>
      <c r="AN565" s="25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33"/>
      <c r="BC565">
        <f t="shared" si="186"/>
        <v>1997</v>
      </c>
      <c r="BD565">
        <f t="shared" si="187"/>
        <v>12</v>
      </c>
      <c r="BE565" s="1">
        <f t="shared" si="188"/>
        <v>1997</v>
      </c>
      <c r="BF565" s="1">
        <f t="shared" si="189"/>
        <v>12</v>
      </c>
      <c r="BG565" s="1" t="str">
        <f t="shared" si="190"/>
        <v>-</v>
      </c>
      <c r="BH565" s="1" t="str">
        <f t="shared" si="191"/>
        <v>-</v>
      </c>
      <c r="BI565" s="1">
        <f t="shared" si="192"/>
        <v>2009</v>
      </c>
      <c r="BJ565" s="1">
        <f t="shared" si="193"/>
        <v>1</v>
      </c>
      <c r="BK565" s="1" t="str">
        <f t="shared" si="194"/>
        <v>-</v>
      </c>
      <c r="BL565" s="1" t="str">
        <f t="shared" si="195"/>
        <v>-</v>
      </c>
      <c r="BM565" s="1" t="str">
        <f t="shared" si="196"/>
        <v>-</v>
      </c>
      <c r="BN565" s="1" t="str">
        <f t="shared" si="197"/>
        <v>-</v>
      </c>
      <c r="BO565" s="1" t="str">
        <f t="shared" si="204"/>
        <v>-</v>
      </c>
      <c r="BP565" s="1" t="str">
        <f t="shared" si="198"/>
        <v>-</v>
      </c>
      <c r="BQ565" s="1" t="str">
        <f t="shared" si="199"/>
        <v>-</v>
      </c>
      <c r="BR565" s="1" t="str">
        <f t="shared" si="200"/>
        <v>-</v>
      </c>
      <c r="BS565" s="1">
        <f t="shared" si="201"/>
        <v>1981</v>
      </c>
      <c r="BT565" s="1">
        <f t="shared" si="202"/>
        <v>5</v>
      </c>
      <c r="BU565" s="127">
        <f t="shared" si="203"/>
        <v>0</v>
      </c>
      <c r="BV565" s="127">
        <f t="shared" si="203"/>
        <v>0</v>
      </c>
      <c r="BW565" s="9"/>
      <c r="BX565" s="9"/>
      <c r="BY565" s="9"/>
      <c r="BZ565" s="9"/>
      <c r="CA565" s="9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</row>
    <row r="566" spans="1:134" ht="15.75" x14ac:dyDescent="0.3">
      <c r="A566" s="101">
        <f>IF(C566&lt;&gt;"",COUNTA($C$7:C566),"")</f>
        <v>560</v>
      </c>
      <c r="B566" s="229">
        <v>270</v>
      </c>
      <c r="C566" s="249" t="s">
        <v>1200</v>
      </c>
      <c r="D566" s="435" t="s">
        <v>1178</v>
      </c>
      <c r="E566" s="436"/>
      <c r="F566" s="232" t="s">
        <v>260</v>
      </c>
      <c r="G566" s="233" t="s">
        <v>102</v>
      </c>
      <c r="H566" s="233" t="s">
        <v>103</v>
      </c>
      <c r="I566" s="234" t="str">
        <f t="shared" si="205"/>
        <v/>
      </c>
      <c r="J566" s="233" t="s">
        <v>118</v>
      </c>
      <c r="K566" s="233" t="s">
        <v>171</v>
      </c>
      <c r="L566" s="235" t="s">
        <v>128</v>
      </c>
      <c r="M566" s="236">
        <v>19342</v>
      </c>
      <c r="N566" s="237">
        <v>21000</v>
      </c>
      <c r="O566" s="238"/>
      <c r="P566" s="239"/>
      <c r="Q566" s="411"/>
      <c r="R566" s="241">
        <v>39714</v>
      </c>
      <c r="S566" s="242"/>
      <c r="T566" s="243"/>
      <c r="U566" s="244"/>
      <c r="V566" s="245"/>
      <c r="W566" s="241"/>
      <c r="X566" s="371"/>
      <c r="Y566" s="141" t="str">
        <f t="shared" si="185"/>
        <v>-</v>
      </c>
      <c r="AF566" s="371"/>
      <c r="AG566" s="371"/>
      <c r="AH566" s="143" t="str">
        <f t="shared" si="206"/>
        <v>*W</v>
      </c>
      <c r="AI566" s="143" t="str">
        <f t="shared" si="206"/>
        <v>*S</v>
      </c>
      <c r="AJ566" s="143" t="str">
        <f t="shared" si="206"/>
        <v>*</v>
      </c>
      <c r="AK566" s="143" t="str">
        <f t="shared" si="206"/>
        <v>*SD</v>
      </c>
      <c r="AL566" s="143" t="str">
        <f t="shared" si="206"/>
        <v>*Lain-Lain</v>
      </c>
      <c r="AM566" s="143" t="str">
        <f t="shared" si="206"/>
        <v>*T.Hoa</v>
      </c>
      <c r="AN566" s="25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33"/>
      <c r="BC566">
        <f t="shared" si="186"/>
        <v>1957</v>
      </c>
      <c r="BD566">
        <f t="shared" si="187"/>
        <v>6</v>
      </c>
      <c r="BE566" s="1" t="str">
        <f t="shared" si="188"/>
        <v>-</v>
      </c>
      <c r="BF566" s="1" t="str">
        <f t="shared" si="189"/>
        <v>-</v>
      </c>
      <c r="BG566" s="1" t="str">
        <f t="shared" si="190"/>
        <v>-</v>
      </c>
      <c r="BH566" s="1" t="str">
        <f t="shared" si="191"/>
        <v>-</v>
      </c>
      <c r="BI566" s="1" t="str">
        <f t="shared" si="192"/>
        <v>-</v>
      </c>
      <c r="BJ566" s="1" t="str">
        <f t="shared" si="193"/>
        <v>-</v>
      </c>
      <c r="BK566" s="1">
        <f t="shared" si="194"/>
        <v>2008</v>
      </c>
      <c r="BL566" s="1">
        <f t="shared" si="195"/>
        <v>9</v>
      </c>
      <c r="BM566" s="1" t="str">
        <f t="shared" si="196"/>
        <v>-</v>
      </c>
      <c r="BN566" s="1" t="str">
        <f t="shared" si="197"/>
        <v>-</v>
      </c>
      <c r="BO566" s="1" t="str">
        <f t="shared" si="204"/>
        <v>-</v>
      </c>
      <c r="BP566" s="1" t="str">
        <f t="shared" si="198"/>
        <v>-</v>
      </c>
      <c r="BQ566" s="1" t="str">
        <f t="shared" si="199"/>
        <v>-</v>
      </c>
      <c r="BR566" s="1" t="str">
        <f t="shared" si="200"/>
        <v>-</v>
      </c>
      <c r="BS566" s="1">
        <f t="shared" si="201"/>
        <v>1952</v>
      </c>
      <c r="BT566" s="1">
        <f t="shared" si="202"/>
        <v>12</v>
      </c>
      <c r="BU566" s="127">
        <f t="shared" si="203"/>
        <v>0</v>
      </c>
      <c r="BV566" s="127">
        <f t="shared" si="203"/>
        <v>0</v>
      </c>
      <c r="BW566" s="9"/>
      <c r="BX566" s="9"/>
      <c r="BY566" s="9"/>
      <c r="BZ566" s="9"/>
      <c r="CA566" s="9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</row>
    <row r="567" spans="1:134" ht="15.75" x14ac:dyDescent="0.3">
      <c r="A567" s="101">
        <f>IF(C567&lt;&gt;"",COUNTA($C$7:C567),"")</f>
        <v>561</v>
      </c>
      <c r="B567" s="102">
        <v>264</v>
      </c>
      <c r="C567" s="251" t="s">
        <v>1201</v>
      </c>
      <c r="D567" s="293" t="s">
        <v>1202</v>
      </c>
      <c r="E567" s="131"/>
      <c r="F567" s="106" t="s">
        <v>260</v>
      </c>
      <c r="G567" s="110" t="s">
        <v>66</v>
      </c>
      <c r="H567" s="110" t="s">
        <v>103</v>
      </c>
      <c r="I567" s="109">
        <f t="shared" ca="1" si="205"/>
        <v>54</v>
      </c>
      <c r="J567" s="110" t="s">
        <v>118</v>
      </c>
      <c r="K567" s="110" t="s">
        <v>171</v>
      </c>
      <c r="L567" s="111" t="s">
        <v>128</v>
      </c>
      <c r="M567" s="253">
        <v>22580</v>
      </c>
      <c r="N567" s="254">
        <v>22744</v>
      </c>
      <c r="O567" s="156">
        <v>32166</v>
      </c>
      <c r="P567" s="255"/>
      <c r="Q567" s="391"/>
      <c r="R567" s="135"/>
      <c r="S567" s="136"/>
      <c r="T567" s="137"/>
      <c r="U567" s="138"/>
      <c r="V567" s="139"/>
      <c r="W567" s="135"/>
      <c r="X567" s="371"/>
      <c r="Y567" s="141">
        <f t="shared" si="185"/>
        <v>10</v>
      </c>
      <c r="AF567" s="371"/>
      <c r="AG567" s="371"/>
      <c r="AH567" s="143" t="str">
        <f t="shared" si="206"/>
        <v>P</v>
      </c>
      <c r="AI567" s="143" t="str">
        <f t="shared" si="206"/>
        <v>S</v>
      </c>
      <c r="AJ567" s="143">
        <f t="shared" ca="1" si="206"/>
        <v>54</v>
      </c>
      <c r="AK567" s="143" t="str">
        <f t="shared" si="206"/>
        <v>SD</v>
      </c>
      <c r="AL567" s="143" t="str">
        <f t="shared" si="206"/>
        <v>Lain-Lain</v>
      </c>
      <c r="AM567" s="143" t="str">
        <f t="shared" si="206"/>
        <v>T.Hoa</v>
      </c>
      <c r="AN567" s="25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33"/>
      <c r="BC567">
        <f t="shared" si="186"/>
        <v>1962</v>
      </c>
      <c r="BD567">
        <f t="shared" si="187"/>
        <v>4</v>
      </c>
      <c r="BE567" s="1">
        <f t="shared" si="188"/>
        <v>1988</v>
      </c>
      <c r="BF567" s="1">
        <f t="shared" si="189"/>
        <v>1</v>
      </c>
      <c r="BG567" s="1" t="str">
        <f t="shared" si="190"/>
        <v>-</v>
      </c>
      <c r="BH567" s="1" t="str">
        <f t="shared" si="191"/>
        <v>-</v>
      </c>
      <c r="BI567" s="1" t="str">
        <f t="shared" si="192"/>
        <v>-</v>
      </c>
      <c r="BJ567" s="1" t="str">
        <f t="shared" si="193"/>
        <v>-</v>
      </c>
      <c r="BK567" s="1" t="str">
        <f t="shared" si="194"/>
        <v>-</v>
      </c>
      <c r="BL567" s="1" t="str">
        <f t="shared" si="195"/>
        <v>-</v>
      </c>
      <c r="BM567" s="1" t="str">
        <f t="shared" si="196"/>
        <v>-</v>
      </c>
      <c r="BN567" s="1" t="str">
        <f t="shared" si="197"/>
        <v>-</v>
      </c>
      <c r="BO567" s="1" t="str">
        <f t="shared" si="204"/>
        <v>-</v>
      </c>
      <c r="BP567" s="1" t="str">
        <f t="shared" si="198"/>
        <v>-</v>
      </c>
      <c r="BQ567" s="1" t="str">
        <f t="shared" si="199"/>
        <v>-</v>
      </c>
      <c r="BR567" s="1" t="str">
        <f t="shared" si="200"/>
        <v>-</v>
      </c>
      <c r="BS567" s="1">
        <f t="shared" si="201"/>
        <v>1961</v>
      </c>
      <c r="BT567" s="1">
        <f t="shared" si="202"/>
        <v>10</v>
      </c>
      <c r="BU567" s="127">
        <f t="shared" si="203"/>
        <v>0</v>
      </c>
      <c r="BV567" s="127">
        <f t="shared" si="203"/>
        <v>0</v>
      </c>
      <c r="BW567" s="9"/>
      <c r="BX567" s="9"/>
      <c r="BY567" s="9"/>
      <c r="BZ567" s="9"/>
      <c r="CA567" s="9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</row>
    <row r="568" spans="1:134" ht="15.75" x14ac:dyDescent="0.3">
      <c r="A568" s="101">
        <f>IF(C568&lt;&gt;"",COUNTA($C$7:C568),"")</f>
        <v>562</v>
      </c>
      <c r="B568" s="144" t="s">
        <v>944</v>
      </c>
      <c r="C568" s="251" t="s">
        <v>1203</v>
      </c>
      <c r="D568" s="293" t="s">
        <v>1202</v>
      </c>
      <c r="E568" s="131"/>
      <c r="F568" s="106" t="s">
        <v>260</v>
      </c>
      <c r="G568" s="110" t="s">
        <v>102</v>
      </c>
      <c r="H568" s="110" t="s">
        <v>103</v>
      </c>
      <c r="I568" s="109">
        <f t="shared" ca="1" si="205"/>
        <v>40</v>
      </c>
      <c r="J568" s="110" t="s">
        <v>118</v>
      </c>
      <c r="K568" s="110" t="s">
        <v>127</v>
      </c>
      <c r="L568" s="111" t="s">
        <v>174</v>
      </c>
      <c r="M568" s="253">
        <v>27545</v>
      </c>
      <c r="N568" s="254"/>
      <c r="O568" s="156">
        <v>33733</v>
      </c>
      <c r="P568" s="255">
        <v>39033</v>
      </c>
      <c r="Q568" s="391"/>
      <c r="R568" s="135"/>
      <c r="S568" s="136"/>
      <c r="T568" s="137"/>
      <c r="U568" s="138"/>
      <c r="V568" s="139"/>
      <c r="W568" s="135"/>
      <c r="X568" s="371"/>
      <c r="Y568" s="141">
        <f t="shared" si="185"/>
        <v>5</v>
      </c>
      <c r="AF568" s="371"/>
      <c r="AG568" s="371"/>
      <c r="AH568" s="143" t="str">
        <f t="shared" si="206"/>
        <v>W</v>
      </c>
      <c r="AI568" s="143" t="str">
        <f t="shared" si="206"/>
        <v>S</v>
      </c>
      <c r="AJ568" s="143">
        <f t="shared" ca="1" si="206"/>
        <v>40</v>
      </c>
      <c r="AK568" s="143" t="str">
        <f t="shared" si="206"/>
        <v>SD</v>
      </c>
      <c r="AL568" s="143" t="str">
        <f t="shared" si="206"/>
        <v>Ibu RT</v>
      </c>
      <c r="AM568" s="143" t="str">
        <f t="shared" si="206"/>
        <v>Sunda</v>
      </c>
      <c r="AN568" s="25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33"/>
      <c r="BC568" t="str">
        <f t="shared" si="186"/>
        <v>-</v>
      </c>
      <c r="BD568" t="str">
        <f t="shared" si="187"/>
        <v>-</v>
      </c>
      <c r="BE568" s="1">
        <f t="shared" si="188"/>
        <v>1992</v>
      </c>
      <c r="BF568" s="1">
        <f t="shared" si="189"/>
        <v>5</v>
      </c>
      <c r="BG568" s="1">
        <f t="shared" si="190"/>
        <v>2006</v>
      </c>
      <c r="BH568" s="1">
        <f t="shared" si="191"/>
        <v>11</v>
      </c>
      <c r="BI568" s="1" t="str">
        <f t="shared" si="192"/>
        <v>-</v>
      </c>
      <c r="BJ568" s="1" t="str">
        <f t="shared" si="193"/>
        <v>-</v>
      </c>
      <c r="BK568" s="1" t="str">
        <f t="shared" si="194"/>
        <v>-</v>
      </c>
      <c r="BL568" s="1" t="str">
        <f t="shared" si="195"/>
        <v>-</v>
      </c>
      <c r="BM568" s="1" t="str">
        <f t="shared" si="196"/>
        <v>-</v>
      </c>
      <c r="BN568" s="1" t="str">
        <f t="shared" si="197"/>
        <v>-</v>
      </c>
      <c r="BO568" s="1" t="str">
        <f t="shared" si="204"/>
        <v>-</v>
      </c>
      <c r="BP568" s="1" t="str">
        <f t="shared" si="198"/>
        <v>-</v>
      </c>
      <c r="BQ568" s="1" t="str">
        <f t="shared" si="199"/>
        <v>-</v>
      </c>
      <c r="BR568" s="1" t="str">
        <f t="shared" si="200"/>
        <v>-</v>
      </c>
      <c r="BS568" s="1">
        <f t="shared" si="201"/>
        <v>1975</v>
      </c>
      <c r="BT568" s="1">
        <f t="shared" si="202"/>
        <v>5</v>
      </c>
      <c r="BU568" s="127">
        <f t="shared" si="203"/>
        <v>0</v>
      </c>
      <c r="BV568" s="127">
        <f t="shared" si="203"/>
        <v>0</v>
      </c>
      <c r="BW568" s="9"/>
      <c r="BX568" s="9"/>
      <c r="BY568" s="9"/>
      <c r="BZ568" s="9"/>
      <c r="CA568" s="9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</row>
    <row r="569" spans="1:134" ht="15.75" x14ac:dyDescent="0.3">
      <c r="A569" s="101">
        <f>IF(C569&lt;&gt;"",COUNTA($C$7:C569),"")</f>
        <v>563</v>
      </c>
      <c r="B569" s="102">
        <v>1021026</v>
      </c>
      <c r="C569" s="251" t="s">
        <v>1204</v>
      </c>
      <c r="D569" s="293" t="s">
        <v>1202</v>
      </c>
      <c r="E569" s="131"/>
      <c r="F569" s="106" t="s">
        <v>260</v>
      </c>
      <c r="G569" s="110" t="s">
        <v>102</v>
      </c>
      <c r="H569" s="146" t="s">
        <v>115</v>
      </c>
      <c r="I569" s="109">
        <f t="shared" ca="1" si="205"/>
        <v>5</v>
      </c>
      <c r="J569" s="110"/>
      <c r="K569" s="110"/>
      <c r="L569" s="111" t="s">
        <v>128</v>
      </c>
      <c r="M569" s="253">
        <v>40311</v>
      </c>
      <c r="N569" s="254">
        <v>40517</v>
      </c>
      <c r="O569" s="156"/>
      <c r="P569" s="255"/>
      <c r="Q569" s="391"/>
      <c r="R569" s="135"/>
      <c r="S569" s="136"/>
      <c r="T569" s="137"/>
      <c r="U569" s="138"/>
      <c r="V569" s="139" t="s">
        <v>87</v>
      </c>
      <c r="W569" s="135"/>
      <c r="X569" s="371"/>
      <c r="Y569" s="141">
        <f t="shared" si="185"/>
        <v>5</v>
      </c>
      <c r="AF569" s="371"/>
      <c r="AG569" s="371"/>
      <c r="AH569" s="143" t="str">
        <f t="shared" si="206"/>
        <v>W</v>
      </c>
      <c r="AI569" s="143" t="str">
        <f t="shared" si="206"/>
        <v>B</v>
      </c>
      <c r="AJ569" s="143">
        <f t="shared" ca="1" si="206"/>
        <v>5</v>
      </c>
      <c r="AK569" s="143">
        <f t="shared" si="206"/>
        <v>0</v>
      </c>
      <c r="AL569" s="143">
        <f t="shared" si="206"/>
        <v>0</v>
      </c>
      <c r="AM569" s="143" t="str">
        <f t="shared" si="206"/>
        <v>T.Hoa</v>
      </c>
      <c r="AN569" s="25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33"/>
      <c r="BC569">
        <f t="shared" si="186"/>
        <v>2010</v>
      </c>
      <c r="BD569">
        <f t="shared" si="187"/>
        <v>12</v>
      </c>
      <c r="BE569" s="1" t="str">
        <f t="shared" si="188"/>
        <v>-</v>
      </c>
      <c r="BF569" s="1" t="str">
        <f t="shared" si="189"/>
        <v>-</v>
      </c>
      <c r="BG569" s="1" t="str">
        <f t="shared" si="190"/>
        <v>-</v>
      </c>
      <c r="BH569" s="1" t="str">
        <f t="shared" si="191"/>
        <v>-</v>
      </c>
      <c r="BI569" s="1" t="str">
        <f t="shared" si="192"/>
        <v>-</v>
      </c>
      <c r="BJ569" s="1" t="str">
        <f t="shared" si="193"/>
        <v>-</v>
      </c>
      <c r="BK569" s="1" t="str">
        <f t="shared" si="194"/>
        <v>-</v>
      </c>
      <c r="BL569" s="1" t="str">
        <f t="shared" si="195"/>
        <v>-</v>
      </c>
      <c r="BM569" s="1" t="str">
        <f t="shared" si="196"/>
        <v>-</v>
      </c>
      <c r="BN569" s="1" t="str">
        <f t="shared" si="197"/>
        <v>-</v>
      </c>
      <c r="BO569" s="1" t="str">
        <f t="shared" si="204"/>
        <v>-</v>
      </c>
      <c r="BP569" s="1" t="str">
        <f t="shared" si="198"/>
        <v>-</v>
      </c>
      <c r="BQ569" s="1" t="str">
        <f t="shared" si="199"/>
        <v>-</v>
      </c>
      <c r="BR569" s="1" t="str">
        <f t="shared" si="200"/>
        <v>-</v>
      </c>
      <c r="BS569" s="1">
        <f t="shared" si="201"/>
        <v>2010</v>
      </c>
      <c r="BT569" s="1">
        <f t="shared" si="202"/>
        <v>5</v>
      </c>
      <c r="BU569" s="127" t="str">
        <f t="shared" si="203"/>
        <v>ATL</v>
      </c>
      <c r="BV569" s="127">
        <f t="shared" si="203"/>
        <v>0</v>
      </c>
      <c r="BW569" s="9"/>
      <c r="BX569" s="9"/>
      <c r="BY569" s="9"/>
      <c r="BZ569" s="9"/>
      <c r="CA569" s="9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</row>
    <row r="570" spans="1:134" ht="15.75" x14ac:dyDescent="0.3">
      <c r="A570" s="101">
        <f>IF(C570&lt;&gt;"",COUNTA($C$7:C570),"")</f>
        <v>564</v>
      </c>
      <c r="B570" s="102">
        <v>367</v>
      </c>
      <c r="C570" s="251" t="s">
        <v>1205</v>
      </c>
      <c r="D570" s="293" t="s">
        <v>1206</v>
      </c>
      <c r="E570" s="131"/>
      <c r="F570" s="106" t="s">
        <v>260</v>
      </c>
      <c r="G570" s="110" t="s">
        <v>66</v>
      </c>
      <c r="H570" s="110" t="s">
        <v>103</v>
      </c>
      <c r="I570" s="109">
        <f t="shared" ca="1" si="205"/>
        <v>86</v>
      </c>
      <c r="J570" s="110" t="s">
        <v>68</v>
      </c>
      <c r="K570" s="110" t="s">
        <v>171</v>
      </c>
      <c r="L570" s="111" t="s">
        <v>128</v>
      </c>
      <c r="M570" s="253">
        <v>10855</v>
      </c>
      <c r="N570" s="254">
        <v>24774</v>
      </c>
      <c r="O570" s="156">
        <v>24774</v>
      </c>
      <c r="P570" s="255"/>
      <c r="Q570" s="391"/>
      <c r="R570" s="135"/>
      <c r="S570" s="136"/>
      <c r="T570" s="137"/>
      <c r="U570" s="138"/>
      <c r="V570" s="139"/>
      <c r="W570" s="381"/>
      <c r="X570" s="371"/>
      <c r="Y570" s="141">
        <f t="shared" si="185"/>
        <v>9</v>
      </c>
      <c r="AF570" s="371"/>
      <c r="AG570" s="371"/>
      <c r="AH570" s="143" t="str">
        <f t="shared" si="206"/>
        <v>P</v>
      </c>
      <c r="AI570" s="143" t="str">
        <f t="shared" si="206"/>
        <v>S</v>
      </c>
      <c r="AJ570" s="143">
        <f t="shared" ca="1" si="206"/>
        <v>86</v>
      </c>
      <c r="AK570" s="143" t="str">
        <f t="shared" si="206"/>
        <v>TDKSD</v>
      </c>
      <c r="AL570" s="143" t="str">
        <f t="shared" si="206"/>
        <v>Lain-Lain</v>
      </c>
      <c r="AM570" s="143" t="str">
        <f t="shared" si="206"/>
        <v>T.Hoa</v>
      </c>
      <c r="AN570" s="25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33"/>
      <c r="BC570">
        <f t="shared" si="186"/>
        <v>1967</v>
      </c>
      <c r="BD570">
        <f t="shared" si="187"/>
        <v>10</v>
      </c>
      <c r="BE570" s="1">
        <f t="shared" si="188"/>
        <v>1967</v>
      </c>
      <c r="BF570" s="1">
        <f t="shared" si="189"/>
        <v>10</v>
      </c>
      <c r="BG570" s="1" t="str">
        <f t="shared" si="190"/>
        <v>-</v>
      </c>
      <c r="BH570" s="1" t="str">
        <f t="shared" si="191"/>
        <v>-</v>
      </c>
      <c r="BI570" s="1" t="str">
        <f t="shared" si="192"/>
        <v>-</v>
      </c>
      <c r="BJ570" s="1" t="str">
        <f t="shared" si="193"/>
        <v>-</v>
      </c>
      <c r="BK570" s="1" t="str">
        <f t="shared" si="194"/>
        <v>-</v>
      </c>
      <c r="BL570" s="1" t="str">
        <f t="shared" si="195"/>
        <v>-</v>
      </c>
      <c r="BM570" s="1" t="str">
        <f t="shared" si="196"/>
        <v>-</v>
      </c>
      <c r="BN570" s="1" t="str">
        <f t="shared" si="197"/>
        <v>-</v>
      </c>
      <c r="BO570" s="1" t="str">
        <f t="shared" si="204"/>
        <v>-</v>
      </c>
      <c r="BP570" s="1" t="str">
        <f t="shared" si="198"/>
        <v>-</v>
      </c>
      <c r="BQ570" s="1" t="str">
        <f t="shared" si="199"/>
        <v>-</v>
      </c>
      <c r="BR570" s="1" t="str">
        <f t="shared" si="200"/>
        <v>-</v>
      </c>
      <c r="BS570" s="1">
        <f t="shared" si="201"/>
        <v>1929</v>
      </c>
      <c r="BT570" s="1">
        <f t="shared" si="202"/>
        <v>9</v>
      </c>
      <c r="BU570" s="127">
        <f t="shared" si="203"/>
        <v>0</v>
      </c>
      <c r="BV570" s="127">
        <f t="shared" si="203"/>
        <v>0</v>
      </c>
      <c r="BW570" s="9"/>
      <c r="BX570" s="9"/>
      <c r="BY570" s="9"/>
      <c r="BZ570" s="9"/>
      <c r="CA570" s="9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</row>
    <row r="571" spans="1:134" ht="15.75" x14ac:dyDescent="0.3">
      <c r="A571" s="101">
        <f>IF(C571&lt;&gt;"",COUNTA($C$7:C571),"")</f>
        <v>565</v>
      </c>
      <c r="B571" s="229">
        <v>8617016</v>
      </c>
      <c r="C571" s="249" t="s">
        <v>1207</v>
      </c>
      <c r="D571" s="346" t="s">
        <v>1208</v>
      </c>
      <c r="E571" s="437"/>
      <c r="F571" s="232" t="s">
        <v>260</v>
      </c>
      <c r="G571" s="233" t="s">
        <v>66</v>
      </c>
      <c r="H571" s="233" t="s">
        <v>103</v>
      </c>
      <c r="I571" s="234" t="str">
        <f t="shared" si="205"/>
        <v/>
      </c>
      <c r="J571" s="233" t="s">
        <v>131</v>
      </c>
      <c r="K571" s="233" t="s">
        <v>233</v>
      </c>
      <c r="L571" s="235" t="s">
        <v>174</v>
      </c>
      <c r="M571" s="236">
        <v>13499</v>
      </c>
      <c r="N571" s="237">
        <v>14169</v>
      </c>
      <c r="O571" s="238">
        <v>19496</v>
      </c>
      <c r="P571" s="239"/>
      <c r="Q571" s="411"/>
      <c r="R571" s="241">
        <v>40264</v>
      </c>
      <c r="S571" s="242"/>
      <c r="T571" s="243"/>
      <c r="U571" s="244"/>
      <c r="V571" s="245" t="s">
        <v>188</v>
      </c>
      <c r="W571" s="241"/>
      <c r="X571" s="371"/>
      <c r="Y571" s="141" t="str">
        <f t="shared" si="185"/>
        <v>-</v>
      </c>
      <c r="AF571" s="371"/>
      <c r="AG571" s="371"/>
      <c r="AH571" s="143" t="str">
        <f t="shared" si="206"/>
        <v>*P</v>
      </c>
      <c r="AI571" s="143" t="str">
        <f t="shared" si="206"/>
        <v>*S</v>
      </c>
      <c r="AJ571" s="143" t="str">
        <f t="shared" si="206"/>
        <v>*</v>
      </c>
      <c r="AK571" s="143" t="str">
        <f t="shared" si="206"/>
        <v>*SLTP</v>
      </c>
      <c r="AL571" s="143" t="str">
        <f t="shared" si="206"/>
        <v>*Pensiunan</v>
      </c>
      <c r="AM571" s="143" t="str">
        <f t="shared" si="206"/>
        <v>*Sunda</v>
      </c>
      <c r="AN571" s="25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33"/>
      <c r="BC571">
        <f t="shared" si="186"/>
        <v>1938</v>
      </c>
      <c r="BD571">
        <f t="shared" si="187"/>
        <v>10</v>
      </c>
      <c r="BE571" s="1">
        <f t="shared" si="188"/>
        <v>1953</v>
      </c>
      <c r="BF571" s="1">
        <f t="shared" si="189"/>
        <v>5</v>
      </c>
      <c r="BG571" s="1" t="str">
        <f t="shared" si="190"/>
        <v>-</v>
      </c>
      <c r="BH571" s="1" t="str">
        <f t="shared" si="191"/>
        <v>-</v>
      </c>
      <c r="BI571" s="1" t="str">
        <f t="shared" si="192"/>
        <v>-</v>
      </c>
      <c r="BJ571" s="1" t="str">
        <f t="shared" si="193"/>
        <v>-</v>
      </c>
      <c r="BK571" s="1">
        <f t="shared" si="194"/>
        <v>2010</v>
      </c>
      <c r="BL571" s="1">
        <f t="shared" si="195"/>
        <v>3</v>
      </c>
      <c r="BM571" s="1" t="str">
        <f t="shared" si="196"/>
        <v>-</v>
      </c>
      <c r="BN571" s="1" t="str">
        <f t="shared" si="197"/>
        <v>-</v>
      </c>
      <c r="BO571" s="1" t="str">
        <f t="shared" si="204"/>
        <v>-</v>
      </c>
      <c r="BP571" s="1" t="str">
        <f t="shared" si="198"/>
        <v>-</v>
      </c>
      <c r="BQ571" s="1" t="str">
        <f t="shared" si="199"/>
        <v>-</v>
      </c>
      <c r="BR571" s="1" t="str">
        <f t="shared" si="200"/>
        <v>-</v>
      </c>
      <c r="BS571" s="1">
        <f t="shared" si="201"/>
        <v>1936</v>
      </c>
      <c r="BT571" s="1">
        <f t="shared" si="202"/>
        <v>12</v>
      </c>
      <c r="BU571" s="127" t="str">
        <f t="shared" si="203"/>
        <v>AKM-1</v>
      </c>
      <c r="BV571" s="127">
        <f t="shared" si="203"/>
        <v>0</v>
      </c>
      <c r="BW571" s="9"/>
      <c r="BX571" s="9"/>
      <c r="BY571" s="9"/>
      <c r="BZ571" s="9"/>
      <c r="CA571" s="9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</row>
    <row r="572" spans="1:134" ht="15.75" x14ac:dyDescent="0.3">
      <c r="A572" s="101">
        <f>IF(C572&lt;&gt;"",COUNTA($C$7:C572),"")</f>
        <v>566</v>
      </c>
      <c r="B572" s="102">
        <v>8627017</v>
      </c>
      <c r="C572" s="251" t="s">
        <v>1209</v>
      </c>
      <c r="D572" s="293" t="s">
        <v>1208</v>
      </c>
      <c r="E572" s="131"/>
      <c r="F572" s="106" t="s">
        <v>260</v>
      </c>
      <c r="G572" s="110" t="s">
        <v>102</v>
      </c>
      <c r="H572" s="110" t="s">
        <v>103</v>
      </c>
      <c r="I572" s="109">
        <f t="shared" ca="1" si="205"/>
        <v>79</v>
      </c>
      <c r="J572" s="110" t="s">
        <v>118</v>
      </c>
      <c r="K572" s="110" t="s">
        <v>127</v>
      </c>
      <c r="L572" s="111" t="s">
        <v>174</v>
      </c>
      <c r="M572" s="253">
        <v>13251</v>
      </c>
      <c r="N572" s="254">
        <v>22506</v>
      </c>
      <c r="O572" s="156">
        <v>24788</v>
      </c>
      <c r="P572" s="255"/>
      <c r="Q572" s="391"/>
      <c r="R572" s="135"/>
      <c r="S572" s="136"/>
      <c r="T572" s="137"/>
      <c r="U572" s="138"/>
      <c r="V572" s="139"/>
      <c r="W572" s="135"/>
      <c r="X572" s="371"/>
      <c r="Y572" s="141">
        <f t="shared" si="185"/>
        <v>4</v>
      </c>
      <c r="AF572" s="371"/>
      <c r="AG572" s="371"/>
      <c r="AH572" s="143" t="str">
        <f t="shared" si="206"/>
        <v>W</v>
      </c>
      <c r="AI572" s="143" t="str">
        <f t="shared" si="206"/>
        <v>S</v>
      </c>
      <c r="AJ572" s="143">
        <f t="shared" ca="1" si="206"/>
        <v>79</v>
      </c>
      <c r="AK572" s="143" t="str">
        <f t="shared" si="206"/>
        <v>SD</v>
      </c>
      <c r="AL572" s="143" t="str">
        <f t="shared" si="206"/>
        <v>Ibu RT</v>
      </c>
      <c r="AM572" s="143" t="str">
        <f t="shared" si="206"/>
        <v>Sunda</v>
      </c>
      <c r="AN572" s="25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33"/>
      <c r="BC572">
        <f t="shared" si="186"/>
        <v>1961</v>
      </c>
      <c r="BD572">
        <f t="shared" si="187"/>
        <v>8</v>
      </c>
      <c r="BE572" s="1">
        <f t="shared" si="188"/>
        <v>1967</v>
      </c>
      <c r="BF572" s="1">
        <f t="shared" si="189"/>
        <v>11</v>
      </c>
      <c r="BG572" s="1" t="str">
        <f t="shared" si="190"/>
        <v>-</v>
      </c>
      <c r="BH572" s="1" t="str">
        <f t="shared" si="191"/>
        <v>-</v>
      </c>
      <c r="BI572" s="1" t="str">
        <f t="shared" si="192"/>
        <v>-</v>
      </c>
      <c r="BJ572" s="1" t="str">
        <f t="shared" si="193"/>
        <v>-</v>
      </c>
      <c r="BK572" s="1" t="str">
        <f t="shared" si="194"/>
        <v>-</v>
      </c>
      <c r="BL572" s="1" t="str">
        <f t="shared" si="195"/>
        <v>-</v>
      </c>
      <c r="BM572" s="1" t="str">
        <f t="shared" si="196"/>
        <v>-</v>
      </c>
      <c r="BN572" s="1" t="str">
        <f t="shared" si="197"/>
        <v>-</v>
      </c>
      <c r="BO572" s="1" t="str">
        <f t="shared" si="204"/>
        <v>-</v>
      </c>
      <c r="BP572" s="1" t="str">
        <f t="shared" si="198"/>
        <v>-</v>
      </c>
      <c r="BQ572" s="1" t="str">
        <f t="shared" si="199"/>
        <v>-</v>
      </c>
      <c r="BR572" s="1" t="str">
        <f t="shared" si="200"/>
        <v>-</v>
      </c>
      <c r="BS572" s="1">
        <f t="shared" si="201"/>
        <v>1936</v>
      </c>
      <c r="BT572" s="1">
        <f t="shared" si="202"/>
        <v>4</v>
      </c>
      <c r="BU572" s="127">
        <f t="shared" si="203"/>
        <v>0</v>
      </c>
      <c r="BV572" s="127">
        <f t="shared" si="203"/>
        <v>0</v>
      </c>
      <c r="BW572" s="9"/>
      <c r="BX572" s="9"/>
      <c r="BY572" s="9"/>
      <c r="BZ572" s="9"/>
      <c r="CA572" s="9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</row>
    <row r="573" spans="1:134" ht="15.75" x14ac:dyDescent="0.3">
      <c r="A573" s="101">
        <f>IF(C573&lt;&gt;"",COUNTA($C$7:C573),"")</f>
        <v>567</v>
      </c>
      <c r="B573" s="144" t="s">
        <v>1210</v>
      </c>
      <c r="C573" s="251" t="s">
        <v>1211</v>
      </c>
      <c r="D573" s="293" t="s">
        <v>1208</v>
      </c>
      <c r="E573" s="131"/>
      <c r="F573" s="106" t="s">
        <v>260</v>
      </c>
      <c r="G573" s="110" t="s">
        <v>102</v>
      </c>
      <c r="H573" s="110" t="s">
        <v>103</v>
      </c>
      <c r="I573" s="109">
        <f t="shared" ca="1" si="205"/>
        <v>42</v>
      </c>
      <c r="J573" s="110" t="s">
        <v>110</v>
      </c>
      <c r="K573" s="110" t="s">
        <v>127</v>
      </c>
      <c r="L573" s="111" t="s">
        <v>174</v>
      </c>
      <c r="M573" s="253">
        <v>26680</v>
      </c>
      <c r="N573" s="254">
        <v>27389</v>
      </c>
      <c r="O573" s="156">
        <v>33706</v>
      </c>
      <c r="P573" s="255"/>
      <c r="Q573" s="391"/>
      <c r="R573" s="135"/>
      <c r="S573" s="136"/>
      <c r="T573" s="137"/>
      <c r="U573" s="138"/>
      <c r="V573" s="139"/>
      <c r="W573" s="135"/>
      <c r="X573" s="371"/>
      <c r="Y573" s="141">
        <f t="shared" si="185"/>
        <v>1</v>
      </c>
      <c r="AF573" s="371"/>
      <c r="AG573" s="371"/>
      <c r="AH573" s="143" t="str">
        <f t="shared" si="206"/>
        <v>W</v>
      </c>
      <c r="AI573" s="143" t="str">
        <f t="shared" si="206"/>
        <v>S</v>
      </c>
      <c r="AJ573" s="143">
        <f t="shared" ca="1" si="206"/>
        <v>42</v>
      </c>
      <c r="AK573" s="143" t="str">
        <f t="shared" si="206"/>
        <v>SMU</v>
      </c>
      <c r="AL573" s="143" t="str">
        <f t="shared" si="206"/>
        <v>Ibu RT</v>
      </c>
      <c r="AM573" s="143" t="str">
        <f t="shared" si="206"/>
        <v>Sunda</v>
      </c>
      <c r="AN573" s="25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33"/>
      <c r="BC573">
        <f t="shared" si="186"/>
        <v>1974</v>
      </c>
      <c r="BD573">
        <f t="shared" si="187"/>
        <v>12</v>
      </c>
      <c r="BE573" s="1">
        <f t="shared" si="188"/>
        <v>1992</v>
      </c>
      <c r="BF573" s="1">
        <f t="shared" si="189"/>
        <v>4</v>
      </c>
      <c r="BG573" s="1" t="str">
        <f t="shared" si="190"/>
        <v>-</v>
      </c>
      <c r="BH573" s="1" t="str">
        <f t="shared" si="191"/>
        <v>-</v>
      </c>
      <c r="BI573" s="1" t="str">
        <f t="shared" si="192"/>
        <v>-</v>
      </c>
      <c r="BJ573" s="1" t="str">
        <f t="shared" si="193"/>
        <v>-</v>
      </c>
      <c r="BK573" s="1" t="str">
        <f t="shared" si="194"/>
        <v>-</v>
      </c>
      <c r="BL573" s="1" t="str">
        <f t="shared" si="195"/>
        <v>-</v>
      </c>
      <c r="BM573" s="1" t="str">
        <f t="shared" si="196"/>
        <v>-</v>
      </c>
      <c r="BN573" s="1" t="str">
        <f t="shared" si="197"/>
        <v>-</v>
      </c>
      <c r="BO573" s="1" t="str">
        <f t="shared" si="204"/>
        <v>-</v>
      </c>
      <c r="BP573" s="1" t="str">
        <f t="shared" si="198"/>
        <v>-</v>
      </c>
      <c r="BQ573" s="1" t="str">
        <f t="shared" si="199"/>
        <v>-</v>
      </c>
      <c r="BR573" s="1" t="str">
        <f t="shared" si="200"/>
        <v>-</v>
      </c>
      <c r="BS573" s="1">
        <f t="shared" si="201"/>
        <v>1973</v>
      </c>
      <c r="BT573" s="1">
        <f t="shared" si="202"/>
        <v>1</v>
      </c>
      <c r="BU573" s="127">
        <f t="shared" si="203"/>
        <v>0</v>
      </c>
      <c r="BV573" s="127">
        <f t="shared" si="203"/>
        <v>0</v>
      </c>
      <c r="BW573" s="9"/>
      <c r="BX573" s="9"/>
      <c r="BY573" s="9"/>
      <c r="BZ573" s="9"/>
      <c r="CA573" s="9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</row>
    <row r="574" spans="1:134" ht="15.75" x14ac:dyDescent="0.3">
      <c r="A574" s="101">
        <f>IF(C574&lt;&gt;"",COUNTA($C$7:C574),"")</f>
        <v>568</v>
      </c>
      <c r="B574" s="144" t="s">
        <v>1212</v>
      </c>
      <c r="C574" s="251" t="s">
        <v>1213</v>
      </c>
      <c r="D574" s="293" t="s">
        <v>1208</v>
      </c>
      <c r="E574" s="131"/>
      <c r="F574" s="106" t="s">
        <v>260</v>
      </c>
      <c r="G574" s="110" t="s">
        <v>66</v>
      </c>
      <c r="H574" s="146" t="s">
        <v>115</v>
      </c>
      <c r="I574" s="109">
        <f t="shared" ca="1" si="205"/>
        <v>22</v>
      </c>
      <c r="J574" s="110"/>
      <c r="K574" s="110"/>
      <c r="L574" s="111" t="s">
        <v>146</v>
      </c>
      <c r="M574" s="253">
        <v>34215</v>
      </c>
      <c r="N574" s="254">
        <v>34322</v>
      </c>
      <c r="O574" s="156"/>
      <c r="P574" s="255"/>
      <c r="Q574" s="391"/>
      <c r="R574" s="135"/>
      <c r="S574" s="136"/>
      <c r="T574" s="137"/>
      <c r="U574" s="138"/>
      <c r="V574" s="139"/>
      <c r="W574" s="135"/>
      <c r="X574" s="371"/>
      <c r="Y574" s="141">
        <f t="shared" si="185"/>
        <v>9</v>
      </c>
      <c r="AF574" s="371"/>
      <c r="AG574" s="371"/>
      <c r="AH574" s="143" t="str">
        <f t="shared" si="206"/>
        <v>P</v>
      </c>
      <c r="AI574" s="143" t="str">
        <f t="shared" si="206"/>
        <v>B</v>
      </c>
      <c r="AJ574" s="143">
        <f t="shared" ca="1" si="206"/>
        <v>22</v>
      </c>
      <c r="AK574" s="143">
        <f t="shared" si="206"/>
        <v>0</v>
      </c>
      <c r="AL574" s="143">
        <f t="shared" si="206"/>
        <v>0</v>
      </c>
      <c r="AM574" s="143" t="str">
        <f t="shared" si="206"/>
        <v>Batak</v>
      </c>
      <c r="AN574" s="25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33"/>
      <c r="BC574">
        <f t="shared" si="186"/>
        <v>1993</v>
      </c>
      <c r="BD574">
        <f t="shared" si="187"/>
        <v>12</v>
      </c>
      <c r="BE574" s="1" t="str">
        <f t="shared" si="188"/>
        <v>-</v>
      </c>
      <c r="BF574" s="1" t="str">
        <f t="shared" si="189"/>
        <v>-</v>
      </c>
      <c r="BG574" s="1" t="str">
        <f t="shared" si="190"/>
        <v>-</v>
      </c>
      <c r="BH574" s="1" t="str">
        <f t="shared" si="191"/>
        <v>-</v>
      </c>
      <c r="BI574" s="1" t="str">
        <f t="shared" si="192"/>
        <v>-</v>
      </c>
      <c r="BJ574" s="1" t="str">
        <f t="shared" si="193"/>
        <v>-</v>
      </c>
      <c r="BK574" s="1" t="str">
        <f t="shared" si="194"/>
        <v>-</v>
      </c>
      <c r="BL574" s="1" t="str">
        <f t="shared" si="195"/>
        <v>-</v>
      </c>
      <c r="BM574" s="1" t="str">
        <f t="shared" si="196"/>
        <v>-</v>
      </c>
      <c r="BN574" s="1" t="str">
        <f t="shared" si="197"/>
        <v>-</v>
      </c>
      <c r="BO574" s="1" t="str">
        <f t="shared" si="204"/>
        <v>-</v>
      </c>
      <c r="BP574" s="1" t="str">
        <f t="shared" si="198"/>
        <v>-</v>
      </c>
      <c r="BQ574" s="1" t="str">
        <f t="shared" si="199"/>
        <v>-</v>
      </c>
      <c r="BR574" s="1" t="str">
        <f t="shared" si="200"/>
        <v>-</v>
      </c>
      <c r="BS574" s="1">
        <f t="shared" si="201"/>
        <v>1993</v>
      </c>
      <c r="BT574" s="1">
        <f t="shared" si="202"/>
        <v>9</v>
      </c>
      <c r="BU574" s="127">
        <f t="shared" si="203"/>
        <v>0</v>
      </c>
      <c r="BV574" s="127">
        <f t="shared" si="203"/>
        <v>0</v>
      </c>
      <c r="BW574" s="9"/>
      <c r="BX574" s="9"/>
      <c r="BY574" s="9"/>
      <c r="BZ574" s="9"/>
      <c r="CA574" s="9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</row>
    <row r="575" spans="1:134" ht="15.75" x14ac:dyDescent="0.3">
      <c r="A575" s="101">
        <f>IF(C575&lt;&gt;"",COUNTA($C$7:C575),"")</f>
        <v>569</v>
      </c>
      <c r="B575" s="144" t="s">
        <v>1214</v>
      </c>
      <c r="C575" s="251" t="s">
        <v>1215</v>
      </c>
      <c r="D575" s="293" t="s">
        <v>1208</v>
      </c>
      <c r="E575" s="131"/>
      <c r="F575" s="106" t="s">
        <v>260</v>
      </c>
      <c r="G575" s="110" t="s">
        <v>102</v>
      </c>
      <c r="H575" s="146" t="s">
        <v>115</v>
      </c>
      <c r="I575" s="109">
        <f t="shared" ca="1" si="205"/>
        <v>16</v>
      </c>
      <c r="J575" s="110"/>
      <c r="K575" s="110"/>
      <c r="L575" s="111" t="s">
        <v>146</v>
      </c>
      <c r="M575" s="253">
        <v>36433</v>
      </c>
      <c r="N575" s="254">
        <v>38690</v>
      </c>
      <c r="O575" s="156"/>
      <c r="P575" s="255"/>
      <c r="Q575" s="391"/>
      <c r="R575" s="135"/>
      <c r="S575" s="136"/>
      <c r="T575" s="137"/>
      <c r="U575" s="138"/>
      <c r="V575" s="139"/>
      <c r="W575" s="135"/>
      <c r="X575" s="371"/>
      <c r="Y575" s="141">
        <f t="shared" si="185"/>
        <v>9</v>
      </c>
      <c r="AF575" s="371"/>
      <c r="AG575" s="371"/>
      <c r="AH575" s="143" t="str">
        <f t="shared" si="206"/>
        <v>W</v>
      </c>
      <c r="AI575" s="143" t="str">
        <f t="shared" si="206"/>
        <v>B</v>
      </c>
      <c r="AJ575" s="143">
        <f t="shared" ca="1" si="206"/>
        <v>16</v>
      </c>
      <c r="AK575" s="143">
        <f t="shared" si="206"/>
        <v>0</v>
      </c>
      <c r="AL575" s="143">
        <f t="shared" si="206"/>
        <v>0</v>
      </c>
      <c r="AM575" s="143" t="str">
        <f t="shared" si="206"/>
        <v>Batak</v>
      </c>
      <c r="AN575" s="25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33"/>
      <c r="BC575">
        <f t="shared" si="186"/>
        <v>2005</v>
      </c>
      <c r="BD575">
        <f t="shared" si="187"/>
        <v>12</v>
      </c>
      <c r="BE575" s="1" t="str">
        <f t="shared" si="188"/>
        <v>-</v>
      </c>
      <c r="BF575" s="1" t="str">
        <f t="shared" si="189"/>
        <v>-</v>
      </c>
      <c r="BG575" s="1" t="str">
        <f t="shared" si="190"/>
        <v>-</v>
      </c>
      <c r="BH575" s="1" t="str">
        <f t="shared" si="191"/>
        <v>-</v>
      </c>
      <c r="BI575" s="1" t="str">
        <f t="shared" si="192"/>
        <v>-</v>
      </c>
      <c r="BJ575" s="1" t="str">
        <f t="shared" si="193"/>
        <v>-</v>
      </c>
      <c r="BK575" s="1" t="str">
        <f t="shared" si="194"/>
        <v>-</v>
      </c>
      <c r="BL575" s="1" t="str">
        <f t="shared" si="195"/>
        <v>-</v>
      </c>
      <c r="BM575" s="1" t="str">
        <f t="shared" si="196"/>
        <v>-</v>
      </c>
      <c r="BN575" s="1" t="str">
        <f t="shared" si="197"/>
        <v>-</v>
      </c>
      <c r="BO575" s="1" t="str">
        <f t="shared" si="204"/>
        <v>-</v>
      </c>
      <c r="BP575" s="1" t="str">
        <f t="shared" si="198"/>
        <v>-</v>
      </c>
      <c r="BQ575" s="1" t="str">
        <f t="shared" si="199"/>
        <v>-</v>
      </c>
      <c r="BR575" s="1" t="str">
        <f t="shared" si="200"/>
        <v>-</v>
      </c>
      <c r="BS575" s="1">
        <f t="shared" si="201"/>
        <v>1999</v>
      </c>
      <c r="BT575" s="1">
        <f t="shared" si="202"/>
        <v>9</v>
      </c>
      <c r="BU575" s="127">
        <f t="shared" si="203"/>
        <v>0</v>
      </c>
      <c r="BV575" s="127">
        <f t="shared" si="203"/>
        <v>0</v>
      </c>
      <c r="BW575" s="9"/>
      <c r="BX575" s="9"/>
      <c r="BY575" s="9"/>
      <c r="BZ575" s="9"/>
      <c r="CA575" s="9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</row>
    <row r="576" spans="1:134" ht="15.75" x14ac:dyDescent="0.3">
      <c r="A576" s="101">
        <f>IF(C576&lt;&gt;"",COUNTA($C$7:C576),"")</f>
        <v>570</v>
      </c>
      <c r="B576" s="284" t="s">
        <v>1216</v>
      </c>
      <c r="C576" s="285" t="s">
        <v>1217</v>
      </c>
      <c r="D576" s="293" t="s">
        <v>1208</v>
      </c>
      <c r="E576" s="131"/>
      <c r="F576" s="106" t="s">
        <v>260</v>
      </c>
      <c r="G576" s="110" t="s">
        <v>102</v>
      </c>
      <c r="H576" s="146" t="s">
        <v>115</v>
      </c>
      <c r="I576" s="109">
        <f t="shared" ca="1" si="205"/>
        <v>14</v>
      </c>
      <c r="J576" s="110"/>
      <c r="K576" s="110"/>
      <c r="L576" s="111" t="s">
        <v>146</v>
      </c>
      <c r="M576" s="253">
        <v>37086</v>
      </c>
      <c r="N576" s="322">
        <v>38690</v>
      </c>
      <c r="O576" s="393"/>
      <c r="P576" s="394"/>
      <c r="Q576" s="395"/>
      <c r="R576" s="135"/>
      <c r="S576" s="136"/>
      <c r="T576" s="137"/>
      <c r="U576" s="138"/>
      <c r="V576" s="139"/>
      <c r="W576" s="135"/>
      <c r="X576" s="371"/>
      <c r="Y576" s="141">
        <f t="shared" si="185"/>
        <v>7</v>
      </c>
      <c r="AF576" s="371"/>
      <c r="AG576" s="371"/>
      <c r="AH576" s="143" t="str">
        <f t="shared" si="206"/>
        <v>W</v>
      </c>
      <c r="AI576" s="143" t="str">
        <f t="shared" si="206"/>
        <v>B</v>
      </c>
      <c r="AJ576" s="143">
        <f t="shared" ca="1" si="206"/>
        <v>14</v>
      </c>
      <c r="AK576" s="143">
        <f t="shared" si="206"/>
        <v>0</v>
      </c>
      <c r="AL576" s="143">
        <f t="shared" si="206"/>
        <v>0</v>
      </c>
      <c r="AM576" s="143" t="str">
        <f t="shared" si="206"/>
        <v>Batak</v>
      </c>
      <c r="AN576" s="25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33"/>
      <c r="BC576">
        <f t="shared" si="186"/>
        <v>2005</v>
      </c>
      <c r="BD576">
        <f t="shared" si="187"/>
        <v>12</v>
      </c>
      <c r="BE576" s="1" t="str">
        <f t="shared" si="188"/>
        <v>-</v>
      </c>
      <c r="BF576" s="1" t="str">
        <f t="shared" si="189"/>
        <v>-</v>
      </c>
      <c r="BG576" s="1" t="str">
        <f t="shared" si="190"/>
        <v>-</v>
      </c>
      <c r="BH576" s="1" t="str">
        <f t="shared" si="191"/>
        <v>-</v>
      </c>
      <c r="BI576" s="1" t="str">
        <f t="shared" si="192"/>
        <v>-</v>
      </c>
      <c r="BJ576" s="1" t="str">
        <f t="shared" si="193"/>
        <v>-</v>
      </c>
      <c r="BK576" s="1" t="str">
        <f t="shared" si="194"/>
        <v>-</v>
      </c>
      <c r="BL576" s="1" t="str">
        <f t="shared" si="195"/>
        <v>-</v>
      </c>
      <c r="BM576" s="1" t="str">
        <f t="shared" si="196"/>
        <v>-</v>
      </c>
      <c r="BN576" s="1" t="str">
        <f t="shared" si="197"/>
        <v>-</v>
      </c>
      <c r="BO576" s="1" t="str">
        <f t="shared" si="204"/>
        <v>-</v>
      </c>
      <c r="BP576" s="1" t="str">
        <f t="shared" si="198"/>
        <v>-</v>
      </c>
      <c r="BQ576" s="1" t="str">
        <f t="shared" si="199"/>
        <v>-</v>
      </c>
      <c r="BR576" s="1" t="str">
        <f t="shared" si="200"/>
        <v>-</v>
      </c>
      <c r="BS576" s="1">
        <f t="shared" si="201"/>
        <v>2001</v>
      </c>
      <c r="BT576" s="1">
        <f t="shared" si="202"/>
        <v>7</v>
      </c>
      <c r="BU576" s="127">
        <f t="shared" si="203"/>
        <v>0</v>
      </c>
      <c r="BV576" s="127">
        <f t="shared" si="203"/>
        <v>0</v>
      </c>
      <c r="BW576" s="9"/>
      <c r="BX576" s="9"/>
      <c r="BY576" s="9"/>
      <c r="BZ576" s="9"/>
      <c r="CA576" s="9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</row>
    <row r="577" spans="1:134" ht="15.75" x14ac:dyDescent="0.3">
      <c r="A577" s="101">
        <f>IF(C577&lt;&gt;"",COUNTA($C$7:C577),"")</f>
        <v>571</v>
      </c>
      <c r="B577" s="102"/>
      <c r="C577" s="251" t="s">
        <v>1218</v>
      </c>
      <c r="D577" s="293" t="s">
        <v>1219</v>
      </c>
      <c r="E577" s="131"/>
      <c r="F577" s="106" t="s">
        <v>260</v>
      </c>
      <c r="G577" s="110" t="s">
        <v>102</v>
      </c>
      <c r="H577" s="110" t="s">
        <v>103</v>
      </c>
      <c r="I577" s="109">
        <f t="shared" ca="1" si="205"/>
        <v>86</v>
      </c>
      <c r="J577" s="110" t="s">
        <v>68</v>
      </c>
      <c r="K577" s="110" t="s">
        <v>127</v>
      </c>
      <c r="L577" s="111" t="s">
        <v>174</v>
      </c>
      <c r="M577" s="253">
        <v>10639</v>
      </c>
      <c r="N577" s="254">
        <v>10675</v>
      </c>
      <c r="O577" s="156">
        <v>17487</v>
      </c>
      <c r="P577" s="255"/>
      <c r="Q577" s="391"/>
      <c r="R577" s="135"/>
      <c r="S577" s="136"/>
      <c r="T577" s="137"/>
      <c r="U577" s="138"/>
      <c r="V577" s="139"/>
      <c r="W577" s="135"/>
      <c r="X577" s="371"/>
      <c r="Y577" s="141">
        <f t="shared" si="185"/>
        <v>2</v>
      </c>
      <c r="AF577" s="371"/>
      <c r="AG577" s="371"/>
      <c r="AH577" s="143" t="str">
        <f t="shared" si="206"/>
        <v>W</v>
      </c>
      <c r="AI577" s="143" t="str">
        <f t="shared" si="206"/>
        <v>S</v>
      </c>
      <c r="AJ577" s="143">
        <f t="shared" ca="1" si="206"/>
        <v>86</v>
      </c>
      <c r="AK577" s="143" t="str">
        <f t="shared" si="206"/>
        <v>TDKSD</v>
      </c>
      <c r="AL577" s="143" t="str">
        <f t="shared" si="206"/>
        <v>Ibu RT</v>
      </c>
      <c r="AM577" s="143" t="str">
        <f t="shared" si="206"/>
        <v>Sunda</v>
      </c>
      <c r="AN577" s="25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33"/>
      <c r="BC577">
        <f t="shared" si="186"/>
        <v>1929</v>
      </c>
      <c r="BD577">
        <f t="shared" si="187"/>
        <v>3</v>
      </c>
      <c r="BE577" s="1">
        <f t="shared" si="188"/>
        <v>1947</v>
      </c>
      <c r="BF577" s="1">
        <f t="shared" si="189"/>
        <v>11</v>
      </c>
      <c r="BG577" s="1" t="str">
        <f t="shared" si="190"/>
        <v>-</v>
      </c>
      <c r="BH577" s="1" t="str">
        <f t="shared" si="191"/>
        <v>-</v>
      </c>
      <c r="BI577" s="1" t="str">
        <f t="shared" si="192"/>
        <v>-</v>
      </c>
      <c r="BJ577" s="1" t="str">
        <f t="shared" si="193"/>
        <v>-</v>
      </c>
      <c r="BK577" s="1" t="str">
        <f t="shared" si="194"/>
        <v>-</v>
      </c>
      <c r="BL577" s="1" t="str">
        <f t="shared" si="195"/>
        <v>-</v>
      </c>
      <c r="BM577" s="1" t="str">
        <f t="shared" si="196"/>
        <v>-</v>
      </c>
      <c r="BN577" s="1" t="str">
        <f t="shared" si="197"/>
        <v>-</v>
      </c>
      <c r="BO577" s="1" t="str">
        <f t="shared" si="204"/>
        <v>-</v>
      </c>
      <c r="BP577" s="1" t="str">
        <f t="shared" si="198"/>
        <v>-</v>
      </c>
      <c r="BQ577" s="1" t="str">
        <f t="shared" si="199"/>
        <v>-</v>
      </c>
      <c r="BR577" s="1" t="str">
        <f t="shared" si="200"/>
        <v>-</v>
      </c>
      <c r="BS577" s="1">
        <f t="shared" si="201"/>
        <v>1929</v>
      </c>
      <c r="BT577" s="1">
        <f t="shared" si="202"/>
        <v>2</v>
      </c>
      <c r="BU577" s="127">
        <f t="shared" si="203"/>
        <v>0</v>
      </c>
      <c r="BV577" s="127">
        <f t="shared" si="203"/>
        <v>0</v>
      </c>
      <c r="BW577" s="9"/>
      <c r="BX577" s="9"/>
      <c r="BY577" s="9"/>
      <c r="BZ577" s="9"/>
      <c r="CA577" s="9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</row>
    <row r="578" spans="1:134" ht="15.75" x14ac:dyDescent="0.3">
      <c r="A578" s="101">
        <f>IF(C578&lt;&gt;"",COUNTA($C$7:C578),"")</f>
        <v>572</v>
      </c>
      <c r="B578" s="144" t="s">
        <v>1220</v>
      </c>
      <c r="C578" s="251" t="s">
        <v>1221</v>
      </c>
      <c r="D578" s="293" t="s">
        <v>1222</v>
      </c>
      <c r="E578" s="131"/>
      <c r="F578" s="106" t="s">
        <v>260</v>
      </c>
      <c r="G578" s="110" t="s">
        <v>66</v>
      </c>
      <c r="H578" s="110" t="s">
        <v>103</v>
      </c>
      <c r="I578" s="109">
        <f t="shared" ca="1" si="205"/>
        <v>42</v>
      </c>
      <c r="J578" s="110" t="s">
        <v>145</v>
      </c>
      <c r="K578" s="110" t="s">
        <v>111</v>
      </c>
      <c r="L578" s="111" t="s">
        <v>128</v>
      </c>
      <c r="M578" s="304">
        <v>26915</v>
      </c>
      <c r="N578" s="167">
        <v>33580</v>
      </c>
      <c r="O578" s="156">
        <v>33580</v>
      </c>
      <c r="P578" s="255">
        <v>38315</v>
      </c>
      <c r="Q578" s="391"/>
      <c r="R578" s="135"/>
      <c r="S578" s="136"/>
      <c r="T578" s="137"/>
      <c r="U578" s="138"/>
      <c r="V578" s="139"/>
      <c r="W578" s="135"/>
      <c r="X578" s="371"/>
      <c r="Y578" s="141">
        <f t="shared" si="185"/>
        <v>9</v>
      </c>
      <c r="AF578" s="371"/>
      <c r="AG578" s="371"/>
      <c r="AH578" s="143" t="str">
        <f t="shared" si="206"/>
        <v>P</v>
      </c>
      <c r="AI578" s="143" t="str">
        <f t="shared" si="206"/>
        <v>S</v>
      </c>
      <c r="AJ578" s="143">
        <f t="shared" ca="1" si="206"/>
        <v>42</v>
      </c>
      <c r="AK578" s="143" t="str">
        <f t="shared" si="206"/>
        <v>S-1</v>
      </c>
      <c r="AL578" s="143" t="str">
        <f t="shared" si="206"/>
        <v>Wirausaha</v>
      </c>
      <c r="AM578" s="143" t="str">
        <f t="shared" si="206"/>
        <v>T.Hoa</v>
      </c>
      <c r="AN578" s="25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33"/>
      <c r="BC578">
        <f t="shared" si="186"/>
        <v>1991</v>
      </c>
      <c r="BD578">
        <f t="shared" si="187"/>
        <v>12</v>
      </c>
      <c r="BE578" s="1">
        <f t="shared" si="188"/>
        <v>1991</v>
      </c>
      <c r="BF578" s="1">
        <f t="shared" si="189"/>
        <v>12</v>
      </c>
      <c r="BG578" s="1">
        <f t="shared" si="190"/>
        <v>2004</v>
      </c>
      <c r="BH578" s="1">
        <f t="shared" si="191"/>
        <v>11</v>
      </c>
      <c r="BI578" s="1" t="str">
        <f t="shared" si="192"/>
        <v>-</v>
      </c>
      <c r="BJ578" s="1" t="str">
        <f t="shared" si="193"/>
        <v>-</v>
      </c>
      <c r="BK578" s="1" t="str">
        <f t="shared" si="194"/>
        <v>-</v>
      </c>
      <c r="BL578" s="1" t="str">
        <f t="shared" si="195"/>
        <v>-</v>
      </c>
      <c r="BM578" s="1" t="str">
        <f t="shared" si="196"/>
        <v>-</v>
      </c>
      <c r="BN578" s="1" t="str">
        <f t="shared" si="197"/>
        <v>-</v>
      </c>
      <c r="BO578" s="1" t="str">
        <f t="shared" si="204"/>
        <v>-</v>
      </c>
      <c r="BP578" s="1" t="str">
        <f t="shared" si="198"/>
        <v>-</v>
      </c>
      <c r="BQ578" s="1" t="str">
        <f t="shared" si="199"/>
        <v>-</v>
      </c>
      <c r="BR578" s="1" t="str">
        <f t="shared" si="200"/>
        <v>-</v>
      </c>
      <c r="BS578" s="1">
        <f t="shared" si="201"/>
        <v>1973</v>
      </c>
      <c r="BT578" s="1">
        <f t="shared" si="202"/>
        <v>9</v>
      </c>
      <c r="BU578" s="127">
        <f t="shared" si="203"/>
        <v>0</v>
      </c>
      <c r="BV578" s="127">
        <f t="shared" si="203"/>
        <v>0</v>
      </c>
      <c r="BW578" s="9"/>
      <c r="BX578" s="9"/>
      <c r="BY578" s="9"/>
      <c r="BZ578" s="9"/>
      <c r="CA578" s="9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</row>
    <row r="579" spans="1:134" ht="15.75" x14ac:dyDescent="0.3">
      <c r="A579" s="101">
        <f>IF(C579&lt;&gt;"",COUNTA($C$7:C579),"")</f>
        <v>573</v>
      </c>
      <c r="B579" s="144" t="s">
        <v>1223</v>
      </c>
      <c r="C579" s="251" t="s">
        <v>1224</v>
      </c>
      <c r="D579" s="293" t="s">
        <v>1222</v>
      </c>
      <c r="E579" s="131"/>
      <c r="F579" s="106" t="s">
        <v>260</v>
      </c>
      <c r="G579" s="110" t="s">
        <v>102</v>
      </c>
      <c r="H579" s="110" t="s">
        <v>103</v>
      </c>
      <c r="I579" s="109">
        <f t="shared" ca="1" si="205"/>
        <v>38</v>
      </c>
      <c r="J579" s="110" t="s">
        <v>145</v>
      </c>
      <c r="K579" s="110" t="s">
        <v>111</v>
      </c>
      <c r="L579" s="111" t="s">
        <v>128</v>
      </c>
      <c r="M579" s="304">
        <v>28358</v>
      </c>
      <c r="N579" s="167">
        <v>34581</v>
      </c>
      <c r="O579" s="156">
        <v>34581</v>
      </c>
      <c r="P579" s="255">
        <v>38315</v>
      </c>
      <c r="Q579" s="391"/>
      <c r="R579" s="135"/>
      <c r="S579" s="136"/>
      <c r="T579" s="137"/>
      <c r="U579" s="138"/>
      <c r="V579" s="139"/>
      <c r="W579" s="135"/>
      <c r="X579" s="371"/>
      <c r="Y579" s="141">
        <f t="shared" si="185"/>
        <v>8</v>
      </c>
      <c r="AF579" s="371"/>
      <c r="AG579" s="371"/>
      <c r="AH579" s="143" t="str">
        <f t="shared" si="206"/>
        <v>W</v>
      </c>
      <c r="AI579" s="143" t="str">
        <f t="shared" si="206"/>
        <v>S</v>
      </c>
      <c r="AJ579" s="143">
        <f t="shared" ca="1" si="206"/>
        <v>38</v>
      </c>
      <c r="AK579" s="143" t="str">
        <f t="shared" si="206"/>
        <v>S-1</v>
      </c>
      <c r="AL579" s="143" t="str">
        <f t="shared" si="206"/>
        <v>Wirausaha</v>
      </c>
      <c r="AM579" s="143" t="str">
        <f t="shared" si="206"/>
        <v>T.Hoa</v>
      </c>
      <c r="AN579" s="25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33"/>
      <c r="BC579">
        <f t="shared" si="186"/>
        <v>1994</v>
      </c>
      <c r="BD579">
        <f t="shared" si="187"/>
        <v>9</v>
      </c>
      <c r="BE579" s="1">
        <f t="shared" si="188"/>
        <v>1994</v>
      </c>
      <c r="BF579" s="1">
        <f t="shared" si="189"/>
        <v>9</v>
      </c>
      <c r="BG579" s="1">
        <f t="shared" si="190"/>
        <v>2004</v>
      </c>
      <c r="BH579" s="1">
        <f t="shared" si="191"/>
        <v>11</v>
      </c>
      <c r="BI579" s="1" t="str">
        <f t="shared" si="192"/>
        <v>-</v>
      </c>
      <c r="BJ579" s="1" t="str">
        <f t="shared" si="193"/>
        <v>-</v>
      </c>
      <c r="BK579" s="1" t="str">
        <f t="shared" si="194"/>
        <v>-</v>
      </c>
      <c r="BL579" s="1" t="str">
        <f t="shared" si="195"/>
        <v>-</v>
      </c>
      <c r="BM579" s="1" t="str">
        <f t="shared" si="196"/>
        <v>-</v>
      </c>
      <c r="BN579" s="1" t="str">
        <f t="shared" si="197"/>
        <v>-</v>
      </c>
      <c r="BO579" s="1" t="str">
        <f t="shared" si="204"/>
        <v>-</v>
      </c>
      <c r="BP579" s="1" t="str">
        <f t="shared" si="198"/>
        <v>-</v>
      </c>
      <c r="BQ579" s="1" t="str">
        <f t="shared" si="199"/>
        <v>-</v>
      </c>
      <c r="BR579" s="1" t="str">
        <f t="shared" si="200"/>
        <v>-</v>
      </c>
      <c r="BS579" s="1">
        <f t="shared" si="201"/>
        <v>1977</v>
      </c>
      <c r="BT579" s="1">
        <f t="shared" si="202"/>
        <v>8</v>
      </c>
      <c r="BU579" s="127">
        <f t="shared" si="203"/>
        <v>0</v>
      </c>
      <c r="BV579" s="127">
        <f t="shared" si="203"/>
        <v>0</v>
      </c>
      <c r="BW579" s="9"/>
      <c r="BX579" s="9"/>
      <c r="BY579" s="9"/>
      <c r="BZ579" s="9"/>
      <c r="CA579" s="9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</row>
    <row r="580" spans="1:134" ht="15.75" x14ac:dyDescent="0.3">
      <c r="A580" s="101">
        <f>IF(C580&lt;&gt;"",COUNTA($C$7:C580),"")</f>
        <v>574</v>
      </c>
      <c r="B580" s="144" t="s">
        <v>1225</v>
      </c>
      <c r="C580" s="251" t="s">
        <v>1226</v>
      </c>
      <c r="D580" s="293" t="s">
        <v>1222</v>
      </c>
      <c r="E580" s="131"/>
      <c r="F580" s="106" t="s">
        <v>260</v>
      </c>
      <c r="G580" s="110" t="s">
        <v>102</v>
      </c>
      <c r="H580" s="146" t="s">
        <v>115</v>
      </c>
      <c r="I580" s="109">
        <f t="shared" ca="1" si="205"/>
        <v>11</v>
      </c>
      <c r="J580" s="110"/>
      <c r="K580" s="110"/>
      <c r="L580" s="111" t="s">
        <v>128</v>
      </c>
      <c r="M580" s="304">
        <v>38244</v>
      </c>
      <c r="N580" s="167">
        <v>38346</v>
      </c>
      <c r="O580" s="156"/>
      <c r="P580" s="255"/>
      <c r="Q580" s="391"/>
      <c r="R580" s="135"/>
      <c r="S580" s="136"/>
      <c r="T580" s="137"/>
      <c r="U580" s="138"/>
      <c r="V580" s="139"/>
      <c r="W580" s="135"/>
      <c r="X580" s="371"/>
      <c r="Y580" s="141">
        <f t="shared" si="185"/>
        <v>9</v>
      </c>
      <c r="AF580" s="371"/>
      <c r="AG580" s="371"/>
      <c r="AH580" s="143" t="str">
        <f t="shared" si="206"/>
        <v>W</v>
      </c>
      <c r="AI580" s="143" t="str">
        <f t="shared" si="206"/>
        <v>B</v>
      </c>
      <c r="AJ580" s="143">
        <f t="shared" ca="1" si="206"/>
        <v>11</v>
      </c>
      <c r="AK580" s="143">
        <f t="shared" si="206"/>
        <v>0</v>
      </c>
      <c r="AL580" s="143">
        <f t="shared" si="206"/>
        <v>0</v>
      </c>
      <c r="AM580" s="143" t="str">
        <f t="shared" si="206"/>
        <v>T.Hoa</v>
      </c>
      <c r="AN580" s="25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33"/>
      <c r="BC580">
        <f t="shared" si="186"/>
        <v>2004</v>
      </c>
      <c r="BD580">
        <f t="shared" si="187"/>
        <v>12</v>
      </c>
      <c r="BE580" s="1" t="str">
        <f t="shared" si="188"/>
        <v>-</v>
      </c>
      <c r="BF580" s="1" t="str">
        <f t="shared" si="189"/>
        <v>-</v>
      </c>
      <c r="BG580" s="1" t="str">
        <f t="shared" si="190"/>
        <v>-</v>
      </c>
      <c r="BH580" s="1" t="str">
        <f t="shared" si="191"/>
        <v>-</v>
      </c>
      <c r="BI580" s="1" t="str">
        <f t="shared" si="192"/>
        <v>-</v>
      </c>
      <c r="BJ580" s="1" t="str">
        <f t="shared" si="193"/>
        <v>-</v>
      </c>
      <c r="BK580" s="1" t="str">
        <f t="shared" si="194"/>
        <v>-</v>
      </c>
      <c r="BL580" s="1" t="str">
        <f t="shared" si="195"/>
        <v>-</v>
      </c>
      <c r="BM580" s="1" t="str">
        <f t="shared" si="196"/>
        <v>-</v>
      </c>
      <c r="BN580" s="1" t="str">
        <f t="shared" si="197"/>
        <v>-</v>
      </c>
      <c r="BO580" s="1" t="str">
        <f t="shared" si="204"/>
        <v>-</v>
      </c>
      <c r="BP580" s="1" t="str">
        <f t="shared" si="198"/>
        <v>-</v>
      </c>
      <c r="BQ580" s="1" t="str">
        <f t="shared" si="199"/>
        <v>-</v>
      </c>
      <c r="BR580" s="1" t="str">
        <f t="shared" si="200"/>
        <v>-</v>
      </c>
      <c r="BS580" s="1">
        <f t="shared" si="201"/>
        <v>2004</v>
      </c>
      <c r="BT580" s="1">
        <f t="shared" si="202"/>
        <v>9</v>
      </c>
      <c r="BU580" s="127">
        <f t="shared" si="203"/>
        <v>0</v>
      </c>
      <c r="BV580" s="127">
        <f t="shared" si="203"/>
        <v>0</v>
      </c>
      <c r="BW580" s="9"/>
      <c r="BX580" s="9"/>
      <c r="BY580" s="9"/>
      <c r="BZ580" s="9"/>
      <c r="CA580" s="9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</row>
    <row r="581" spans="1:134" ht="15.75" x14ac:dyDescent="0.3">
      <c r="A581" s="101">
        <f>IF(C581&lt;&gt;"",COUNTA($C$7:C581),"")</f>
        <v>575</v>
      </c>
      <c r="B581" s="144" t="s">
        <v>1227</v>
      </c>
      <c r="C581" s="251" t="s">
        <v>1228</v>
      </c>
      <c r="D581" s="293" t="s">
        <v>1222</v>
      </c>
      <c r="E581" s="131"/>
      <c r="F581" s="106" t="s">
        <v>260</v>
      </c>
      <c r="G581" s="110" t="s">
        <v>102</v>
      </c>
      <c r="H581" s="146" t="s">
        <v>115</v>
      </c>
      <c r="I581" s="109">
        <f t="shared" ca="1" si="205"/>
        <v>8</v>
      </c>
      <c r="J581" s="110"/>
      <c r="K581" s="110"/>
      <c r="L581" s="111" t="s">
        <v>128</v>
      </c>
      <c r="M581" s="304">
        <v>39177</v>
      </c>
      <c r="N581" s="167">
        <v>39789</v>
      </c>
      <c r="O581" s="156"/>
      <c r="P581" s="255"/>
      <c r="Q581" s="391"/>
      <c r="R581" s="135"/>
      <c r="S581" s="136"/>
      <c r="T581" s="137"/>
      <c r="U581" s="138"/>
      <c r="V581" s="139"/>
      <c r="W581" s="135"/>
      <c r="X581" s="371"/>
      <c r="Y581" s="141">
        <f t="shared" si="185"/>
        <v>4</v>
      </c>
      <c r="AF581" s="371"/>
      <c r="AG581" s="371"/>
      <c r="AH581" s="143" t="str">
        <f t="shared" si="206"/>
        <v>W</v>
      </c>
      <c r="AI581" s="143" t="str">
        <f t="shared" si="206"/>
        <v>B</v>
      </c>
      <c r="AJ581" s="143">
        <f t="shared" ca="1" si="206"/>
        <v>8</v>
      </c>
      <c r="AK581" s="143">
        <f t="shared" si="206"/>
        <v>0</v>
      </c>
      <c r="AL581" s="143">
        <f t="shared" si="206"/>
        <v>0</v>
      </c>
      <c r="AM581" s="143" t="str">
        <f t="shared" si="206"/>
        <v>T.Hoa</v>
      </c>
      <c r="AN581" s="25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33"/>
      <c r="BC581">
        <f t="shared" si="186"/>
        <v>2008</v>
      </c>
      <c r="BD581">
        <f t="shared" si="187"/>
        <v>12</v>
      </c>
      <c r="BE581" s="1" t="str">
        <f t="shared" si="188"/>
        <v>-</v>
      </c>
      <c r="BF581" s="1" t="str">
        <f t="shared" si="189"/>
        <v>-</v>
      </c>
      <c r="BG581" s="1" t="str">
        <f t="shared" si="190"/>
        <v>-</v>
      </c>
      <c r="BH581" s="1" t="str">
        <f t="shared" si="191"/>
        <v>-</v>
      </c>
      <c r="BI581" s="1" t="str">
        <f t="shared" si="192"/>
        <v>-</v>
      </c>
      <c r="BJ581" s="1" t="str">
        <f t="shared" si="193"/>
        <v>-</v>
      </c>
      <c r="BK581" s="1" t="str">
        <f t="shared" si="194"/>
        <v>-</v>
      </c>
      <c r="BL581" s="1" t="str">
        <f t="shared" si="195"/>
        <v>-</v>
      </c>
      <c r="BM581" s="1" t="str">
        <f t="shared" si="196"/>
        <v>-</v>
      </c>
      <c r="BN581" s="1" t="str">
        <f t="shared" si="197"/>
        <v>-</v>
      </c>
      <c r="BO581" s="1" t="str">
        <f t="shared" si="204"/>
        <v>-</v>
      </c>
      <c r="BP581" s="1" t="str">
        <f t="shared" si="198"/>
        <v>-</v>
      </c>
      <c r="BQ581" s="1" t="str">
        <f t="shared" si="199"/>
        <v>-</v>
      </c>
      <c r="BR581" s="1" t="str">
        <f t="shared" si="200"/>
        <v>-</v>
      </c>
      <c r="BS581" s="1">
        <f t="shared" si="201"/>
        <v>2007</v>
      </c>
      <c r="BT581" s="1">
        <f t="shared" si="202"/>
        <v>4</v>
      </c>
      <c r="BU581" s="127">
        <f t="shared" si="203"/>
        <v>0</v>
      </c>
      <c r="BV581" s="127">
        <f t="shared" si="203"/>
        <v>0</v>
      </c>
      <c r="BW581" s="9"/>
      <c r="BX581" s="9"/>
      <c r="BY581" s="9"/>
      <c r="BZ581" s="9"/>
      <c r="CA581" s="9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</row>
    <row r="582" spans="1:134" ht="15.75" x14ac:dyDescent="0.3">
      <c r="A582" s="101">
        <f>IF(C582&lt;&gt;"",COUNTA($C$7:C582),"")</f>
        <v>576</v>
      </c>
      <c r="B582" s="102">
        <v>8215006</v>
      </c>
      <c r="C582" s="251" t="s">
        <v>1229</v>
      </c>
      <c r="D582" s="293" t="s">
        <v>1230</v>
      </c>
      <c r="E582" s="222"/>
      <c r="F582" s="106" t="s">
        <v>260</v>
      </c>
      <c r="G582" s="110" t="s">
        <v>66</v>
      </c>
      <c r="H582" s="110" t="s">
        <v>103</v>
      </c>
      <c r="I582" s="109">
        <f t="shared" ca="1" si="205"/>
        <v>51</v>
      </c>
      <c r="J582" s="110" t="s">
        <v>145</v>
      </c>
      <c r="K582" s="110" t="s">
        <v>119</v>
      </c>
      <c r="L582" s="111" t="s">
        <v>128</v>
      </c>
      <c r="M582" s="304">
        <v>23701</v>
      </c>
      <c r="N582" s="167">
        <v>30310</v>
      </c>
      <c r="O582" s="156">
        <v>30310</v>
      </c>
      <c r="P582" s="255"/>
      <c r="Q582" s="391"/>
      <c r="R582" s="135"/>
      <c r="S582" s="136"/>
      <c r="T582" s="137"/>
      <c r="U582" s="138"/>
      <c r="V582" s="139"/>
      <c r="W582" s="135"/>
      <c r="X582" s="371"/>
      <c r="Y582" s="141">
        <f t="shared" si="185"/>
        <v>11</v>
      </c>
      <c r="AF582" s="371"/>
      <c r="AG582" s="371"/>
      <c r="AH582" s="143" t="str">
        <f t="shared" si="206"/>
        <v>P</v>
      </c>
      <c r="AI582" s="143" t="str">
        <f t="shared" si="206"/>
        <v>S</v>
      </c>
      <c r="AJ582" s="143">
        <f t="shared" ca="1" si="206"/>
        <v>51</v>
      </c>
      <c r="AK582" s="143" t="str">
        <f t="shared" si="206"/>
        <v>S-1</v>
      </c>
      <c r="AL582" s="143" t="str">
        <f t="shared" si="206"/>
        <v>P.Swasta</v>
      </c>
      <c r="AM582" s="143" t="str">
        <f t="shared" si="206"/>
        <v>T.Hoa</v>
      </c>
      <c r="AN582" s="25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33"/>
      <c r="BC582">
        <f t="shared" si="186"/>
        <v>1982</v>
      </c>
      <c r="BD582">
        <f t="shared" si="187"/>
        <v>12</v>
      </c>
      <c r="BE582" s="1">
        <f t="shared" si="188"/>
        <v>1982</v>
      </c>
      <c r="BF582" s="1">
        <f t="shared" si="189"/>
        <v>12</v>
      </c>
      <c r="BG582" s="1" t="str">
        <f t="shared" si="190"/>
        <v>-</v>
      </c>
      <c r="BH582" s="1" t="str">
        <f t="shared" si="191"/>
        <v>-</v>
      </c>
      <c r="BI582" s="1" t="str">
        <f t="shared" si="192"/>
        <v>-</v>
      </c>
      <c r="BJ582" s="1" t="str">
        <f t="shared" si="193"/>
        <v>-</v>
      </c>
      <c r="BK582" s="1" t="str">
        <f t="shared" si="194"/>
        <v>-</v>
      </c>
      <c r="BL582" s="1" t="str">
        <f t="shared" si="195"/>
        <v>-</v>
      </c>
      <c r="BM582" s="1" t="str">
        <f t="shared" si="196"/>
        <v>-</v>
      </c>
      <c r="BN582" s="1" t="str">
        <f t="shared" si="197"/>
        <v>-</v>
      </c>
      <c r="BO582" s="1" t="str">
        <f t="shared" si="204"/>
        <v>-</v>
      </c>
      <c r="BP582" s="1" t="str">
        <f t="shared" si="198"/>
        <v>-</v>
      </c>
      <c r="BQ582" s="1" t="str">
        <f t="shared" si="199"/>
        <v>-</v>
      </c>
      <c r="BR582" s="1" t="str">
        <f t="shared" si="200"/>
        <v>-</v>
      </c>
      <c r="BS582" s="1">
        <f t="shared" si="201"/>
        <v>1964</v>
      </c>
      <c r="BT582" s="1">
        <f t="shared" si="202"/>
        <v>11</v>
      </c>
      <c r="BU582" s="127">
        <f t="shared" si="203"/>
        <v>0</v>
      </c>
      <c r="BV582" s="127">
        <f t="shared" si="203"/>
        <v>0</v>
      </c>
      <c r="BW582" s="9"/>
      <c r="BX582" s="9"/>
      <c r="BY582" s="9"/>
      <c r="BZ582" s="9"/>
      <c r="CA582" s="9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</row>
    <row r="583" spans="1:134" ht="15.75" x14ac:dyDescent="0.3">
      <c r="A583" s="101">
        <f>IF(C583&lt;&gt;"",COUNTA($C$7:C583),"")</f>
        <v>577</v>
      </c>
      <c r="B583" s="102">
        <v>9917028</v>
      </c>
      <c r="C583" s="251" t="s">
        <v>1231</v>
      </c>
      <c r="D583" s="293" t="s">
        <v>1232</v>
      </c>
      <c r="E583" s="131"/>
      <c r="F583" s="106" t="s">
        <v>260</v>
      </c>
      <c r="G583" s="110" t="s">
        <v>66</v>
      </c>
      <c r="H583" s="110" t="s">
        <v>103</v>
      </c>
      <c r="I583" s="109">
        <f t="shared" ca="1" si="205"/>
        <v>80</v>
      </c>
      <c r="J583" s="110" t="s">
        <v>68</v>
      </c>
      <c r="K583" s="110" t="s">
        <v>171</v>
      </c>
      <c r="L583" s="111" t="s">
        <v>174</v>
      </c>
      <c r="M583" s="438">
        <v>12785</v>
      </c>
      <c r="N583" s="167"/>
      <c r="O583" s="156"/>
      <c r="P583" s="255"/>
      <c r="Q583" s="391"/>
      <c r="R583" s="135"/>
      <c r="S583" s="136"/>
      <c r="T583" s="137"/>
      <c r="U583" s="138"/>
      <c r="V583" s="139"/>
      <c r="W583" s="135"/>
      <c r="X583" s="371"/>
      <c r="Y583" s="141">
        <f t="shared" si="185"/>
        <v>1</v>
      </c>
      <c r="AF583" s="371"/>
      <c r="AG583" s="371"/>
      <c r="AH583" s="143" t="str">
        <f t="shared" si="206"/>
        <v>P</v>
      </c>
      <c r="AI583" s="143" t="str">
        <f t="shared" si="206"/>
        <v>S</v>
      </c>
      <c r="AJ583" s="143">
        <f t="shared" ca="1" si="206"/>
        <v>80</v>
      </c>
      <c r="AK583" s="143" t="str">
        <f t="shared" si="206"/>
        <v>TDKSD</v>
      </c>
      <c r="AL583" s="143" t="str">
        <f t="shared" si="206"/>
        <v>Lain-Lain</v>
      </c>
      <c r="AM583" s="143" t="str">
        <f t="shared" si="206"/>
        <v>Sunda</v>
      </c>
      <c r="AN583" s="25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33"/>
      <c r="BC583" t="str">
        <f t="shared" si="186"/>
        <v>-</v>
      </c>
      <c r="BD583" t="str">
        <f t="shared" si="187"/>
        <v>-</v>
      </c>
      <c r="BE583" s="1" t="str">
        <f t="shared" si="188"/>
        <v>-</v>
      </c>
      <c r="BF583" s="1" t="str">
        <f t="shared" si="189"/>
        <v>-</v>
      </c>
      <c r="BG583" s="1" t="str">
        <f t="shared" si="190"/>
        <v>-</v>
      </c>
      <c r="BH583" s="1" t="str">
        <f t="shared" si="191"/>
        <v>-</v>
      </c>
      <c r="BI583" s="1" t="str">
        <f t="shared" si="192"/>
        <v>-</v>
      </c>
      <c r="BJ583" s="1" t="str">
        <f t="shared" si="193"/>
        <v>-</v>
      </c>
      <c r="BK583" s="1" t="str">
        <f t="shared" si="194"/>
        <v>-</v>
      </c>
      <c r="BL583" s="1" t="str">
        <f t="shared" si="195"/>
        <v>-</v>
      </c>
      <c r="BM583" s="1" t="str">
        <f t="shared" si="196"/>
        <v>-</v>
      </c>
      <c r="BN583" s="1" t="str">
        <f t="shared" si="197"/>
        <v>-</v>
      </c>
      <c r="BO583" s="1" t="str">
        <f t="shared" si="204"/>
        <v>-</v>
      </c>
      <c r="BP583" s="1" t="str">
        <f t="shared" si="198"/>
        <v>-</v>
      </c>
      <c r="BQ583" s="1" t="str">
        <f t="shared" si="199"/>
        <v>-</v>
      </c>
      <c r="BR583" s="1" t="str">
        <f t="shared" si="200"/>
        <v>-</v>
      </c>
      <c r="BS583" s="1">
        <f t="shared" si="201"/>
        <v>1935</v>
      </c>
      <c r="BT583" s="1">
        <f t="shared" si="202"/>
        <v>1</v>
      </c>
      <c r="BU583" s="127">
        <f t="shared" si="203"/>
        <v>0</v>
      </c>
      <c r="BV583" s="127">
        <f t="shared" si="203"/>
        <v>0</v>
      </c>
      <c r="BW583" s="9"/>
      <c r="BX583" s="9"/>
      <c r="BY583" s="9"/>
      <c r="BZ583" s="9"/>
      <c r="CA583" s="9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</row>
    <row r="584" spans="1:134" ht="15.75" x14ac:dyDescent="0.3">
      <c r="A584" s="101">
        <f>IF(C584&lt;&gt;"",COUNTA($C$7:C584),"")</f>
        <v>578</v>
      </c>
      <c r="B584" s="102">
        <v>9417003</v>
      </c>
      <c r="C584" s="251" t="s">
        <v>1233</v>
      </c>
      <c r="D584" s="293" t="s">
        <v>1234</v>
      </c>
      <c r="E584" s="131"/>
      <c r="F584" s="106" t="s">
        <v>260</v>
      </c>
      <c r="G584" s="110" t="s">
        <v>66</v>
      </c>
      <c r="H584" s="110" t="s">
        <v>103</v>
      </c>
      <c r="I584" s="109">
        <f t="shared" ca="1" si="205"/>
        <v>62</v>
      </c>
      <c r="J584" s="110" t="s">
        <v>104</v>
      </c>
      <c r="K584" s="110" t="s">
        <v>105</v>
      </c>
      <c r="L584" s="111" t="s">
        <v>112</v>
      </c>
      <c r="M584" s="304">
        <v>19433</v>
      </c>
      <c r="N584" s="167">
        <v>19455</v>
      </c>
      <c r="O584" s="156">
        <v>28575</v>
      </c>
      <c r="P584" s="255">
        <v>34318</v>
      </c>
      <c r="Q584" s="391"/>
      <c r="R584" s="135"/>
      <c r="S584" s="136"/>
      <c r="T584" s="137"/>
      <c r="U584" s="138"/>
      <c r="V584" s="139"/>
      <c r="W584" s="135"/>
      <c r="X584" s="371"/>
      <c r="Y584" s="141">
        <f t="shared" ref="Y584:Y625" si="207">IF(ISBLANK(M584),"-",IF(ISBLANK(Q584),IF(ISBLANK(R584),IF(ISBLANK(S584),MONTH(M584),"-"),"-"),"-"))</f>
        <v>3</v>
      </c>
      <c r="AF584" s="371"/>
      <c r="AG584" s="371"/>
      <c r="AH584" s="143" t="str">
        <f t="shared" si="206"/>
        <v>P</v>
      </c>
      <c r="AI584" s="143" t="str">
        <f t="shared" si="206"/>
        <v>S</v>
      </c>
      <c r="AJ584" s="143">
        <f t="shared" ca="1" si="206"/>
        <v>62</v>
      </c>
      <c r="AK584" s="143" t="str">
        <f t="shared" si="206"/>
        <v>Kejuruan</v>
      </c>
      <c r="AL584" s="143" t="str">
        <f t="shared" si="206"/>
        <v>P.Negeri</v>
      </c>
      <c r="AM584" s="143" t="str">
        <f t="shared" si="206"/>
        <v>Ambon</v>
      </c>
      <c r="AN584" s="25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33"/>
      <c r="BC584">
        <f t="shared" ref="BC584:BC625" si="208">IF(ISBLANK($N584),"-",YEAR($N584))</f>
        <v>1953</v>
      </c>
      <c r="BD584">
        <f t="shared" ref="BD584:BD625" si="209">IF(ISBLANK($N584),"-",MONTH($N584))</f>
        <v>4</v>
      </c>
      <c r="BE584" s="1">
        <f t="shared" ref="BE584:BE625" si="210">IF(ISBLANK($O584),"-",YEAR($O584))</f>
        <v>1978</v>
      </c>
      <c r="BF584" s="1">
        <f t="shared" ref="BF584:BF625" si="211">IF(ISBLANK($O584),"-",MONTH($O584))</f>
        <v>3</v>
      </c>
      <c r="BG584" s="1">
        <f t="shared" ref="BG584:BG625" si="212">IF(ISBLANK($P584),"-",YEAR($P584))</f>
        <v>1993</v>
      </c>
      <c r="BH584" s="1">
        <f t="shared" ref="BH584:BH625" si="213">IF(ISBLANK($P584),"-",MONTH($P584))</f>
        <v>12</v>
      </c>
      <c r="BI584" s="1" t="str">
        <f t="shared" ref="BI584:BI625" si="214">IF(ISBLANK($Q584),"-",YEAR($Q584))</f>
        <v>-</v>
      </c>
      <c r="BJ584" s="1" t="str">
        <f t="shared" ref="BJ584:BJ625" si="215">IF(ISBLANK($Q584),"-",MONTH($Q584))</f>
        <v>-</v>
      </c>
      <c r="BK584" s="1" t="str">
        <f t="shared" ref="BK584:BK625" si="216">IF(ISBLANK($R584),"-",YEAR($R584))</f>
        <v>-</v>
      </c>
      <c r="BL584" s="1" t="str">
        <f t="shared" ref="BL584:BL625" si="217">IF(ISBLANK($R584),"-",MONTH($R584))</f>
        <v>-</v>
      </c>
      <c r="BM584" s="1" t="str">
        <f t="shared" ref="BM584:BM625" si="218">IF(ISBLANK($S584),"-",YEAR($S584))</f>
        <v>-</v>
      </c>
      <c r="BN584" s="1" t="str">
        <f t="shared" ref="BN584:BN625" si="219">IF(ISBLANK($S584),"-",MONTH($S584))</f>
        <v>-</v>
      </c>
      <c r="BO584" s="1" t="str">
        <f t="shared" si="204"/>
        <v>-</v>
      </c>
      <c r="BP584" s="1" t="str">
        <f t="shared" ref="BP584:BP625" si="220">IF(ISBLANK($T584),"-",MONTH($T584))</f>
        <v>-</v>
      </c>
      <c r="BQ584" s="1" t="str">
        <f t="shared" ref="BQ584:BQ625" si="221">IF(ISBLANK($U584),"-",YEAR($U584))</f>
        <v>-</v>
      </c>
      <c r="BR584" s="1" t="str">
        <f t="shared" ref="BR584:BR625" si="222">IF(ISBLANK($U584),"-",MONTH($U584))</f>
        <v>-</v>
      </c>
      <c r="BS584" s="1">
        <f t="shared" ref="BS584:BS625" si="223">IF(ISBLANK($M584),"-",YEAR($M584))</f>
        <v>1953</v>
      </c>
      <c r="BT584" s="1">
        <f t="shared" ref="BT584:BT625" si="224">IF(ISBLANK($M584),"-",MONTH($M584))</f>
        <v>3</v>
      </c>
      <c r="BU584" s="127">
        <f t="shared" ref="BU584:BV625" si="225">V584</f>
        <v>0</v>
      </c>
      <c r="BV584" s="127">
        <f t="shared" si="225"/>
        <v>0</v>
      </c>
      <c r="BW584" s="9"/>
      <c r="BX584" s="9"/>
      <c r="BY584" s="9"/>
      <c r="BZ584" s="9"/>
      <c r="CA584" s="9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</row>
    <row r="585" spans="1:134" ht="15.75" x14ac:dyDescent="0.3">
      <c r="A585" s="101">
        <f>IF(C585&lt;&gt;"",COUNTA($C$7:C585),"")</f>
        <v>579</v>
      </c>
      <c r="B585" s="102">
        <v>9427004</v>
      </c>
      <c r="C585" s="251" t="s">
        <v>1235</v>
      </c>
      <c r="D585" s="293" t="s">
        <v>1234</v>
      </c>
      <c r="E585" s="131"/>
      <c r="F585" s="106" t="s">
        <v>260</v>
      </c>
      <c r="G585" s="110" t="s">
        <v>102</v>
      </c>
      <c r="H585" s="110" t="s">
        <v>103</v>
      </c>
      <c r="I585" s="109">
        <f t="shared" ca="1" si="205"/>
        <v>54</v>
      </c>
      <c r="J585" s="110" t="s">
        <v>110</v>
      </c>
      <c r="K585" s="110" t="s">
        <v>127</v>
      </c>
      <c r="L585" s="111" t="s">
        <v>112</v>
      </c>
      <c r="M585" s="304">
        <v>22506</v>
      </c>
      <c r="N585" s="167">
        <v>22537</v>
      </c>
      <c r="O585" s="156">
        <v>28575</v>
      </c>
      <c r="P585" s="255">
        <v>34318</v>
      </c>
      <c r="Q585" s="391"/>
      <c r="R585" s="135"/>
      <c r="S585" s="136"/>
      <c r="T585" s="137"/>
      <c r="U585" s="138"/>
      <c r="V585" s="139"/>
      <c r="W585" s="135"/>
      <c r="X585" s="371"/>
      <c r="Y585" s="141">
        <f t="shared" si="207"/>
        <v>8</v>
      </c>
      <c r="AF585" s="371"/>
      <c r="AG585" s="371"/>
      <c r="AH585" s="143" t="str">
        <f t="shared" si="206"/>
        <v>W</v>
      </c>
      <c r="AI585" s="143" t="str">
        <f t="shared" si="206"/>
        <v>S</v>
      </c>
      <c r="AJ585" s="143">
        <f t="shared" ca="1" si="206"/>
        <v>54</v>
      </c>
      <c r="AK585" s="143" t="str">
        <f t="shared" si="206"/>
        <v>SMU</v>
      </c>
      <c r="AL585" s="143" t="str">
        <f t="shared" si="206"/>
        <v>Ibu RT</v>
      </c>
      <c r="AM585" s="143" t="str">
        <f t="shared" si="206"/>
        <v>Ambon</v>
      </c>
      <c r="AN585" s="25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33"/>
      <c r="BC585">
        <f t="shared" si="208"/>
        <v>1961</v>
      </c>
      <c r="BD585">
        <f t="shared" si="209"/>
        <v>9</v>
      </c>
      <c r="BE585" s="1">
        <f t="shared" si="210"/>
        <v>1978</v>
      </c>
      <c r="BF585" s="1">
        <f t="shared" si="211"/>
        <v>3</v>
      </c>
      <c r="BG585" s="1">
        <f t="shared" si="212"/>
        <v>1993</v>
      </c>
      <c r="BH585" s="1">
        <f t="shared" si="213"/>
        <v>12</v>
      </c>
      <c r="BI585" s="1" t="str">
        <f t="shared" si="214"/>
        <v>-</v>
      </c>
      <c r="BJ585" s="1" t="str">
        <f t="shared" si="215"/>
        <v>-</v>
      </c>
      <c r="BK585" s="1" t="str">
        <f t="shared" si="216"/>
        <v>-</v>
      </c>
      <c r="BL585" s="1" t="str">
        <f t="shared" si="217"/>
        <v>-</v>
      </c>
      <c r="BM585" s="1" t="str">
        <f t="shared" si="218"/>
        <v>-</v>
      </c>
      <c r="BN585" s="1" t="str">
        <f t="shared" si="219"/>
        <v>-</v>
      </c>
      <c r="BO585" s="1" t="str">
        <f t="shared" ref="BO585:BO625" si="226">IF(ISBLANK($T585),"-",YEAR($T585))</f>
        <v>-</v>
      </c>
      <c r="BP585" s="1" t="str">
        <f t="shared" si="220"/>
        <v>-</v>
      </c>
      <c r="BQ585" s="1" t="str">
        <f t="shared" si="221"/>
        <v>-</v>
      </c>
      <c r="BR585" s="1" t="str">
        <f t="shared" si="222"/>
        <v>-</v>
      </c>
      <c r="BS585" s="1">
        <f t="shared" si="223"/>
        <v>1961</v>
      </c>
      <c r="BT585" s="1">
        <f t="shared" si="224"/>
        <v>8</v>
      </c>
      <c r="BU585" s="127">
        <f t="shared" si="225"/>
        <v>0</v>
      </c>
      <c r="BV585" s="127">
        <f t="shared" si="225"/>
        <v>0</v>
      </c>
      <c r="BW585" s="9"/>
      <c r="BX585" s="9"/>
      <c r="BY585" s="9"/>
      <c r="BZ585" s="9"/>
      <c r="CA585" s="9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</row>
    <row r="586" spans="1:134" ht="15.75" x14ac:dyDescent="0.3">
      <c r="A586" s="101">
        <f>IF(C586&lt;&gt;"",COUNTA($C$7:C586),"")</f>
        <v>580</v>
      </c>
      <c r="B586" s="102">
        <v>9418005</v>
      </c>
      <c r="C586" s="251" t="s">
        <v>1236</v>
      </c>
      <c r="D586" s="293" t="s">
        <v>1234</v>
      </c>
      <c r="E586" s="222"/>
      <c r="F586" s="106" t="s">
        <v>260</v>
      </c>
      <c r="G586" s="110" t="s">
        <v>66</v>
      </c>
      <c r="H586" s="110" t="s">
        <v>103</v>
      </c>
      <c r="I586" s="109">
        <f t="shared" ref="I586:I625" ca="1" si="227">IF(OR(ISBLANK(M586),NOT(ISBLANK(R586))),"",IF(MONTH(M586)&gt;MONTH($M$3),YEAR($M$3)-YEAR(M586),IF(AND(MONTH(M586)=MONTH($M$3),DAY(M586)&lt;=DAY($M$3)),YEAR($M$3)-YEAR(M586),YEAR($M$3)-YEAR(M586))))</f>
        <v>37</v>
      </c>
      <c r="J586" s="110" t="s">
        <v>110</v>
      </c>
      <c r="K586" s="110" t="s">
        <v>105</v>
      </c>
      <c r="L586" s="111" t="s">
        <v>112</v>
      </c>
      <c r="M586" s="304">
        <v>28766</v>
      </c>
      <c r="N586" s="167">
        <v>29569</v>
      </c>
      <c r="O586" s="156">
        <v>35400</v>
      </c>
      <c r="P586" s="255">
        <v>34318</v>
      </c>
      <c r="Q586" s="391"/>
      <c r="R586" s="135"/>
      <c r="S586" s="136"/>
      <c r="T586" s="137"/>
      <c r="U586" s="138"/>
      <c r="V586" s="139"/>
      <c r="W586" s="135"/>
      <c r="X586" s="413"/>
      <c r="Y586" s="141">
        <f t="shared" si="207"/>
        <v>10</v>
      </c>
      <c r="AF586" s="413"/>
      <c r="AG586" s="413"/>
      <c r="AH586" s="143" t="str">
        <f t="shared" si="206"/>
        <v>P</v>
      </c>
      <c r="AI586" s="143" t="str">
        <f t="shared" si="206"/>
        <v>S</v>
      </c>
      <c r="AJ586" s="143">
        <f t="shared" ca="1" si="206"/>
        <v>37</v>
      </c>
      <c r="AK586" s="143" t="str">
        <f t="shared" si="206"/>
        <v>SMU</v>
      </c>
      <c r="AL586" s="143" t="str">
        <f t="shared" si="206"/>
        <v>P.Negeri</v>
      </c>
      <c r="AM586" s="143" t="str">
        <f t="shared" si="206"/>
        <v>Ambon</v>
      </c>
      <c r="AN586" s="25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33"/>
      <c r="BC586">
        <f t="shared" si="208"/>
        <v>1980</v>
      </c>
      <c r="BD586">
        <f t="shared" si="209"/>
        <v>12</v>
      </c>
      <c r="BE586" s="1">
        <f t="shared" si="210"/>
        <v>1996</v>
      </c>
      <c r="BF586" s="1">
        <f t="shared" si="211"/>
        <v>12</v>
      </c>
      <c r="BG586" s="1">
        <f t="shared" si="212"/>
        <v>1993</v>
      </c>
      <c r="BH586" s="1">
        <f t="shared" si="213"/>
        <v>12</v>
      </c>
      <c r="BI586" s="1" t="str">
        <f t="shared" si="214"/>
        <v>-</v>
      </c>
      <c r="BJ586" s="1" t="str">
        <f t="shared" si="215"/>
        <v>-</v>
      </c>
      <c r="BK586" s="1" t="str">
        <f t="shared" si="216"/>
        <v>-</v>
      </c>
      <c r="BL586" s="1" t="str">
        <f t="shared" si="217"/>
        <v>-</v>
      </c>
      <c r="BM586" s="1" t="str">
        <f t="shared" si="218"/>
        <v>-</v>
      </c>
      <c r="BN586" s="1" t="str">
        <f t="shared" si="219"/>
        <v>-</v>
      </c>
      <c r="BO586" s="1" t="str">
        <f t="shared" si="226"/>
        <v>-</v>
      </c>
      <c r="BP586" s="1" t="str">
        <f t="shared" si="220"/>
        <v>-</v>
      </c>
      <c r="BQ586" s="1" t="str">
        <f t="shared" si="221"/>
        <v>-</v>
      </c>
      <c r="BR586" s="1" t="str">
        <f t="shared" si="222"/>
        <v>-</v>
      </c>
      <c r="BS586" s="1">
        <f t="shared" si="223"/>
        <v>1978</v>
      </c>
      <c r="BT586" s="1">
        <f t="shared" si="224"/>
        <v>10</v>
      </c>
      <c r="BU586" s="127">
        <f t="shared" si="225"/>
        <v>0</v>
      </c>
      <c r="BV586" s="127">
        <f t="shared" si="225"/>
        <v>0</v>
      </c>
      <c r="BW586" s="9"/>
      <c r="BX586" s="9"/>
      <c r="BY586" s="9"/>
      <c r="BZ586" s="9"/>
      <c r="CA586" s="9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</row>
    <row r="587" spans="1:134" ht="15.75" x14ac:dyDescent="0.3">
      <c r="A587" s="101">
        <f>IF(C587&lt;&gt;"",COUNTA($C$7:C587),"")</f>
        <v>581</v>
      </c>
      <c r="B587" s="144" t="s">
        <v>1237</v>
      </c>
      <c r="C587" s="251" t="s">
        <v>1238</v>
      </c>
      <c r="D587" s="293" t="s">
        <v>1234</v>
      </c>
      <c r="E587" s="131"/>
      <c r="F587" s="106" t="s">
        <v>260</v>
      </c>
      <c r="G587" s="110" t="s">
        <v>102</v>
      </c>
      <c r="H587" s="146" t="s">
        <v>115</v>
      </c>
      <c r="I587" s="109">
        <f t="shared" ca="1" si="227"/>
        <v>8</v>
      </c>
      <c r="J587" s="110"/>
      <c r="K587" s="110"/>
      <c r="L587" s="111" t="s">
        <v>112</v>
      </c>
      <c r="M587" s="304">
        <v>39281</v>
      </c>
      <c r="N587" s="167">
        <v>39551</v>
      </c>
      <c r="O587" s="156"/>
      <c r="P587" s="255"/>
      <c r="Q587" s="391"/>
      <c r="R587" s="135"/>
      <c r="S587" s="136"/>
      <c r="T587" s="137"/>
      <c r="U587" s="138"/>
      <c r="V587" s="139"/>
      <c r="W587" s="135"/>
      <c r="X587" s="413"/>
      <c r="Y587" s="141">
        <f t="shared" si="207"/>
        <v>7</v>
      </c>
      <c r="AF587" s="413"/>
      <c r="AG587" s="413"/>
      <c r="AH587" s="143" t="str">
        <f t="shared" si="206"/>
        <v>W</v>
      </c>
      <c r="AI587" s="143" t="str">
        <f t="shared" si="206"/>
        <v>B</v>
      </c>
      <c r="AJ587" s="143">
        <f t="shared" ca="1" si="206"/>
        <v>8</v>
      </c>
      <c r="AK587" s="143">
        <f t="shared" si="206"/>
        <v>0</v>
      </c>
      <c r="AL587" s="143">
        <f t="shared" si="206"/>
        <v>0</v>
      </c>
      <c r="AM587" s="143" t="str">
        <f t="shared" si="206"/>
        <v>Ambon</v>
      </c>
      <c r="AN587" s="25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33"/>
      <c r="BC587">
        <f t="shared" si="208"/>
        <v>2008</v>
      </c>
      <c r="BD587">
        <f t="shared" si="209"/>
        <v>4</v>
      </c>
      <c r="BE587" s="1" t="str">
        <f t="shared" si="210"/>
        <v>-</v>
      </c>
      <c r="BF587" s="1" t="str">
        <f t="shared" si="211"/>
        <v>-</v>
      </c>
      <c r="BG587" s="1" t="str">
        <f t="shared" si="212"/>
        <v>-</v>
      </c>
      <c r="BH587" s="1" t="str">
        <f t="shared" si="213"/>
        <v>-</v>
      </c>
      <c r="BI587" s="1" t="str">
        <f t="shared" si="214"/>
        <v>-</v>
      </c>
      <c r="BJ587" s="1" t="str">
        <f t="shared" si="215"/>
        <v>-</v>
      </c>
      <c r="BK587" s="1" t="str">
        <f t="shared" si="216"/>
        <v>-</v>
      </c>
      <c r="BL587" s="1" t="str">
        <f t="shared" si="217"/>
        <v>-</v>
      </c>
      <c r="BM587" s="1" t="str">
        <f t="shared" si="218"/>
        <v>-</v>
      </c>
      <c r="BN587" s="1" t="str">
        <f t="shared" si="219"/>
        <v>-</v>
      </c>
      <c r="BO587" s="1" t="str">
        <f t="shared" si="226"/>
        <v>-</v>
      </c>
      <c r="BP587" s="1" t="str">
        <f t="shared" si="220"/>
        <v>-</v>
      </c>
      <c r="BQ587" s="1" t="str">
        <f t="shared" si="221"/>
        <v>-</v>
      </c>
      <c r="BR587" s="1" t="str">
        <f t="shared" si="222"/>
        <v>-</v>
      </c>
      <c r="BS587" s="1">
        <f t="shared" si="223"/>
        <v>2007</v>
      </c>
      <c r="BT587" s="1">
        <f t="shared" si="224"/>
        <v>7</v>
      </c>
      <c r="BU587" s="127">
        <f t="shared" si="225"/>
        <v>0</v>
      </c>
      <c r="BV587" s="127">
        <f t="shared" si="225"/>
        <v>0</v>
      </c>
      <c r="BW587" s="9"/>
      <c r="BX587" s="9"/>
      <c r="BY587" s="9"/>
      <c r="BZ587" s="9"/>
      <c r="CA587" s="9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</row>
    <row r="588" spans="1:134" ht="15.75" x14ac:dyDescent="0.3">
      <c r="A588" s="101">
        <f>IF(C588&lt;&gt;"",COUNTA($C$7:C588),"")</f>
        <v>582</v>
      </c>
      <c r="B588" s="247">
        <v>9428006</v>
      </c>
      <c r="C588" s="278" t="s">
        <v>1239</v>
      </c>
      <c r="D588" s="292" t="s">
        <v>1234</v>
      </c>
      <c r="E588" s="280"/>
      <c r="F588" s="178" t="s">
        <v>260</v>
      </c>
      <c r="G588" s="180" t="s">
        <v>102</v>
      </c>
      <c r="H588" s="180" t="s">
        <v>103</v>
      </c>
      <c r="I588" s="181">
        <f t="shared" ca="1" si="227"/>
        <v>35</v>
      </c>
      <c r="J588" s="180" t="s">
        <v>110</v>
      </c>
      <c r="K588" s="180" t="s">
        <v>127</v>
      </c>
      <c r="L588" s="182" t="s">
        <v>112</v>
      </c>
      <c r="M588" s="184">
        <v>29477</v>
      </c>
      <c r="N588" s="197">
        <v>29569</v>
      </c>
      <c r="O588" s="185">
        <v>35400</v>
      </c>
      <c r="P588" s="194">
        <v>34318</v>
      </c>
      <c r="Q588" s="434">
        <v>39664</v>
      </c>
      <c r="R588" s="188"/>
      <c r="S588" s="189"/>
      <c r="T588" s="190"/>
      <c r="U588" s="191"/>
      <c r="V588" s="192"/>
      <c r="W588" s="188"/>
      <c r="X588" s="413"/>
      <c r="Y588" s="141" t="str">
        <f t="shared" si="207"/>
        <v>-</v>
      </c>
      <c r="AF588" s="413"/>
      <c r="AG588" s="413"/>
      <c r="AH588" s="143" t="str">
        <f t="shared" si="206"/>
        <v>*W</v>
      </c>
      <c r="AI588" s="143" t="str">
        <f t="shared" si="206"/>
        <v>*S</v>
      </c>
      <c r="AJ588" s="143" t="str">
        <f t="shared" ca="1" si="206"/>
        <v>*35</v>
      </c>
      <c r="AK588" s="143" t="str">
        <f t="shared" si="206"/>
        <v>*SMU</v>
      </c>
      <c r="AL588" s="143" t="str">
        <f t="shared" si="206"/>
        <v>*Ibu RT</v>
      </c>
      <c r="AM588" s="143" t="str">
        <f t="shared" si="206"/>
        <v>*Ambon</v>
      </c>
      <c r="AN588" s="25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33"/>
      <c r="BC588">
        <f t="shared" si="208"/>
        <v>1980</v>
      </c>
      <c r="BD588">
        <f t="shared" si="209"/>
        <v>12</v>
      </c>
      <c r="BE588" s="1">
        <f t="shared" si="210"/>
        <v>1996</v>
      </c>
      <c r="BF588" s="1">
        <f t="shared" si="211"/>
        <v>12</v>
      </c>
      <c r="BG588" s="1">
        <f t="shared" si="212"/>
        <v>1993</v>
      </c>
      <c r="BH588" s="1">
        <f t="shared" si="213"/>
        <v>12</v>
      </c>
      <c r="BI588" s="1">
        <f t="shared" si="214"/>
        <v>2008</v>
      </c>
      <c r="BJ588" s="1">
        <f t="shared" si="215"/>
        <v>8</v>
      </c>
      <c r="BK588" s="1" t="str">
        <f t="shared" si="216"/>
        <v>-</v>
      </c>
      <c r="BL588" s="1" t="str">
        <f t="shared" si="217"/>
        <v>-</v>
      </c>
      <c r="BM588" s="1" t="str">
        <f t="shared" si="218"/>
        <v>-</v>
      </c>
      <c r="BN588" s="1" t="str">
        <f t="shared" si="219"/>
        <v>-</v>
      </c>
      <c r="BO588" s="1" t="str">
        <f t="shared" si="226"/>
        <v>-</v>
      </c>
      <c r="BP588" s="1" t="str">
        <f t="shared" si="220"/>
        <v>-</v>
      </c>
      <c r="BQ588" s="1" t="str">
        <f t="shared" si="221"/>
        <v>-</v>
      </c>
      <c r="BR588" s="1" t="str">
        <f t="shared" si="222"/>
        <v>-</v>
      </c>
      <c r="BS588" s="1">
        <f t="shared" si="223"/>
        <v>1980</v>
      </c>
      <c r="BT588" s="1">
        <f t="shared" si="224"/>
        <v>9</v>
      </c>
      <c r="BU588" s="127">
        <f t="shared" si="225"/>
        <v>0</v>
      </c>
      <c r="BV588" s="127">
        <f t="shared" si="225"/>
        <v>0</v>
      </c>
      <c r="BW588" s="9"/>
      <c r="BX588" s="9"/>
      <c r="BY588" s="9"/>
      <c r="BZ588" s="9"/>
      <c r="CA588" s="9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</row>
    <row r="589" spans="1:134" ht="15.75" x14ac:dyDescent="0.3">
      <c r="A589" s="101">
        <f>IF(C589&lt;&gt;"",COUNTA($C$7:C589),"")</f>
        <v>583</v>
      </c>
      <c r="B589" s="102">
        <v>9928041</v>
      </c>
      <c r="C589" s="251" t="s">
        <v>1240</v>
      </c>
      <c r="D589" s="293" t="s">
        <v>1234</v>
      </c>
      <c r="E589" s="131"/>
      <c r="F589" s="106" t="s">
        <v>260</v>
      </c>
      <c r="G589" s="110" t="s">
        <v>102</v>
      </c>
      <c r="H589" s="110" t="s">
        <v>103</v>
      </c>
      <c r="I589" s="109">
        <f t="shared" ca="1" si="227"/>
        <v>33</v>
      </c>
      <c r="J589" s="110" t="s">
        <v>110</v>
      </c>
      <c r="K589" s="110" t="s">
        <v>127</v>
      </c>
      <c r="L589" s="111" t="s">
        <v>112</v>
      </c>
      <c r="M589" s="304">
        <v>30114</v>
      </c>
      <c r="N589" s="167">
        <v>30997</v>
      </c>
      <c r="O589" s="156">
        <v>36520</v>
      </c>
      <c r="P589" s="255">
        <v>34318</v>
      </c>
      <c r="Q589" s="391"/>
      <c r="R589" s="135"/>
      <c r="S589" s="136"/>
      <c r="T589" s="137"/>
      <c r="U589" s="138"/>
      <c r="V589" s="139"/>
      <c r="W589" s="135"/>
      <c r="X589" s="371"/>
      <c r="Y589" s="141">
        <f t="shared" si="207"/>
        <v>6</v>
      </c>
      <c r="AF589" s="371"/>
      <c r="AG589" s="371"/>
      <c r="AH589" s="143" t="str">
        <f t="shared" si="206"/>
        <v>W</v>
      </c>
      <c r="AI589" s="143" t="str">
        <f t="shared" si="206"/>
        <v>S</v>
      </c>
      <c r="AJ589" s="143">
        <f t="shared" ca="1" si="206"/>
        <v>33</v>
      </c>
      <c r="AK589" s="143" t="str">
        <f t="shared" si="206"/>
        <v>SMU</v>
      </c>
      <c r="AL589" s="143" t="str">
        <f t="shared" si="206"/>
        <v>Ibu RT</v>
      </c>
      <c r="AM589" s="143" t="str">
        <f t="shared" si="206"/>
        <v>Ambon</v>
      </c>
      <c r="AN589" s="25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33"/>
      <c r="BC589">
        <f t="shared" si="208"/>
        <v>1984</v>
      </c>
      <c r="BD589">
        <f t="shared" si="209"/>
        <v>11</v>
      </c>
      <c r="BE589" s="1">
        <f t="shared" si="210"/>
        <v>1999</v>
      </c>
      <c r="BF589" s="1">
        <f t="shared" si="211"/>
        <v>12</v>
      </c>
      <c r="BG589" s="1">
        <f t="shared" si="212"/>
        <v>1993</v>
      </c>
      <c r="BH589" s="1">
        <f t="shared" si="213"/>
        <v>12</v>
      </c>
      <c r="BI589" s="1" t="str">
        <f t="shared" si="214"/>
        <v>-</v>
      </c>
      <c r="BJ589" s="1" t="str">
        <f t="shared" si="215"/>
        <v>-</v>
      </c>
      <c r="BK589" s="1" t="str">
        <f t="shared" si="216"/>
        <v>-</v>
      </c>
      <c r="BL589" s="1" t="str">
        <f t="shared" si="217"/>
        <v>-</v>
      </c>
      <c r="BM589" s="1" t="str">
        <f t="shared" si="218"/>
        <v>-</v>
      </c>
      <c r="BN589" s="1" t="str">
        <f t="shared" si="219"/>
        <v>-</v>
      </c>
      <c r="BO589" s="1" t="str">
        <f t="shared" si="226"/>
        <v>-</v>
      </c>
      <c r="BP589" s="1" t="str">
        <f t="shared" si="220"/>
        <v>-</v>
      </c>
      <c r="BQ589" s="1" t="str">
        <f t="shared" si="221"/>
        <v>-</v>
      </c>
      <c r="BR589" s="1" t="str">
        <f t="shared" si="222"/>
        <v>-</v>
      </c>
      <c r="BS589" s="1">
        <f t="shared" si="223"/>
        <v>1982</v>
      </c>
      <c r="BT589" s="1">
        <f t="shared" si="224"/>
        <v>6</v>
      </c>
      <c r="BU589" s="127">
        <f t="shared" si="225"/>
        <v>0</v>
      </c>
      <c r="BV589" s="127">
        <f t="shared" si="225"/>
        <v>0</v>
      </c>
      <c r="BW589" s="9"/>
      <c r="BX589" s="9"/>
      <c r="BY589" s="9"/>
      <c r="BZ589" s="9"/>
      <c r="CA589" s="9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</row>
    <row r="590" spans="1:134" ht="15.75" x14ac:dyDescent="0.3">
      <c r="A590" s="101">
        <f>IF(C590&lt;&gt;"",COUNTA($C$7:C590),"")</f>
        <v>584</v>
      </c>
      <c r="B590" s="144" t="s">
        <v>1241</v>
      </c>
      <c r="C590" s="251" t="s">
        <v>1242</v>
      </c>
      <c r="D590" s="293" t="s">
        <v>1234</v>
      </c>
      <c r="E590" s="131"/>
      <c r="F590" s="106" t="s">
        <v>260</v>
      </c>
      <c r="G590" s="110" t="s">
        <v>66</v>
      </c>
      <c r="H590" s="146" t="s">
        <v>115</v>
      </c>
      <c r="I590" s="109">
        <f t="shared" ca="1" si="227"/>
        <v>8</v>
      </c>
      <c r="J590" s="110"/>
      <c r="K590" s="110"/>
      <c r="L590" s="111" t="s">
        <v>112</v>
      </c>
      <c r="M590" s="304">
        <v>39343</v>
      </c>
      <c r="N590" s="167">
        <v>39551</v>
      </c>
      <c r="O590" s="156"/>
      <c r="P590" s="255"/>
      <c r="Q590" s="391"/>
      <c r="R590" s="135"/>
      <c r="S590" s="136"/>
      <c r="T590" s="137"/>
      <c r="U590" s="138"/>
      <c r="V590" s="139"/>
      <c r="W590" s="135"/>
      <c r="X590" s="371"/>
      <c r="Y590" s="141">
        <f t="shared" si="207"/>
        <v>9</v>
      </c>
      <c r="AF590" s="371"/>
      <c r="AG590" s="371"/>
      <c r="AH590" s="143" t="str">
        <f t="shared" si="206"/>
        <v>P</v>
      </c>
      <c r="AI590" s="143" t="str">
        <f t="shared" si="206"/>
        <v>B</v>
      </c>
      <c r="AJ590" s="143">
        <f t="shared" ca="1" si="206"/>
        <v>8</v>
      </c>
      <c r="AK590" s="143">
        <f t="shared" si="206"/>
        <v>0</v>
      </c>
      <c r="AL590" s="143">
        <f t="shared" si="206"/>
        <v>0</v>
      </c>
      <c r="AM590" s="143" t="str">
        <f t="shared" si="206"/>
        <v>Ambon</v>
      </c>
      <c r="AN590" s="25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33"/>
      <c r="BC590">
        <f t="shared" si="208"/>
        <v>2008</v>
      </c>
      <c r="BD590">
        <f t="shared" si="209"/>
        <v>4</v>
      </c>
      <c r="BE590" s="1" t="str">
        <f t="shared" si="210"/>
        <v>-</v>
      </c>
      <c r="BF590" s="1" t="str">
        <f t="shared" si="211"/>
        <v>-</v>
      </c>
      <c r="BG590" s="1" t="str">
        <f t="shared" si="212"/>
        <v>-</v>
      </c>
      <c r="BH590" s="1" t="str">
        <f t="shared" si="213"/>
        <v>-</v>
      </c>
      <c r="BI590" s="1" t="str">
        <f t="shared" si="214"/>
        <v>-</v>
      </c>
      <c r="BJ590" s="1" t="str">
        <f t="shared" si="215"/>
        <v>-</v>
      </c>
      <c r="BK590" s="1" t="str">
        <f t="shared" si="216"/>
        <v>-</v>
      </c>
      <c r="BL590" s="1" t="str">
        <f t="shared" si="217"/>
        <v>-</v>
      </c>
      <c r="BM590" s="1" t="str">
        <f t="shared" si="218"/>
        <v>-</v>
      </c>
      <c r="BN590" s="1" t="str">
        <f t="shared" si="219"/>
        <v>-</v>
      </c>
      <c r="BO590" s="1" t="str">
        <f t="shared" si="226"/>
        <v>-</v>
      </c>
      <c r="BP590" s="1" t="str">
        <f t="shared" si="220"/>
        <v>-</v>
      </c>
      <c r="BQ590" s="1" t="str">
        <f t="shared" si="221"/>
        <v>-</v>
      </c>
      <c r="BR590" s="1" t="str">
        <f t="shared" si="222"/>
        <v>-</v>
      </c>
      <c r="BS590" s="1">
        <f t="shared" si="223"/>
        <v>2007</v>
      </c>
      <c r="BT590" s="1">
        <f t="shared" si="224"/>
        <v>9</v>
      </c>
      <c r="BU590" s="127">
        <f t="shared" si="225"/>
        <v>0</v>
      </c>
      <c r="BV590" s="127">
        <f t="shared" si="225"/>
        <v>0</v>
      </c>
      <c r="BW590" s="9"/>
      <c r="BX590" s="9"/>
      <c r="BY590" s="9"/>
      <c r="BZ590" s="9"/>
      <c r="CA590" s="9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</row>
    <row r="591" spans="1:134" ht="15.75" x14ac:dyDescent="0.3">
      <c r="A591" s="101">
        <f>IF(C591&lt;&gt;"",COUNTA($C$7:C591),"")</f>
        <v>585</v>
      </c>
      <c r="B591" s="144">
        <v>821045</v>
      </c>
      <c r="C591" s="251" t="s">
        <v>1243</v>
      </c>
      <c r="D591" s="293" t="s">
        <v>1234</v>
      </c>
      <c r="E591" s="131"/>
      <c r="F591" s="106" t="s">
        <v>260</v>
      </c>
      <c r="G591" s="110" t="s">
        <v>102</v>
      </c>
      <c r="H591" s="146" t="s">
        <v>115</v>
      </c>
      <c r="I591" s="109">
        <f t="shared" ca="1" si="227"/>
        <v>7</v>
      </c>
      <c r="J591" s="110"/>
      <c r="K591" s="110"/>
      <c r="L591" s="111" t="s">
        <v>112</v>
      </c>
      <c r="M591" s="304">
        <v>39709</v>
      </c>
      <c r="N591" s="167">
        <v>39789</v>
      </c>
      <c r="O591" s="156"/>
      <c r="P591" s="255"/>
      <c r="Q591" s="391"/>
      <c r="R591" s="135"/>
      <c r="S591" s="136"/>
      <c r="T591" s="137"/>
      <c r="U591" s="138"/>
      <c r="V591" s="139"/>
      <c r="W591" s="135"/>
      <c r="X591" s="371"/>
      <c r="Y591" s="141">
        <f t="shared" si="207"/>
        <v>9</v>
      </c>
      <c r="AF591" s="371"/>
      <c r="AG591" s="371"/>
      <c r="AH591" s="143" t="str">
        <f t="shared" si="206"/>
        <v>W</v>
      </c>
      <c r="AI591" s="143" t="str">
        <f t="shared" si="206"/>
        <v>B</v>
      </c>
      <c r="AJ591" s="143">
        <f t="shared" ca="1" si="206"/>
        <v>7</v>
      </c>
      <c r="AK591" s="143">
        <f t="shared" si="206"/>
        <v>0</v>
      </c>
      <c r="AL591" s="143">
        <f t="shared" si="206"/>
        <v>0</v>
      </c>
      <c r="AM591" s="143" t="str">
        <f t="shared" si="206"/>
        <v>Ambon</v>
      </c>
      <c r="AN591" s="25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33"/>
      <c r="BC591">
        <f t="shared" si="208"/>
        <v>2008</v>
      </c>
      <c r="BD591">
        <f t="shared" si="209"/>
        <v>12</v>
      </c>
      <c r="BE591" s="1" t="str">
        <f t="shared" si="210"/>
        <v>-</v>
      </c>
      <c r="BF591" s="1" t="str">
        <f t="shared" si="211"/>
        <v>-</v>
      </c>
      <c r="BG591" s="1" t="str">
        <f t="shared" si="212"/>
        <v>-</v>
      </c>
      <c r="BH591" s="1" t="str">
        <f t="shared" si="213"/>
        <v>-</v>
      </c>
      <c r="BI591" s="1" t="str">
        <f t="shared" si="214"/>
        <v>-</v>
      </c>
      <c r="BJ591" s="1" t="str">
        <f t="shared" si="215"/>
        <v>-</v>
      </c>
      <c r="BK591" s="1" t="str">
        <f t="shared" si="216"/>
        <v>-</v>
      </c>
      <c r="BL591" s="1" t="str">
        <f t="shared" si="217"/>
        <v>-</v>
      </c>
      <c r="BM591" s="1" t="str">
        <f t="shared" si="218"/>
        <v>-</v>
      </c>
      <c r="BN591" s="1" t="str">
        <f t="shared" si="219"/>
        <v>-</v>
      </c>
      <c r="BO591" s="1" t="str">
        <f t="shared" si="226"/>
        <v>-</v>
      </c>
      <c r="BP591" s="1" t="str">
        <f t="shared" si="220"/>
        <v>-</v>
      </c>
      <c r="BQ591" s="1" t="str">
        <f t="shared" si="221"/>
        <v>-</v>
      </c>
      <c r="BR591" s="1" t="str">
        <f t="shared" si="222"/>
        <v>-</v>
      </c>
      <c r="BS591" s="1">
        <f t="shared" si="223"/>
        <v>2008</v>
      </c>
      <c r="BT591" s="1">
        <f t="shared" si="224"/>
        <v>9</v>
      </c>
      <c r="BU591" s="127">
        <f t="shared" si="225"/>
        <v>0</v>
      </c>
      <c r="BV591" s="127">
        <f t="shared" si="225"/>
        <v>0</v>
      </c>
      <c r="BW591" s="9"/>
      <c r="BX591" s="9"/>
      <c r="BY591" s="9"/>
      <c r="BZ591" s="9"/>
      <c r="CA591" s="9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</row>
    <row r="592" spans="1:134" ht="15.75" x14ac:dyDescent="0.3">
      <c r="A592" s="101">
        <f>IF(C592&lt;&gt;"",COUNTA($C$7:C592),"")</f>
        <v>586</v>
      </c>
      <c r="B592" s="102">
        <v>9418008</v>
      </c>
      <c r="C592" s="251" t="s">
        <v>1244</v>
      </c>
      <c r="D592" s="293" t="s">
        <v>1234</v>
      </c>
      <c r="E592" s="131"/>
      <c r="F592" s="106" t="s">
        <v>260</v>
      </c>
      <c r="G592" s="110" t="s">
        <v>66</v>
      </c>
      <c r="H592" s="110" t="s">
        <v>103</v>
      </c>
      <c r="I592" s="109">
        <f t="shared" ca="1" si="227"/>
        <v>25</v>
      </c>
      <c r="J592" s="110" t="s">
        <v>110</v>
      </c>
      <c r="K592" s="110" t="s">
        <v>122</v>
      </c>
      <c r="L592" s="111" t="s">
        <v>112</v>
      </c>
      <c r="M592" s="304">
        <v>32977</v>
      </c>
      <c r="N592" s="167">
        <v>33160</v>
      </c>
      <c r="O592" s="156">
        <v>39789</v>
      </c>
      <c r="P592" s="255">
        <v>34318</v>
      </c>
      <c r="Q592" s="391"/>
      <c r="R592" s="135"/>
      <c r="S592" s="355"/>
      <c r="T592" s="137"/>
      <c r="U592" s="138"/>
      <c r="V592" s="139"/>
      <c r="W592" s="135"/>
      <c r="X592" s="371"/>
      <c r="Y592" s="141">
        <f t="shared" si="207"/>
        <v>4</v>
      </c>
      <c r="AF592" s="371"/>
      <c r="AG592" s="371"/>
      <c r="AH592" s="143" t="str">
        <f t="shared" si="206"/>
        <v>P</v>
      </c>
      <c r="AI592" s="143" t="str">
        <f t="shared" si="206"/>
        <v>S</v>
      </c>
      <c r="AJ592" s="143">
        <f t="shared" ca="1" si="206"/>
        <v>25</v>
      </c>
      <c r="AK592" s="143" t="str">
        <f t="shared" si="206"/>
        <v>SMU</v>
      </c>
      <c r="AL592" s="143" t="str">
        <f t="shared" si="206"/>
        <v>Pel/Mhs</v>
      </c>
      <c r="AM592" s="143" t="str">
        <f t="shared" si="206"/>
        <v>Ambon</v>
      </c>
      <c r="AN592" s="25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33"/>
      <c r="BC592">
        <f t="shared" si="208"/>
        <v>1990</v>
      </c>
      <c r="BD592">
        <f t="shared" si="209"/>
        <v>10</v>
      </c>
      <c r="BE592" s="1">
        <f t="shared" si="210"/>
        <v>2008</v>
      </c>
      <c r="BF592" s="1">
        <f t="shared" si="211"/>
        <v>12</v>
      </c>
      <c r="BG592" s="1">
        <f t="shared" si="212"/>
        <v>1993</v>
      </c>
      <c r="BH592" s="1">
        <f t="shared" si="213"/>
        <v>12</v>
      </c>
      <c r="BI592" s="1" t="str">
        <f t="shared" si="214"/>
        <v>-</v>
      </c>
      <c r="BJ592" s="1" t="str">
        <f t="shared" si="215"/>
        <v>-</v>
      </c>
      <c r="BK592" s="1" t="str">
        <f t="shared" si="216"/>
        <v>-</v>
      </c>
      <c r="BL592" s="1" t="str">
        <f t="shared" si="217"/>
        <v>-</v>
      </c>
      <c r="BM592" s="1" t="str">
        <f t="shared" si="218"/>
        <v>-</v>
      </c>
      <c r="BN592" s="1" t="str">
        <f t="shared" si="219"/>
        <v>-</v>
      </c>
      <c r="BO592" s="1" t="str">
        <f t="shared" si="226"/>
        <v>-</v>
      </c>
      <c r="BP592" s="1" t="str">
        <f t="shared" si="220"/>
        <v>-</v>
      </c>
      <c r="BQ592" s="1" t="str">
        <f t="shared" si="221"/>
        <v>-</v>
      </c>
      <c r="BR592" s="1" t="str">
        <f t="shared" si="222"/>
        <v>-</v>
      </c>
      <c r="BS592" s="1">
        <f t="shared" si="223"/>
        <v>1990</v>
      </c>
      <c r="BT592" s="1">
        <f t="shared" si="224"/>
        <v>4</v>
      </c>
      <c r="BU592" s="127">
        <f t="shared" si="225"/>
        <v>0</v>
      </c>
      <c r="BV592" s="127">
        <f t="shared" si="225"/>
        <v>0</v>
      </c>
      <c r="BW592" s="9"/>
      <c r="BX592" s="9"/>
      <c r="BY592" s="9"/>
      <c r="BZ592" s="9"/>
      <c r="CA592" s="9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</row>
    <row r="593" spans="1:134" ht="15.75" x14ac:dyDescent="0.3">
      <c r="A593" s="101">
        <f>IF(C593&lt;&gt;"",COUNTA($C$7:C593),"")</f>
        <v>587</v>
      </c>
      <c r="B593" s="102">
        <v>9411012</v>
      </c>
      <c r="C593" s="251" t="s">
        <v>1245</v>
      </c>
      <c r="D593" s="293" t="s">
        <v>1234</v>
      </c>
      <c r="E593" s="131"/>
      <c r="F593" s="106" t="s">
        <v>260</v>
      </c>
      <c r="G593" s="110" t="s">
        <v>66</v>
      </c>
      <c r="H593" s="146" t="s">
        <v>115</v>
      </c>
      <c r="I593" s="109">
        <f t="shared" ca="1" si="227"/>
        <v>22</v>
      </c>
      <c r="J593" s="110"/>
      <c r="K593" s="110"/>
      <c r="L593" s="111" t="s">
        <v>112</v>
      </c>
      <c r="M593" s="304">
        <v>34287</v>
      </c>
      <c r="N593" s="167">
        <v>34427</v>
      </c>
      <c r="O593" s="156"/>
      <c r="P593" s="255">
        <v>34318</v>
      </c>
      <c r="Q593" s="391"/>
      <c r="R593" s="135"/>
      <c r="S593" s="136"/>
      <c r="T593" s="137"/>
      <c r="U593" s="138"/>
      <c r="V593" s="139"/>
      <c r="W593" s="135"/>
      <c r="X593" s="371"/>
      <c r="Y593" s="141">
        <f t="shared" si="207"/>
        <v>11</v>
      </c>
      <c r="AF593" s="371"/>
      <c r="AG593" s="371"/>
      <c r="AH593" s="143" t="str">
        <f t="shared" si="206"/>
        <v>P</v>
      </c>
      <c r="AI593" s="143" t="str">
        <f t="shared" si="206"/>
        <v>B</v>
      </c>
      <c r="AJ593" s="143">
        <f t="shared" ca="1" si="206"/>
        <v>22</v>
      </c>
      <c r="AK593" s="143">
        <f t="shared" si="206"/>
        <v>0</v>
      </c>
      <c r="AL593" s="143">
        <f t="shared" si="206"/>
        <v>0</v>
      </c>
      <c r="AM593" s="143" t="str">
        <f t="shared" si="206"/>
        <v>Ambon</v>
      </c>
      <c r="AN593" s="25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33"/>
      <c r="BC593">
        <f t="shared" si="208"/>
        <v>1994</v>
      </c>
      <c r="BD593">
        <f t="shared" si="209"/>
        <v>4</v>
      </c>
      <c r="BE593" s="1" t="str">
        <f t="shared" si="210"/>
        <v>-</v>
      </c>
      <c r="BF593" s="1" t="str">
        <f t="shared" si="211"/>
        <v>-</v>
      </c>
      <c r="BG593" s="1">
        <f t="shared" si="212"/>
        <v>1993</v>
      </c>
      <c r="BH593" s="1">
        <f t="shared" si="213"/>
        <v>12</v>
      </c>
      <c r="BI593" s="1" t="str">
        <f t="shared" si="214"/>
        <v>-</v>
      </c>
      <c r="BJ593" s="1" t="str">
        <f t="shared" si="215"/>
        <v>-</v>
      </c>
      <c r="BK593" s="1" t="str">
        <f t="shared" si="216"/>
        <v>-</v>
      </c>
      <c r="BL593" s="1" t="str">
        <f t="shared" si="217"/>
        <v>-</v>
      </c>
      <c r="BM593" s="1" t="str">
        <f t="shared" si="218"/>
        <v>-</v>
      </c>
      <c r="BN593" s="1" t="str">
        <f t="shared" si="219"/>
        <v>-</v>
      </c>
      <c r="BO593" s="1" t="str">
        <f t="shared" si="226"/>
        <v>-</v>
      </c>
      <c r="BP593" s="1" t="str">
        <f t="shared" si="220"/>
        <v>-</v>
      </c>
      <c r="BQ593" s="1" t="str">
        <f t="shared" si="221"/>
        <v>-</v>
      </c>
      <c r="BR593" s="1" t="str">
        <f t="shared" si="222"/>
        <v>-</v>
      </c>
      <c r="BS593" s="1">
        <f t="shared" si="223"/>
        <v>1993</v>
      </c>
      <c r="BT593" s="1">
        <f t="shared" si="224"/>
        <v>11</v>
      </c>
      <c r="BU593" s="127">
        <f t="shared" si="225"/>
        <v>0</v>
      </c>
      <c r="BV593" s="127">
        <f t="shared" si="225"/>
        <v>0</v>
      </c>
      <c r="BW593" s="9"/>
      <c r="BX593" s="9"/>
      <c r="BY593" s="9"/>
      <c r="BZ593" s="9"/>
      <c r="CA593" s="9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</row>
    <row r="594" spans="1:134" ht="15.75" x14ac:dyDescent="0.3">
      <c r="A594" s="101">
        <f>IF(C594&lt;&gt;"",COUNTA($C$7:C594),"")</f>
        <v>588</v>
      </c>
      <c r="B594" s="144" t="s">
        <v>1246</v>
      </c>
      <c r="C594" s="251" t="s">
        <v>1247</v>
      </c>
      <c r="D594" s="293" t="s">
        <v>1234</v>
      </c>
      <c r="E594" s="131"/>
      <c r="F594" s="106" t="s">
        <v>260</v>
      </c>
      <c r="G594" s="110" t="s">
        <v>102</v>
      </c>
      <c r="H594" s="146" t="s">
        <v>115</v>
      </c>
      <c r="I594" s="109">
        <f t="shared" ca="1" si="227"/>
        <v>12</v>
      </c>
      <c r="J594" s="110"/>
      <c r="K594" s="110"/>
      <c r="L594" s="111" t="s">
        <v>112</v>
      </c>
      <c r="M594" s="304">
        <v>37702</v>
      </c>
      <c r="N594" s="167">
        <v>38914</v>
      </c>
      <c r="O594" s="156"/>
      <c r="P594" s="255"/>
      <c r="Q594" s="391"/>
      <c r="R594" s="135"/>
      <c r="S594" s="136"/>
      <c r="T594" s="137"/>
      <c r="U594" s="138"/>
      <c r="V594" s="139"/>
      <c r="W594" s="135"/>
      <c r="X594" s="371"/>
      <c r="Y594" s="141">
        <f t="shared" si="207"/>
        <v>3</v>
      </c>
      <c r="AF594" s="371"/>
      <c r="AG594" s="371"/>
      <c r="AH594" s="143" t="str">
        <f t="shared" si="206"/>
        <v>W</v>
      </c>
      <c r="AI594" s="143" t="str">
        <f t="shared" si="206"/>
        <v>B</v>
      </c>
      <c r="AJ594" s="143">
        <f t="shared" ca="1" si="206"/>
        <v>12</v>
      </c>
      <c r="AK594" s="143">
        <f t="shared" si="206"/>
        <v>0</v>
      </c>
      <c r="AL594" s="143">
        <f t="shared" si="206"/>
        <v>0</v>
      </c>
      <c r="AM594" s="143" t="str">
        <f t="shared" si="206"/>
        <v>Ambon</v>
      </c>
      <c r="AN594" s="25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33"/>
      <c r="BC594">
        <f t="shared" si="208"/>
        <v>2006</v>
      </c>
      <c r="BD594">
        <f t="shared" si="209"/>
        <v>7</v>
      </c>
      <c r="BE594" s="1" t="str">
        <f t="shared" si="210"/>
        <v>-</v>
      </c>
      <c r="BF594" s="1" t="str">
        <f t="shared" si="211"/>
        <v>-</v>
      </c>
      <c r="BG594" s="1" t="str">
        <f t="shared" si="212"/>
        <v>-</v>
      </c>
      <c r="BH594" s="1" t="str">
        <f t="shared" si="213"/>
        <v>-</v>
      </c>
      <c r="BI594" s="1" t="str">
        <f t="shared" si="214"/>
        <v>-</v>
      </c>
      <c r="BJ594" s="1" t="str">
        <f t="shared" si="215"/>
        <v>-</v>
      </c>
      <c r="BK594" s="1" t="str">
        <f t="shared" si="216"/>
        <v>-</v>
      </c>
      <c r="BL594" s="1" t="str">
        <f t="shared" si="217"/>
        <v>-</v>
      </c>
      <c r="BM594" s="1" t="str">
        <f t="shared" si="218"/>
        <v>-</v>
      </c>
      <c r="BN594" s="1" t="str">
        <f t="shared" si="219"/>
        <v>-</v>
      </c>
      <c r="BO594" s="1" t="str">
        <f t="shared" si="226"/>
        <v>-</v>
      </c>
      <c r="BP594" s="1" t="str">
        <f t="shared" si="220"/>
        <v>-</v>
      </c>
      <c r="BQ594" s="1" t="str">
        <f t="shared" si="221"/>
        <v>-</v>
      </c>
      <c r="BR594" s="1" t="str">
        <f t="shared" si="222"/>
        <v>-</v>
      </c>
      <c r="BS594" s="1">
        <f t="shared" si="223"/>
        <v>2003</v>
      </c>
      <c r="BT594" s="1">
        <f t="shared" si="224"/>
        <v>3</v>
      </c>
      <c r="BU594" s="127">
        <f t="shared" si="225"/>
        <v>0</v>
      </c>
      <c r="BV594" s="127">
        <f t="shared" si="225"/>
        <v>0</v>
      </c>
      <c r="BW594" s="9"/>
      <c r="BX594" s="9"/>
      <c r="BY594" s="9"/>
      <c r="BZ594" s="9"/>
      <c r="CA594" s="9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</row>
    <row r="595" spans="1:134" ht="15.75" x14ac:dyDescent="0.3">
      <c r="A595" s="101">
        <f>IF(C595&lt;&gt;"",COUNTA($C$7:C595),"")</f>
        <v>589</v>
      </c>
      <c r="B595" s="144" t="s">
        <v>1248</v>
      </c>
      <c r="C595" s="251" t="s">
        <v>1249</v>
      </c>
      <c r="D595" s="293" t="s">
        <v>1234</v>
      </c>
      <c r="E595" s="131"/>
      <c r="F595" s="106" t="s">
        <v>260</v>
      </c>
      <c r="G595" s="363" t="s">
        <v>102</v>
      </c>
      <c r="H595" s="110" t="s">
        <v>103</v>
      </c>
      <c r="I595" s="109">
        <f t="shared" ca="1" si="227"/>
        <v>38</v>
      </c>
      <c r="J595" s="110" t="s">
        <v>158</v>
      </c>
      <c r="K595" s="110" t="s">
        <v>127</v>
      </c>
      <c r="L595" s="111" t="s">
        <v>171</v>
      </c>
      <c r="M595" s="304">
        <v>28332</v>
      </c>
      <c r="N595" s="167">
        <v>38480</v>
      </c>
      <c r="O595" s="156">
        <v>38480</v>
      </c>
      <c r="P595" s="255"/>
      <c r="Q595" s="391"/>
      <c r="R595" s="135"/>
      <c r="S595" s="136"/>
      <c r="T595" s="137"/>
      <c r="U595" s="138"/>
      <c r="V595" s="139"/>
      <c r="W595" s="135"/>
      <c r="X595" s="371"/>
      <c r="Y595" s="141">
        <f t="shared" si="207"/>
        <v>7</v>
      </c>
      <c r="AF595" s="371"/>
      <c r="AG595" s="371"/>
      <c r="AH595" s="143" t="str">
        <f t="shared" si="206"/>
        <v>W</v>
      </c>
      <c r="AI595" s="143" t="str">
        <f t="shared" si="206"/>
        <v>S</v>
      </c>
      <c r="AJ595" s="143">
        <f t="shared" ca="1" si="206"/>
        <v>38</v>
      </c>
      <c r="AK595" s="143" t="str">
        <f t="shared" si="206"/>
        <v>D-3</v>
      </c>
      <c r="AL595" s="143" t="str">
        <f t="shared" si="206"/>
        <v>Ibu RT</v>
      </c>
      <c r="AM595" s="143" t="str">
        <f t="shared" si="206"/>
        <v>Lain-Lain</v>
      </c>
      <c r="AN595" s="25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33"/>
      <c r="BC595">
        <f t="shared" si="208"/>
        <v>2005</v>
      </c>
      <c r="BD595">
        <f t="shared" si="209"/>
        <v>5</v>
      </c>
      <c r="BE595" s="1">
        <f t="shared" si="210"/>
        <v>2005</v>
      </c>
      <c r="BF595" s="1">
        <f t="shared" si="211"/>
        <v>5</v>
      </c>
      <c r="BG595" s="1" t="str">
        <f t="shared" si="212"/>
        <v>-</v>
      </c>
      <c r="BH595" s="1" t="str">
        <f t="shared" si="213"/>
        <v>-</v>
      </c>
      <c r="BI595" s="1" t="str">
        <f t="shared" si="214"/>
        <v>-</v>
      </c>
      <c r="BJ595" s="1" t="str">
        <f t="shared" si="215"/>
        <v>-</v>
      </c>
      <c r="BK595" s="1" t="str">
        <f t="shared" si="216"/>
        <v>-</v>
      </c>
      <c r="BL595" s="1" t="str">
        <f t="shared" si="217"/>
        <v>-</v>
      </c>
      <c r="BM595" s="1" t="str">
        <f t="shared" si="218"/>
        <v>-</v>
      </c>
      <c r="BN595" s="1" t="str">
        <f t="shared" si="219"/>
        <v>-</v>
      </c>
      <c r="BO595" s="1" t="str">
        <f t="shared" si="226"/>
        <v>-</v>
      </c>
      <c r="BP595" s="1" t="str">
        <f t="shared" si="220"/>
        <v>-</v>
      </c>
      <c r="BQ595" s="1" t="str">
        <f t="shared" si="221"/>
        <v>-</v>
      </c>
      <c r="BR595" s="1" t="str">
        <f t="shared" si="222"/>
        <v>-</v>
      </c>
      <c r="BS595" s="1">
        <f t="shared" si="223"/>
        <v>1977</v>
      </c>
      <c r="BT595" s="1">
        <f t="shared" si="224"/>
        <v>7</v>
      </c>
      <c r="BU595" s="127">
        <f t="shared" si="225"/>
        <v>0</v>
      </c>
      <c r="BV595" s="127">
        <f t="shared" si="225"/>
        <v>0</v>
      </c>
      <c r="BW595" s="9"/>
      <c r="BX595" s="9"/>
      <c r="BY595" s="9"/>
      <c r="BZ595" s="9"/>
      <c r="CA595" s="9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</row>
    <row r="596" spans="1:134" ht="15.75" x14ac:dyDescent="0.3">
      <c r="A596" s="101">
        <f>IF(C596&lt;&gt;"",COUNTA($C$7:C596),"")</f>
        <v>590</v>
      </c>
      <c r="B596" s="144" t="s">
        <v>1250</v>
      </c>
      <c r="C596" s="251" t="s">
        <v>1251</v>
      </c>
      <c r="D596" s="293" t="s">
        <v>1234</v>
      </c>
      <c r="E596" s="131"/>
      <c r="F596" s="106" t="s">
        <v>260</v>
      </c>
      <c r="G596" s="363" t="s">
        <v>102</v>
      </c>
      <c r="H596" s="110" t="s">
        <v>103</v>
      </c>
      <c r="I596" s="109">
        <f t="shared" ca="1" si="227"/>
        <v>26</v>
      </c>
      <c r="J596" s="110" t="s">
        <v>104</v>
      </c>
      <c r="K596" s="110" t="s">
        <v>122</v>
      </c>
      <c r="L596" s="111" t="s">
        <v>112</v>
      </c>
      <c r="M596" s="304">
        <v>32761</v>
      </c>
      <c r="N596" s="167"/>
      <c r="O596" s="156">
        <v>39789</v>
      </c>
      <c r="P596" s="255"/>
      <c r="Q596" s="391"/>
      <c r="R596" s="135"/>
      <c r="S596" s="136"/>
      <c r="T596" s="137"/>
      <c r="U596" s="138"/>
      <c r="V596" s="139"/>
      <c r="W596" s="135"/>
      <c r="X596" s="371"/>
      <c r="Y596" s="141">
        <f t="shared" si="207"/>
        <v>9</v>
      </c>
      <c r="AF596" s="371"/>
      <c r="AG596" s="371"/>
      <c r="AH596" s="143" t="str">
        <f t="shared" si="206"/>
        <v>W</v>
      </c>
      <c r="AI596" s="143" t="str">
        <f t="shared" si="206"/>
        <v>S</v>
      </c>
      <c r="AJ596" s="143">
        <f t="shared" ca="1" si="206"/>
        <v>26</v>
      </c>
      <c r="AK596" s="143" t="str">
        <f t="shared" si="206"/>
        <v>Kejuruan</v>
      </c>
      <c r="AL596" s="143" t="str">
        <f t="shared" si="206"/>
        <v>Pel/Mhs</v>
      </c>
      <c r="AM596" s="143" t="str">
        <f t="shared" si="206"/>
        <v>Ambon</v>
      </c>
      <c r="AN596" s="25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33"/>
      <c r="BC596" t="str">
        <f t="shared" si="208"/>
        <v>-</v>
      </c>
      <c r="BD596" t="str">
        <f t="shared" si="209"/>
        <v>-</v>
      </c>
      <c r="BE596" s="1">
        <f t="shared" si="210"/>
        <v>2008</v>
      </c>
      <c r="BF596" s="1">
        <f t="shared" si="211"/>
        <v>12</v>
      </c>
      <c r="BG596" s="1" t="str">
        <f t="shared" si="212"/>
        <v>-</v>
      </c>
      <c r="BH596" s="1" t="str">
        <f t="shared" si="213"/>
        <v>-</v>
      </c>
      <c r="BI596" s="1" t="str">
        <f t="shared" si="214"/>
        <v>-</v>
      </c>
      <c r="BJ596" s="1" t="str">
        <f t="shared" si="215"/>
        <v>-</v>
      </c>
      <c r="BK596" s="1" t="str">
        <f t="shared" si="216"/>
        <v>-</v>
      </c>
      <c r="BL596" s="1" t="str">
        <f t="shared" si="217"/>
        <v>-</v>
      </c>
      <c r="BM596" s="1" t="str">
        <f t="shared" si="218"/>
        <v>-</v>
      </c>
      <c r="BN596" s="1" t="str">
        <f t="shared" si="219"/>
        <v>-</v>
      </c>
      <c r="BO596" s="1" t="str">
        <f t="shared" si="226"/>
        <v>-</v>
      </c>
      <c r="BP596" s="1" t="str">
        <f t="shared" si="220"/>
        <v>-</v>
      </c>
      <c r="BQ596" s="1" t="str">
        <f t="shared" si="221"/>
        <v>-</v>
      </c>
      <c r="BR596" s="1" t="str">
        <f t="shared" si="222"/>
        <v>-</v>
      </c>
      <c r="BS596" s="1">
        <f t="shared" si="223"/>
        <v>1989</v>
      </c>
      <c r="BT596" s="1">
        <f t="shared" si="224"/>
        <v>9</v>
      </c>
      <c r="BU596" s="127">
        <f t="shared" si="225"/>
        <v>0</v>
      </c>
      <c r="BV596" s="127">
        <f t="shared" si="225"/>
        <v>0</v>
      </c>
      <c r="BW596" s="9"/>
      <c r="BX596" s="9"/>
      <c r="BY596" s="9"/>
      <c r="BZ596" s="9"/>
      <c r="CA596" s="9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</row>
    <row r="597" spans="1:134" ht="15.75" x14ac:dyDescent="0.3">
      <c r="A597" s="101">
        <f>IF(C597&lt;&gt;"",COUNTA($C$7:C597),"")</f>
        <v>591</v>
      </c>
      <c r="B597" s="102">
        <v>9527002</v>
      </c>
      <c r="C597" s="251" t="s">
        <v>1252</v>
      </c>
      <c r="D597" s="145" t="s">
        <v>1253</v>
      </c>
      <c r="E597" s="222"/>
      <c r="F597" s="106" t="s">
        <v>260</v>
      </c>
      <c r="G597" s="110" t="s">
        <v>102</v>
      </c>
      <c r="H597" s="110" t="s">
        <v>103</v>
      </c>
      <c r="I597" s="109">
        <f t="shared" ca="1" si="227"/>
        <v>62</v>
      </c>
      <c r="J597" s="110" t="s">
        <v>104</v>
      </c>
      <c r="K597" s="110" t="s">
        <v>105</v>
      </c>
      <c r="L597" s="111" t="s">
        <v>112</v>
      </c>
      <c r="M597" s="253">
        <v>19716</v>
      </c>
      <c r="N597" s="254">
        <v>20007</v>
      </c>
      <c r="O597" s="156">
        <v>27126</v>
      </c>
      <c r="P597" s="255"/>
      <c r="Q597" s="391"/>
      <c r="R597" s="135"/>
      <c r="S597" s="355"/>
      <c r="T597" s="137"/>
      <c r="U597" s="138"/>
      <c r="V597" s="139"/>
      <c r="W597" s="135"/>
      <c r="X597" s="371"/>
      <c r="Y597" s="141">
        <f t="shared" si="207"/>
        <v>12</v>
      </c>
      <c r="AF597" s="371"/>
      <c r="AG597" s="371"/>
      <c r="AH597" s="143" t="str">
        <f t="shared" si="206"/>
        <v>W</v>
      </c>
      <c r="AI597" s="143" t="str">
        <f t="shared" si="206"/>
        <v>S</v>
      </c>
      <c r="AJ597" s="143">
        <f t="shared" ca="1" si="206"/>
        <v>62</v>
      </c>
      <c r="AK597" s="143" t="str">
        <f t="shared" si="206"/>
        <v>Kejuruan</v>
      </c>
      <c r="AL597" s="143" t="str">
        <f t="shared" si="206"/>
        <v>P.Negeri</v>
      </c>
      <c r="AM597" s="143" t="str">
        <f t="shared" si="206"/>
        <v>Ambon</v>
      </c>
      <c r="AN597" s="25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33"/>
      <c r="BC597">
        <f t="shared" si="208"/>
        <v>1954</v>
      </c>
      <c r="BD597">
        <f t="shared" si="209"/>
        <v>10</v>
      </c>
      <c r="BE597" s="1">
        <f t="shared" si="210"/>
        <v>1974</v>
      </c>
      <c r="BF597" s="1">
        <f t="shared" si="211"/>
        <v>4</v>
      </c>
      <c r="BG597" s="1" t="str">
        <f t="shared" si="212"/>
        <v>-</v>
      </c>
      <c r="BH597" s="1" t="str">
        <f t="shared" si="213"/>
        <v>-</v>
      </c>
      <c r="BI597" s="1" t="str">
        <f t="shared" si="214"/>
        <v>-</v>
      </c>
      <c r="BJ597" s="1" t="str">
        <f t="shared" si="215"/>
        <v>-</v>
      </c>
      <c r="BK597" s="1" t="str">
        <f t="shared" si="216"/>
        <v>-</v>
      </c>
      <c r="BL597" s="1" t="str">
        <f t="shared" si="217"/>
        <v>-</v>
      </c>
      <c r="BM597" s="1" t="str">
        <f t="shared" si="218"/>
        <v>-</v>
      </c>
      <c r="BN597" s="1" t="str">
        <f t="shared" si="219"/>
        <v>-</v>
      </c>
      <c r="BO597" s="1" t="str">
        <f t="shared" si="226"/>
        <v>-</v>
      </c>
      <c r="BP597" s="1" t="str">
        <f t="shared" si="220"/>
        <v>-</v>
      </c>
      <c r="BQ597" s="1" t="str">
        <f t="shared" si="221"/>
        <v>-</v>
      </c>
      <c r="BR597" s="1" t="str">
        <f t="shared" si="222"/>
        <v>-</v>
      </c>
      <c r="BS597" s="1">
        <f t="shared" si="223"/>
        <v>1953</v>
      </c>
      <c r="BT597" s="1">
        <f t="shared" si="224"/>
        <v>12</v>
      </c>
      <c r="BU597" s="127">
        <f t="shared" si="225"/>
        <v>0</v>
      </c>
      <c r="BV597" s="127">
        <f t="shared" si="225"/>
        <v>0</v>
      </c>
      <c r="BW597" s="9"/>
      <c r="BX597" s="9"/>
      <c r="BY597" s="9"/>
      <c r="BZ597" s="9"/>
      <c r="CA597" s="9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</row>
    <row r="598" spans="1:134" ht="15.75" x14ac:dyDescent="0.3">
      <c r="A598" s="101">
        <f>IF(C598&lt;&gt;"",COUNTA($C$7:C598),"")</f>
        <v>592</v>
      </c>
      <c r="B598" s="102">
        <v>9518003</v>
      </c>
      <c r="C598" s="251" t="s">
        <v>1254</v>
      </c>
      <c r="D598" s="145" t="s">
        <v>1253</v>
      </c>
      <c r="E598" s="131"/>
      <c r="F598" s="106" t="s">
        <v>260</v>
      </c>
      <c r="G598" s="110" t="s">
        <v>66</v>
      </c>
      <c r="H598" s="110" t="s">
        <v>103</v>
      </c>
      <c r="I598" s="109">
        <f t="shared" ca="1" si="227"/>
        <v>36</v>
      </c>
      <c r="J598" s="110" t="s">
        <v>110</v>
      </c>
      <c r="K598" s="110" t="s">
        <v>119</v>
      </c>
      <c r="L598" s="111" t="s">
        <v>112</v>
      </c>
      <c r="M598" s="253">
        <v>28987</v>
      </c>
      <c r="N598" s="254">
        <v>29215</v>
      </c>
      <c r="O598" s="156">
        <v>35400</v>
      </c>
      <c r="P598" s="133"/>
      <c r="Q598" s="402"/>
      <c r="R598" s="135"/>
      <c r="S598" s="136"/>
      <c r="T598" s="137"/>
      <c r="U598" s="138"/>
      <c r="V598" s="139"/>
      <c r="W598" s="135"/>
      <c r="X598" s="371"/>
      <c r="Y598" s="141">
        <f t="shared" si="207"/>
        <v>5</v>
      </c>
      <c r="AF598" s="371"/>
      <c r="AG598" s="371"/>
      <c r="AH598" s="143" t="str">
        <f t="shared" si="206"/>
        <v>P</v>
      </c>
      <c r="AI598" s="143" t="str">
        <f t="shared" si="206"/>
        <v>S</v>
      </c>
      <c r="AJ598" s="143">
        <f t="shared" ca="1" si="206"/>
        <v>36</v>
      </c>
      <c r="AK598" s="143" t="str">
        <f t="shared" si="206"/>
        <v>SMU</v>
      </c>
      <c r="AL598" s="143" t="str">
        <f t="shared" si="206"/>
        <v>P.Swasta</v>
      </c>
      <c r="AM598" s="143" t="str">
        <f t="shared" si="206"/>
        <v>Ambon</v>
      </c>
      <c r="AN598" s="25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33"/>
      <c r="BC598">
        <f t="shared" si="208"/>
        <v>1979</v>
      </c>
      <c r="BD598">
        <f t="shared" si="209"/>
        <v>12</v>
      </c>
      <c r="BE598" s="1">
        <f t="shared" si="210"/>
        <v>1996</v>
      </c>
      <c r="BF598" s="1">
        <f t="shared" si="211"/>
        <v>12</v>
      </c>
      <c r="BG598" s="1" t="str">
        <f t="shared" si="212"/>
        <v>-</v>
      </c>
      <c r="BH598" s="1" t="str">
        <f t="shared" si="213"/>
        <v>-</v>
      </c>
      <c r="BI598" s="1" t="str">
        <f t="shared" si="214"/>
        <v>-</v>
      </c>
      <c r="BJ598" s="1" t="str">
        <f t="shared" si="215"/>
        <v>-</v>
      </c>
      <c r="BK598" s="1" t="str">
        <f t="shared" si="216"/>
        <v>-</v>
      </c>
      <c r="BL598" s="1" t="str">
        <f t="shared" si="217"/>
        <v>-</v>
      </c>
      <c r="BM598" s="1" t="str">
        <f t="shared" si="218"/>
        <v>-</v>
      </c>
      <c r="BN598" s="1" t="str">
        <f t="shared" si="219"/>
        <v>-</v>
      </c>
      <c r="BO598" s="1" t="str">
        <f t="shared" si="226"/>
        <v>-</v>
      </c>
      <c r="BP598" s="1" t="str">
        <f t="shared" si="220"/>
        <v>-</v>
      </c>
      <c r="BQ598" s="1" t="str">
        <f t="shared" si="221"/>
        <v>-</v>
      </c>
      <c r="BR598" s="1" t="str">
        <f t="shared" si="222"/>
        <v>-</v>
      </c>
      <c r="BS598" s="1">
        <f t="shared" si="223"/>
        <v>1979</v>
      </c>
      <c r="BT598" s="1">
        <f t="shared" si="224"/>
        <v>5</v>
      </c>
      <c r="BU598" s="127">
        <f t="shared" si="225"/>
        <v>0</v>
      </c>
      <c r="BV598" s="127">
        <f t="shared" si="225"/>
        <v>0</v>
      </c>
      <c r="BW598" s="9"/>
      <c r="BX598" s="9"/>
      <c r="BY598" s="9"/>
      <c r="BZ598" s="9"/>
      <c r="CA598" s="9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</row>
    <row r="599" spans="1:134" ht="15.75" x14ac:dyDescent="0.3">
      <c r="A599" s="101">
        <f>IF(C599&lt;&gt;"",COUNTA($C$7:C599),"")</f>
        <v>593</v>
      </c>
      <c r="B599" s="357">
        <v>9528004</v>
      </c>
      <c r="C599" s="360" t="s">
        <v>1255</v>
      </c>
      <c r="D599" s="145" t="s">
        <v>1253</v>
      </c>
      <c r="E599" s="131"/>
      <c r="F599" s="106" t="s">
        <v>260</v>
      </c>
      <c r="G599" s="110" t="s">
        <v>102</v>
      </c>
      <c r="H599" s="110" t="s">
        <v>103</v>
      </c>
      <c r="I599" s="109">
        <f t="shared" ca="1" si="227"/>
        <v>33</v>
      </c>
      <c r="J599" s="110" t="s">
        <v>110</v>
      </c>
      <c r="K599" s="110" t="s">
        <v>119</v>
      </c>
      <c r="L599" s="111" t="s">
        <v>112</v>
      </c>
      <c r="M599" s="304">
        <v>30079</v>
      </c>
      <c r="N599" s="167">
        <v>30444</v>
      </c>
      <c r="O599" s="158">
        <v>36639</v>
      </c>
      <c r="P599" s="255"/>
      <c r="Q599" s="391"/>
      <c r="R599" s="135"/>
      <c r="S599" s="136"/>
      <c r="T599" s="137"/>
      <c r="U599" s="138"/>
      <c r="V599" s="139"/>
      <c r="W599" s="135"/>
      <c r="X599" s="371"/>
      <c r="Y599" s="141">
        <f t="shared" si="207"/>
        <v>5</v>
      </c>
      <c r="AF599" s="371"/>
      <c r="AG599" s="371"/>
      <c r="AH599" s="143" t="str">
        <f t="shared" si="206"/>
        <v>W</v>
      </c>
      <c r="AI599" s="143" t="str">
        <f t="shared" si="206"/>
        <v>S</v>
      </c>
      <c r="AJ599" s="143">
        <f t="shared" ca="1" si="206"/>
        <v>33</v>
      </c>
      <c r="AK599" s="143" t="str">
        <f t="shared" si="206"/>
        <v>SMU</v>
      </c>
      <c r="AL599" s="143" t="str">
        <f t="shared" si="206"/>
        <v>P.Swasta</v>
      </c>
      <c r="AM599" s="143" t="str">
        <f t="shared" si="206"/>
        <v>Ambon</v>
      </c>
      <c r="AN599" s="25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33"/>
      <c r="BC599">
        <f t="shared" si="208"/>
        <v>1983</v>
      </c>
      <c r="BD599">
        <f t="shared" si="209"/>
        <v>5</v>
      </c>
      <c r="BE599" s="1">
        <f t="shared" si="210"/>
        <v>2000</v>
      </c>
      <c r="BF599" s="1">
        <f t="shared" si="211"/>
        <v>4</v>
      </c>
      <c r="BG599" s="1" t="str">
        <f t="shared" si="212"/>
        <v>-</v>
      </c>
      <c r="BH599" s="1" t="str">
        <f t="shared" si="213"/>
        <v>-</v>
      </c>
      <c r="BI599" s="1" t="str">
        <f t="shared" si="214"/>
        <v>-</v>
      </c>
      <c r="BJ599" s="1" t="str">
        <f t="shared" si="215"/>
        <v>-</v>
      </c>
      <c r="BK599" s="1" t="str">
        <f t="shared" si="216"/>
        <v>-</v>
      </c>
      <c r="BL599" s="1" t="str">
        <f t="shared" si="217"/>
        <v>-</v>
      </c>
      <c r="BM599" s="1" t="str">
        <f t="shared" si="218"/>
        <v>-</v>
      </c>
      <c r="BN599" s="1" t="str">
        <f t="shared" si="219"/>
        <v>-</v>
      </c>
      <c r="BO599" s="1" t="str">
        <f t="shared" si="226"/>
        <v>-</v>
      </c>
      <c r="BP599" s="1" t="str">
        <f t="shared" si="220"/>
        <v>-</v>
      </c>
      <c r="BQ599" s="1" t="str">
        <f t="shared" si="221"/>
        <v>-</v>
      </c>
      <c r="BR599" s="1" t="str">
        <f t="shared" si="222"/>
        <v>-</v>
      </c>
      <c r="BS599" s="1">
        <f t="shared" si="223"/>
        <v>1982</v>
      </c>
      <c r="BT599" s="1">
        <f t="shared" si="224"/>
        <v>5</v>
      </c>
      <c r="BU599" s="127">
        <f t="shared" si="225"/>
        <v>0</v>
      </c>
      <c r="BV599" s="127">
        <f t="shared" si="225"/>
        <v>0</v>
      </c>
      <c r="BW599" s="9"/>
      <c r="BX599" s="9"/>
      <c r="BY599" s="9"/>
      <c r="BZ599" s="9"/>
      <c r="CA599" s="9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</row>
    <row r="600" spans="1:134" ht="15.75" x14ac:dyDescent="0.3">
      <c r="A600" s="101">
        <f>IF(C600&lt;&gt;"",COUNTA($C$7:C600),"")</f>
        <v>594</v>
      </c>
      <c r="B600" s="102">
        <v>9528005</v>
      </c>
      <c r="C600" s="251" t="s">
        <v>1256</v>
      </c>
      <c r="D600" s="145" t="s">
        <v>1253</v>
      </c>
      <c r="E600" s="131"/>
      <c r="F600" s="106" t="s">
        <v>260</v>
      </c>
      <c r="G600" s="110" t="s">
        <v>102</v>
      </c>
      <c r="H600" s="110" t="s">
        <v>103</v>
      </c>
      <c r="I600" s="109">
        <f t="shared" ca="1" si="227"/>
        <v>29</v>
      </c>
      <c r="J600" s="110" t="s">
        <v>110</v>
      </c>
      <c r="K600" s="110" t="s">
        <v>122</v>
      </c>
      <c r="L600" s="111" t="s">
        <v>112</v>
      </c>
      <c r="M600" s="253">
        <v>31440</v>
      </c>
      <c r="N600" s="254">
        <v>31772</v>
      </c>
      <c r="O600" s="156">
        <v>38346</v>
      </c>
      <c r="P600" s="255"/>
      <c r="Q600" s="391"/>
      <c r="R600" s="135"/>
      <c r="S600" s="136"/>
      <c r="T600" s="137"/>
      <c r="U600" s="138"/>
      <c r="V600" s="139"/>
      <c r="W600" s="135"/>
      <c r="X600" s="371"/>
      <c r="Y600" s="141">
        <f t="shared" si="207"/>
        <v>1</v>
      </c>
      <c r="AF600" s="371"/>
      <c r="AG600" s="371"/>
      <c r="AH600" s="143" t="str">
        <f t="shared" si="206"/>
        <v>W</v>
      </c>
      <c r="AI600" s="143" t="str">
        <f t="shared" si="206"/>
        <v>S</v>
      </c>
      <c r="AJ600" s="143">
        <f t="shared" ca="1" si="206"/>
        <v>29</v>
      </c>
      <c r="AK600" s="143" t="str">
        <f t="shared" si="206"/>
        <v>SMU</v>
      </c>
      <c r="AL600" s="143" t="str">
        <f t="shared" si="206"/>
        <v>Pel/Mhs</v>
      </c>
      <c r="AM600" s="143" t="str">
        <f t="shared" si="206"/>
        <v>Ambon</v>
      </c>
      <c r="AN600" s="25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33"/>
      <c r="BC600">
        <f t="shared" si="208"/>
        <v>1986</v>
      </c>
      <c r="BD600">
        <f t="shared" si="209"/>
        <v>12</v>
      </c>
      <c r="BE600" s="1">
        <f t="shared" si="210"/>
        <v>2004</v>
      </c>
      <c r="BF600" s="1">
        <f t="shared" si="211"/>
        <v>12</v>
      </c>
      <c r="BG600" s="1" t="str">
        <f t="shared" si="212"/>
        <v>-</v>
      </c>
      <c r="BH600" s="1" t="str">
        <f t="shared" si="213"/>
        <v>-</v>
      </c>
      <c r="BI600" s="1" t="str">
        <f t="shared" si="214"/>
        <v>-</v>
      </c>
      <c r="BJ600" s="1" t="str">
        <f t="shared" si="215"/>
        <v>-</v>
      </c>
      <c r="BK600" s="1" t="str">
        <f t="shared" si="216"/>
        <v>-</v>
      </c>
      <c r="BL600" s="1" t="str">
        <f t="shared" si="217"/>
        <v>-</v>
      </c>
      <c r="BM600" s="1" t="str">
        <f t="shared" si="218"/>
        <v>-</v>
      </c>
      <c r="BN600" s="1" t="str">
        <f t="shared" si="219"/>
        <v>-</v>
      </c>
      <c r="BO600" s="1" t="str">
        <f t="shared" si="226"/>
        <v>-</v>
      </c>
      <c r="BP600" s="1" t="str">
        <f t="shared" si="220"/>
        <v>-</v>
      </c>
      <c r="BQ600" s="1" t="str">
        <f t="shared" si="221"/>
        <v>-</v>
      </c>
      <c r="BR600" s="1" t="str">
        <f t="shared" si="222"/>
        <v>-</v>
      </c>
      <c r="BS600" s="1">
        <f t="shared" si="223"/>
        <v>1986</v>
      </c>
      <c r="BT600" s="1">
        <f t="shared" si="224"/>
        <v>1</v>
      </c>
      <c r="BU600" s="127">
        <f t="shared" si="225"/>
        <v>0</v>
      </c>
      <c r="BV600" s="127">
        <f t="shared" si="225"/>
        <v>0</v>
      </c>
      <c r="BW600" s="9"/>
      <c r="BX600" s="9"/>
      <c r="BY600" s="9"/>
      <c r="BZ600" s="9"/>
      <c r="CA600" s="9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</row>
    <row r="601" spans="1:134" ht="15.75" x14ac:dyDescent="0.3">
      <c r="A601" s="101">
        <f>IF(C601&lt;&gt;"",COUNTA($C$7:C601),"")</f>
        <v>595</v>
      </c>
      <c r="B601" s="144" t="s">
        <v>1257</v>
      </c>
      <c r="C601" s="251" t="s">
        <v>1258</v>
      </c>
      <c r="D601" s="293" t="s">
        <v>1259</v>
      </c>
      <c r="E601" s="131"/>
      <c r="F601" s="106" t="s">
        <v>260</v>
      </c>
      <c r="G601" s="110" t="s">
        <v>66</v>
      </c>
      <c r="H601" s="110" t="s">
        <v>103</v>
      </c>
      <c r="I601" s="109">
        <f t="shared" ca="1" si="227"/>
        <v>68</v>
      </c>
      <c r="J601" s="110" t="s">
        <v>118</v>
      </c>
      <c r="K601" s="110" t="s">
        <v>171</v>
      </c>
      <c r="L601" s="111" t="s">
        <v>174</v>
      </c>
      <c r="M601" s="304">
        <v>17368</v>
      </c>
      <c r="N601" s="304"/>
      <c r="O601" s="358">
        <v>23377</v>
      </c>
      <c r="P601" s="307">
        <v>38991</v>
      </c>
      <c r="Q601" s="367"/>
      <c r="R601" s="135"/>
      <c r="S601" s="136"/>
      <c r="T601" s="137"/>
      <c r="U601" s="138"/>
      <c r="V601" s="139"/>
      <c r="W601" s="135"/>
      <c r="X601" s="371"/>
      <c r="Y601" s="141">
        <f t="shared" si="207"/>
        <v>7</v>
      </c>
      <c r="AF601" s="371"/>
      <c r="AG601" s="371"/>
      <c r="AH601" s="143" t="str">
        <f t="shared" si="206"/>
        <v>P</v>
      </c>
      <c r="AI601" s="143" t="str">
        <f t="shared" si="206"/>
        <v>S</v>
      </c>
      <c r="AJ601" s="143">
        <f t="shared" ca="1" si="206"/>
        <v>68</v>
      </c>
      <c r="AK601" s="143" t="str">
        <f t="shared" si="206"/>
        <v>SD</v>
      </c>
      <c r="AL601" s="143" t="str">
        <f t="shared" si="206"/>
        <v>Lain-Lain</v>
      </c>
      <c r="AM601" s="143" t="str">
        <f t="shared" si="206"/>
        <v>Sunda</v>
      </c>
      <c r="AN601" s="25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33"/>
      <c r="BC601" t="str">
        <f t="shared" si="208"/>
        <v>-</v>
      </c>
      <c r="BD601" t="str">
        <f t="shared" si="209"/>
        <v>-</v>
      </c>
      <c r="BE601" s="1">
        <f t="shared" si="210"/>
        <v>1964</v>
      </c>
      <c r="BF601" s="1">
        <f t="shared" si="211"/>
        <v>1</v>
      </c>
      <c r="BG601" s="1">
        <f t="shared" si="212"/>
        <v>2006</v>
      </c>
      <c r="BH601" s="1">
        <f t="shared" si="213"/>
        <v>10</v>
      </c>
      <c r="BI601" s="1" t="str">
        <f t="shared" si="214"/>
        <v>-</v>
      </c>
      <c r="BJ601" s="1" t="str">
        <f t="shared" si="215"/>
        <v>-</v>
      </c>
      <c r="BK601" s="1" t="str">
        <f t="shared" si="216"/>
        <v>-</v>
      </c>
      <c r="BL601" s="1" t="str">
        <f t="shared" si="217"/>
        <v>-</v>
      </c>
      <c r="BM601" s="1" t="str">
        <f t="shared" si="218"/>
        <v>-</v>
      </c>
      <c r="BN601" s="1" t="str">
        <f t="shared" si="219"/>
        <v>-</v>
      </c>
      <c r="BO601" s="1" t="str">
        <f t="shared" si="226"/>
        <v>-</v>
      </c>
      <c r="BP601" s="1" t="str">
        <f t="shared" si="220"/>
        <v>-</v>
      </c>
      <c r="BQ601" s="1" t="str">
        <f t="shared" si="221"/>
        <v>-</v>
      </c>
      <c r="BR601" s="1" t="str">
        <f t="shared" si="222"/>
        <v>-</v>
      </c>
      <c r="BS601" s="1">
        <f t="shared" si="223"/>
        <v>1947</v>
      </c>
      <c r="BT601" s="1">
        <f t="shared" si="224"/>
        <v>7</v>
      </c>
      <c r="BU601" s="127">
        <f t="shared" si="225"/>
        <v>0</v>
      </c>
      <c r="BV601" s="127">
        <f t="shared" si="225"/>
        <v>0</v>
      </c>
      <c r="BW601" s="9"/>
      <c r="BX601" s="9"/>
      <c r="BY601" s="9"/>
      <c r="BZ601" s="9"/>
      <c r="CA601" s="9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</row>
    <row r="602" spans="1:134" ht="15.75" x14ac:dyDescent="0.3">
      <c r="A602" s="101">
        <f>IF(C602&lt;&gt;"",COUNTA($C$7:C602),"")</f>
        <v>596</v>
      </c>
      <c r="B602" s="144">
        <v>1027024</v>
      </c>
      <c r="C602" s="251" t="s">
        <v>1260</v>
      </c>
      <c r="D602" s="293" t="s">
        <v>1259</v>
      </c>
      <c r="E602" s="131"/>
      <c r="F602" s="106" t="s">
        <v>260</v>
      </c>
      <c r="G602" s="110" t="s">
        <v>102</v>
      </c>
      <c r="H602" s="110" t="s">
        <v>103</v>
      </c>
      <c r="I602" s="109">
        <f t="shared" ca="1" si="227"/>
        <v>54</v>
      </c>
      <c r="J602" s="110" t="s">
        <v>118</v>
      </c>
      <c r="K602" s="110" t="s">
        <v>171</v>
      </c>
      <c r="L602" s="111" t="s">
        <v>174</v>
      </c>
      <c r="M602" s="304">
        <v>22598</v>
      </c>
      <c r="N602" s="304"/>
      <c r="O602" s="358"/>
      <c r="P602" s="307">
        <v>40426</v>
      </c>
      <c r="Q602" s="367"/>
      <c r="R602" s="135"/>
      <c r="S602" s="136"/>
      <c r="T602" s="137"/>
      <c r="U602" s="138"/>
      <c r="V602" s="139" t="s">
        <v>154</v>
      </c>
      <c r="W602" s="135"/>
      <c r="X602" s="371"/>
      <c r="Y602" s="141">
        <f t="shared" si="207"/>
        <v>11</v>
      </c>
      <c r="AF602" s="371"/>
      <c r="AG602" s="371"/>
      <c r="AH602" s="143" t="str">
        <f t="shared" si="206"/>
        <v>W</v>
      </c>
      <c r="AI602" s="143" t="str">
        <f t="shared" si="206"/>
        <v>S</v>
      </c>
      <c r="AJ602" s="143">
        <f t="shared" ca="1" si="206"/>
        <v>54</v>
      </c>
      <c r="AK602" s="143" t="str">
        <f t="shared" si="206"/>
        <v>SD</v>
      </c>
      <c r="AL602" s="143" t="str">
        <f t="shared" si="206"/>
        <v>Lain-Lain</v>
      </c>
      <c r="AM602" s="143" t="str">
        <f t="shared" si="206"/>
        <v>Sunda</v>
      </c>
      <c r="AN602" s="25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33"/>
      <c r="BC602" t="str">
        <f t="shared" si="208"/>
        <v>-</v>
      </c>
      <c r="BD602" t="str">
        <f t="shared" si="209"/>
        <v>-</v>
      </c>
      <c r="BE602" s="1" t="str">
        <f t="shared" si="210"/>
        <v>-</v>
      </c>
      <c r="BF602" s="1" t="str">
        <f t="shared" si="211"/>
        <v>-</v>
      </c>
      <c r="BG602" s="1">
        <f t="shared" si="212"/>
        <v>2010</v>
      </c>
      <c r="BH602" s="1">
        <f t="shared" si="213"/>
        <v>9</v>
      </c>
      <c r="BI602" s="1" t="str">
        <f t="shared" si="214"/>
        <v>-</v>
      </c>
      <c r="BJ602" s="1" t="str">
        <f t="shared" si="215"/>
        <v>-</v>
      </c>
      <c r="BK602" s="1" t="str">
        <f t="shared" si="216"/>
        <v>-</v>
      </c>
      <c r="BL602" s="1" t="str">
        <f t="shared" si="217"/>
        <v>-</v>
      </c>
      <c r="BM602" s="1" t="str">
        <f t="shared" si="218"/>
        <v>-</v>
      </c>
      <c r="BN602" s="1" t="str">
        <f t="shared" si="219"/>
        <v>-</v>
      </c>
      <c r="BO602" s="1" t="str">
        <f t="shared" si="226"/>
        <v>-</v>
      </c>
      <c r="BP602" s="1" t="str">
        <f t="shared" si="220"/>
        <v>-</v>
      </c>
      <c r="BQ602" s="1" t="str">
        <f t="shared" si="221"/>
        <v>-</v>
      </c>
      <c r="BR602" s="1" t="str">
        <f t="shared" si="222"/>
        <v>-</v>
      </c>
      <c r="BS602" s="1">
        <f t="shared" si="223"/>
        <v>1961</v>
      </c>
      <c r="BT602" s="1">
        <f t="shared" si="224"/>
        <v>11</v>
      </c>
      <c r="BU602" s="127" t="str">
        <f t="shared" si="225"/>
        <v>ATP-1</v>
      </c>
      <c r="BV602" s="127">
        <f t="shared" si="225"/>
        <v>0</v>
      </c>
      <c r="BW602" s="9"/>
      <c r="BX602" s="9"/>
      <c r="BY602" s="9"/>
      <c r="BZ602" s="9"/>
      <c r="CA602" s="9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</row>
    <row r="603" spans="1:134" ht="15.75" x14ac:dyDescent="0.3">
      <c r="A603" s="101">
        <f>IF(C603&lt;&gt;"",COUNTA($C$7:C603),"")</f>
        <v>597</v>
      </c>
      <c r="B603" s="144" t="s">
        <v>1261</v>
      </c>
      <c r="C603" s="251" t="s">
        <v>1262</v>
      </c>
      <c r="D603" s="293" t="s">
        <v>1263</v>
      </c>
      <c r="E603" s="131"/>
      <c r="F603" s="106" t="s">
        <v>260</v>
      </c>
      <c r="G603" s="110" t="s">
        <v>102</v>
      </c>
      <c r="H603" s="110" t="s">
        <v>103</v>
      </c>
      <c r="I603" s="109">
        <f t="shared" ca="1" si="227"/>
        <v>48</v>
      </c>
      <c r="J603" s="110" t="s">
        <v>145</v>
      </c>
      <c r="K603" s="110" t="s">
        <v>119</v>
      </c>
      <c r="L603" s="111" t="s">
        <v>146</v>
      </c>
      <c r="M603" s="304">
        <v>24832</v>
      </c>
      <c r="N603" s="304">
        <v>24970</v>
      </c>
      <c r="O603" s="358">
        <v>31095</v>
      </c>
      <c r="P603" s="307"/>
      <c r="Q603" s="367"/>
      <c r="R603" s="135"/>
      <c r="S603" s="136"/>
      <c r="T603" s="137"/>
      <c r="U603" s="138"/>
      <c r="V603" s="139"/>
      <c r="W603" s="135"/>
      <c r="X603" s="371"/>
      <c r="Y603" s="141">
        <f t="shared" si="207"/>
        <v>12</v>
      </c>
      <c r="AF603" s="371"/>
      <c r="AG603" s="371"/>
      <c r="AH603" s="143" t="str">
        <f t="shared" si="206"/>
        <v>W</v>
      </c>
      <c r="AI603" s="143" t="str">
        <f t="shared" si="206"/>
        <v>S</v>
      </c>
      <c r="AJ603" s="143">
        <f t="shared" ca="1" si="206"/>
        <v>48</v>
      </c>
      <c r="AK603" s="143" t="str">
        <f t="shared" si="206"/>
        <v>S-1</v>
      </c>
      <c r="AL603" s="143" t="str">
        <f t="shared" si="206"/>
        <v>P.Swasta</v>
      </c>
      <c r="AM603" s="143" t="str">
        <f t="shared" si="206"/>
        <v>Batak</v>
      </c>
      <c r="AN603" s="25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33"/>
      <c r="BC603">
        <f t="shared" si="208"/>
        <v>1968</v>
      </c>
      <c r="BD603">
        <f t="shared" si="209"/>
        <v>5</v>
      </c>
      <c r="BE603" s="1">
        <f t="shared" si="210"/>
        <v>1985</v>
      </c>
      <c r="BF603" s="1">
        <f t="shared" si="211"/>
        <v>2</v>
      </c>
      <c r="BG603" s="1" t="str">
        <f t="shared" si="212"/>
        <v>-</v>
      </c>
      <c r="BH603" s="1" t="str">
        <f t="shared" si="213"/>
        <v>-</v>
      </c>
      <c r="BI603" s="1" t="str">
        <f t="shared" si="214"/>
        <v>-</v>
      </c>
      <c r="BJ603" s="1" t="str">
        <f t="shared" si="215"/>
        <v>-</v>
      </c>
      <c r="BK603" s="1" t="str">
        <f t="shared" si="216"/>
        <v>-</v>
      </c>
      <c r="BL603" s="1" t="str">
        <f t="shared" si="217"/>
        <v>-</v>
      </c>
      <c r="BM603" s="1" t="str">
        <f t="shared" si="218"/>
        <v>-</v>
      </c>
      <c r="BN603" s="1" t="str">
        <f t="shared" si="219"/>
        <v>-</v>
      </c>
      <c r="BO603" s="1" t="str">
        <f t="shared" si="226"/>
        <v>-</v>
      </c>
      <c r="BP603" s="1" t="str">
        <f t="shared" si="220"/>
        <v>-</v>
      </c>
      <c r="BQ603" s="1" t="str">
        <f t="shared" si="221"/>
        <v>-</v>
      </c>
      <c r="BR603" s="1" t="str">
        <f t="shared" si="222"/>
        <v>-</v>
      </c>
      <c r="BS603" s="1">
        <f t="shared" si="223"/>
        <v>1967</v>
      </c>
      <c r="BT603" s="1">
        <f t="shared" si="224"/>
        <v>12</v>
      </c>
      <c r="BU603" s="127">
        <f t="shared" si="225"/>
        <v>0</v>
      </c>
      <c r="BV603" s="127">
        <f t="shared" si="225"/>
        <v>0</v>
      </c>
      <c r="BW603" s="9"/>
      <c r="BX603" s="9"/>
      <c r="BY603" s="9"/>
      <c r="BZ603" s="9"/>
      <c r="CA603" s="9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</row>
    <row r="604" spans="1:134" ht="15.75" x14ac:dyDescent="0.3">
      <c r="A604" s="101">
        <f>IF(C604&lt;&gt;"",COUNTA($C$7:C604),"")</f>
        <v>598</v>
      </c>
      <c r="B604" s="309" t="s">
        <v>1264</v>
      </c>
      <c r="C604" s="360" t="s">
        <v>1265</v>
      </c>
      <c r="D604" s="293" t="s">
        <v>1266</v>
      </c>
      <c r="E604" s="131"/>
      <c r="F604" s="106" t="s">
        <v>260</v>
      </c>
      <c r="G604" s="110" t="s">
        <v>102</v>
      </c>
      <c r="H604" s="110" t="s">
        <v>103</v>
      </c>
      <c r="I604" s="109">
        <f t="shared" ca="1" si="227"/>
        <v>38</v>
      </c>
      <c r="J604" s="110" t="s">
        <v>131</v>
      </c>
      <c r="K604" s="110" t="s">
        <v>127</v>
      </c>
      <c r="L604" s="111" t="s">
        <v>174</v>
      </c>
      <c r="M604" s="304">
        <v>28193</v>
      </c>
      <c r="N604" s="304">
        <v>36779</v>
      </c>
      <c r="O604" s="358">
        <v>36779</v>
      </c>
      <c r="P604" s="308">
        <v>39313</v>
      </c>
      <c r="Q604" s="367"/>
      <c r="R604" s="135"/>
      <c r="S604" s="136"/>
      <c r="T604" s="137"/>
      <c r="U604" s="138"/>
      <c r="V604" s="139"/>
      <c r="W604" s="135"/>
      <c r="X604" s="371"/>
      <c r="Y604" s="141">
        <f t="shared" si="207"/>
        <v>3</v>
      </c>
      <c r="AF604" s="371"/>
      <c r="AG604" s="371"/>
      <c r="AH604" s="143" t="str">
        <f t="shared" si="206"/>
        <v>W</v>
      </c>
      <c r="AI604" s="143" t="str">
        <f t="shared" si="206"/>
        <v>S</v>
      </c>
      <c r="AJ604" s="143">
        <f t="shared" ca="1" si="206"/>
        <v>38</v>
      </c>
      <c r="AK604" s="143" t="str">
        <f t="shared" ref="AK604:AM625" si="228">IF(AND(ISBLANK($Q604),ISBLANK($R604),ISBLANK($S604)),J604,"*"&amp;J604)</f>
        <v>SLTP</v>
      </c>
      <c r="AL604" s="143" t="str">
        <f t="shared" si="228"/>
        <v>Ibu RT</v>
      </c>
      <c r="AM604" s="143" t="str">
        <f t="shared" si="228"/>
        <v>Sunda</v>
      </c>
      <c r="AN604" s="25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33"/>
      <c r="BC604">
        <f t="shared" si="208"/>
        <v>2000</v>
      </c>
      <c r="BD604">
        <f t="shared" si="209"/>
        <v>9</v>
      </c>
      <c r="BE604" s="1">
        <f t="shared" si="210"/>
        <v>2000</v>
      </c>
      <c r="BF604" s="1">
        <f t="shared" si="211"/>
        <v>9</v>
      </c>
      <c r="BG604" s="1">
        <f t="shared" si="212"/>
        <v>2007</v>
      </c>
      <c r="BH604" s="1">
        <f t="shared" si="213"/>
        <v>8</v>
      </c>
      <c r="BI604" s="1" t="str">
        <f t="shared" si="214"/>
        <v>-</v>
      </c>
      <c r="BJ604" s="1" t="str">
        <f t="shared" si="215"/>
        <v>-</v>
      </c>
      <c r="BK604" s="1" t="str">
        <f t="shared" si="216"/>
        <v>-</v>
      </c>
      <c r="BL604" s="1" t="str">
        <f t="shared" si="217"/>
        <v>-</v>
      </c>
      <c r="BM604" s="1" t="str">
        <f t="shared" si="218"/>
        <v>-</v>
      </c>
      <c r="BN604" s="1" t="str">
        <f t="shared" si="219"/>
        <v>-</v>
      </c>
      <c r="BO604" s="1" t="str">
        <f t="shared" si="226"/>
        <v>-</v>
      </c>
      <c r="BP604" s="1" t="str">
        <f t="shared" si="220"/>
        <v>-</v>
      </c>
      <c r="BQ604" s="1" t="str">
        <f t="shared" si="221"/>
        <v>-</v>
      </c>
      <c r="BR604" s="1" t="str">
        <f t="shared" si="222"/>
        <v>-</v>
      </c>
      <c r="BS604" s="1">
        <f t="shared" si="223"/>
        <v>1977</v>
      </c>
      <c r="BT604" s="1">
        <f t="shared" si="224"/>
        <v>3</v>
      </c>
      <c r="BU604" s="127">
        <f t="shared" si="225"/>
        <v>0</v>
      </c>
      <c r="BV604" s="127">
        <f t="shared" si="225"/>
        <v>0</v>
      </c>
      <c r="BW604" s="9"/>
      <c r="BX604" s="9"/>
      <c r="BY604" s="9"/>
      <c r="BZ604" s="9"/>
      <c r="CA604" s="9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</row>
    <row r="605" spans="1:134" ht="15.75" x14ac:dyDescent="0.3">
      <c r="A605" s="101">
        <f>IF(C605&lt;&gt;"",COUNTA($C$7:C605),"")</f>
        <v>599</v>
      </c>
      <c r="B605" s="439" t="s">
        <v>1267</v>
      </c>
      <c r="C605" s="440" t="s">
        <v>1268</v>
      </c>
      <c r="D605" s="417" t="s">
        <v>1269</v>
      </c>
      <c r="E605" s="441"/>
      <c r="F605" s="418" t="s">
        <v>260</v>
      </c>
      <c r="G605" s="420" t="s">
        <v>66</v>
      </c>
      <c r="H605" s="420" t="s">
        <v>103</v>
      </c>
      <c r="I605" s="421">
        <f t="shared" ca="1" si="227"/>
        <v>59</v>
      </c>
      <c r="J605" s="420" t="s">
        <v>110</v>
      </c>
      <c r="K605" s="420" t="s">
        <v>105</v>
      </c>
      <c r="L605" s="422" t="s">
        <v>106</v>
      </c>
      <c r="M605" s="423">
        <v>20739</v>
      </c>
      <c r="N605" s="424">
        <v>20903</v>
      </c>
      <c r="O605" s="442">
        <v>27350</v>
      </c>
      <c r="P605" s="443">
        <v>39369</v>
      </c>
      <c r="Q605" s="427"/>
      <c r="R605" s="428"/>
      <c r="S605" s="429">
        <v>40543</v>
      </c>
      <c r="T605" s="430"/>
      <c r="U605" s="431"/>
      <c r="V605" s="432" t="s">
        <v>196</v>
      </c>
      <c r="W605" s="428"/>
      <c r="X605" s="371"/>
      <c r="Y605" s="141" t="str">
        <f t="shared" si="207"/>
        <v>-</v>
      </c>
      <c r="AF605" s="371"/>
      <c r="AG605" s="371"/>
      <c r="AH605" s="143" t="str">
        <f t="shared" ref="AH605:AJ625" si="229">IF(AND(ISBLANK($Q605),ISBLANK($R605),ISBLANK($S605)),G605,"*"&amp;G605)</f>
        <v>*P</v>
      </c>
      <c r="AI605" s="143" t="str">
        <f t="shared" si="229"/>
        <v>*S</v>
      </c>
      <c r="AJ605" s="143" t="str">
        <f t="shared" ca="1" si="229"/>
        <v>*59</v>
      </c>
      <c r="AK605" s="143" t="str">
        <f t="shared" si="228"/>
        <v>*SMU</v>
      </c>
      <c r="AL605" s="143" t="str">
        <f t="shared" si="228"/>
        <v>*P.Negeri</v>
      </c>
      <c r="AM605" s="143" t="str">
        <f t="shared" si="228"/>
        <v>*Jawa</v>
      </c>
      <c r="AN605" s="25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33"/>
      <c r="BC605">
        <f t="shared" si="208"/>
        <v>1957</v>
      </c>
      <c r="BD605">
        <f t="shared" si="209"/>
        <v>3</v>
      </c>
      <c r="BE605" s="1">
        <f t="shared" si="210"/>
        <v>1974</v>
      </c>
      <c r="BF605" s="1">
        <f t="shared" si="211"/>
        <v>11</v>
      </c>
      <c r="BG605" s="1">
        <f t="shared" si="212"/>
        <v>2007</v>
      </c>
      <c r="BH605" s="1">
        <f t="shared" si="213"/>
        <v>10</v>
      </c>
      <c r="BI605" s="1" t="str">
        <f t="shared" si="214"/>
        <v>-</v>
      </c>
      <c r="BJ605" s="1" t="str">
        <f t="shared" si="215"/>
        <v>-</v>
      </c>
      <c r="BK605" s="1" t="str">
        <f t="shared" si="216"/>
        <v>-</v>
      </c>
      <c r="BL605" s="1" t="str">
        <f t="shared" si="217"/>
        <v>-</v>
      </c>
      <c r="BM605" s="1">
        <f t="shared" si="218"/>
        <v>2010</v>
      </c>
      <c r="BN605" s="1">
        <f t="shared" si="219"/>
        <v>12</v>
      </c>
      <c r="BO605" s="1" t="str">
        <f t="shared" si="226"/>
        <v>-</v>
      </c>
      <c r="BP605" s="1" t="str">
        <f t="shared" si="220"/>
        <v>-</v>
      </c>
      <c r="BQ605" s="1" t="str">
        <f t="shared" si="221"/>
        <v>-</v>
      </c>
      <c r="BR605" s="1" t="str">
        <f t="shared" si="222"/>
        <v>-</v>
      </c>
      <c r="BS605" s="1">
        <f t="shared" si="223"/>
        <v>1956</v>
      </c>
      <c r="BT605" s="1">
        <f t="shared" si="224"/>
        <v>10</v>
      </c>
      <c r="BU605" s="127" t="str">
        <f t="shared" si="225"/>
        <v>DKH-1</v>
      </c>
      <c r="BV605" s="127">
        <f t="shared" si="225"/>
        <v>0</v>
      </c>
      <c r="BW605" s="9"/>
      <c r="BX605" s="9"/>
      <c r="BY605" s="9"/>
      <c r="BZ605" s="9"/>
      <c r="CA605" s="9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</row>
    <row r="606" spans="1:134" ht="15.75" x14ac:dyDescent="0.3">
      <c r="A606" s="101">
        <f>IF(C606&lt;&gt;"",COUNTA($C$7:C606),"")</f>
        <v>600</v>
      </c>
      <c r="B606" s="439" t="s">
        <v>1270</v>
      </c>
      <c r="C606" s="440" t="s">
        <v>1271</v>
      </c>
      <c r="D606" s="417" t="s">
        <v>1269</v>
      </c>
      <c r="E606" s="441"/>
      <c r="F606" s="418" t="s">
        <v>260</v>
      </c>
      <c r="G606" s="420" t="s">
        <v>102</v>
      </c>
      <c r="H606" s="420" t="s">
        <v>103</v>
      </c>
      <c r="I606" s="421">
        <f t="shared" ca="1" si="227"/>
        <v>47</v>
      </c>
      <c r="J606" s="420" t="s">
        <v>110</v>
      </c>
      <c r="K606" s="420" t="s">
        <v>127</v>
      </c>
      <c r="L606" s="422" t="s">
        <v>106</v>
      </c>
      <c r="M606" s="423">
        <v>24947</v>
      </c>
      <c r="N606" s="424">
        <v>26657</v>
      </c>
      <c r="O606" s="442">
        <v>32040</v>
      </c>
      <c r="P606" s="443">
        <v>39369</v>
      </c>
      <c r="Q606" s="427"/>
      <c r="R606" s="428"/>
      <c r="S606" s="429">
        <v>40543</v>
      </c>
      <c r="T606" s="430"/>
      <c r="U606" s="431"/>
      <c r="V606" s="432" t="s">
        <v>196</v>
      </c>
      <c r="W606" s="428"/>
      <c r="X606" s="371"/>
      <c r="Y606" s="141" t="str">
        <f t="shared" si="207"/>
        <v>-</v>
      </c>
      <c r="AF606" s="371"/>
      <c r="AG606" s="371"/>
      <c r="AH606" s="143" t="str">
        <f t="shared" si="229"/>
        <v>*W</v>
      </c>
      <c r="AI606" s="143" t="str">
        <f t="shared" si="229"/>
        <v>*S</v>
      </c>
      <c r="AJ606" s="143" t="str">
        <f t="shared" ca="1" si="229"/>
        <v>*47</v>
      </c>
      <c r="AK606" s="143" t="str">
        <f t="shared" si="228"/>
        <v>*SMU</v>
      </c>
      <c r="AL606" s="143" t="str">
        <f t="shared" si="228"/>
        <v>*Ibu RT</v>
      </c>
      <c r="AM606" s="143" t="str">
        <f t="shared" si="228"/>
        <v>*Jawa</v>
      </c>
      <c r="AN606" s="25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33"/>
      <c r="BC606">
        <f t="shared" si="208"/>
        <v>1972</v>
      </c>
      <c r="BD606">
        <f t="shared" si="209"/>
        <v>12</v>
      </c>
      <c r="BE606" s="1">
        <f t="shared" si="210"/>
        <v>1987</v>
      </c>
      <c r="BF606" s="1">
        <f t="shared" si="211"/>
        <v>9</v>
      </c>
      <c r="BG606" s="1">
        <f t="shared" si="212"/>
        <v>2007</v>
      </c>
      <c r="BH606" s="1">
        <f t="shared" si="213"/>
        <v>10</v>
      </c>
      <c r="BI606" s="1" t="str">
        <f t="shared" si="214"/>
        <v>-</v>
      </c>
      <c r="BJ606" s="1" t="str">
        <f t="shared" si="215"/>
        <v>-</v>
      </c>
      <c r="BK606" s="1" t="str">
        <f t="shared" si="216"/>
        <v>-</v>
      </c>
      <c r="BL606" s="1" t="str">
        <f t="shared" si="217"/>
        <v>-</v>
      </c>
      <c r="BM606" s="1">
        <f t="shared" si="218"/>
        <v>2010</v>
      </c>
      <c r="BN606" s="1">
        <f t="shared" si="219"/>
        <v>12</v>
      </c>
      <c r="BO606" s="1" t="str">
        <f t="shared" si="226"/>
        <v>-</v>
      </c>
      <c r="BP606" s="1" t="str">
        <f t="shared" si="220"/>
        <v>-</v>
      </c>
      <c r="BQ606" s="1" t="str">
        <f t="shared" si="221"/>
        <v>-</v>
      </c>
      <c r="BR606" s="1" t="str">
        <f t="shared" si="222"/>
        <v>-</v>
      </c>
      <c r="BS606" s="1">
        <f t="shared" si="223"/>
        <v>1968</v>
      </c>
      <c r="BT606" s="1">
        <f t="shared" si="224"/>
        <v>4</v>
      </c>
      <c r="BU606" s="127" t="str">
        <f t="shared" si="225"/>
        <v>DKH-1</v>
      </c>
      <c r="BV606" s="127">
        <f t="shared" si="225"/>
        <v>0</v>
      </c>
      <c r="BW606" s="9"/>
      <c r="BX606" s="9"/>
      <c r="BY606" s="9"/>
      <c r="BZ606" s="9"/>
      <c r="CA606" s="9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</row>
    <row r="607" spans="1:134" ht="15.75" x14ac:dyDescent="0.3">
      <c r="A607" s="101">
        <f>IF(C607&lt;&gt;"",COUNTA($C$7:C607),"")</f>
        <v>601</v>
      </c>
      <c r="B607" s="309" t="s">
        <v>1272</v>
      </c>
      <c r="C607" s="356" t="s">
        <v>1273</v>
      </c>
      <c r="D607" s="293" t="s">
        <v>1164</v>
      </c>
      <c r="E607" s="131"/>
      <c r="F607" s="106" t="s">
        <v>260</v>
      </c>
      <c r="G607" s="110" t="s">
        <v>66</v>
      </c>
      <c r="H607" s="110" t="s">
        <v>103</v>
      </c>
      <c r="I607" s="109">
        <f t="shared" ca="1" si="227"/>
        <v>52</v>
      </c>
      <c r="J607" s="110" t="s">
        <v>110</v>
      </c>
      <c r="K607" s="110" t="s">
        <v>111</v>
      </c>
      <c r="L607" s="111" t="s">
        <v>146</v>
      </c>
      <c r="M607" s="167">
        <v>23110</v>
      </c>
      <c r="N607" s="167">
        <v>23220</v>
      </c>
      <c r="O607" s="358">
        <v>32348</v>
      </c>
      <c r="P607" s="444">
        <v>39411</v>
      </c>
      <c r="Q607" s="367"/>
      <c r="R607" s="135"/>
      <c r="S607" s="136"/>
      <c r="T607" s="137"/>
      <c r="U607" s="138"/>
      <c r="V607" s="139"/>
      <c r="W607" s="135"/>
      <c r="X607" s="371"/>
      <c r="Y607" s="141">
        <f t="shared" si="207"/>
        <v>4</v>
      </c>
      <c r="AF607" s="371"/>
      <c r="AG607" s="371"/>
      <c r="AH607" s="143" t="str">
        <f t="shared" si="229"/>
        <v>P</v>
      </c>
      <c r="AI607" s="143" t="str">
        <f t="shared" si="229"/>
        <v>S</v>
      </c>
      <c r="AJ607" s="143">
        <f t="shared" ca="1" si="229"/>
        <v>52</v>
      </c>
      <c r="AK607" s="143" t="str">
        <f t="shared" si="228"/>
        <v>SMU</v>
      </c>
      <c r="AL607" s="143" t="str">
        <f t="shared" si="228"/>
        <v>Wirausaha</v>
      </c>
      <c r="AM607" s="143" t="str">
        <f t="shared" si="228"/>
        <v>Batak</v>
      </c>
      <c r="AN607" s="25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33"/>
      <c r="BC607">
        <f t="shared" si="208"/>
        <v>1963</v>
      </c>
      <c r="BD607">
        <f t="shared" si="209"/>
        <v>7</v>
      </c>
      <c r="BE607" s="1">
        <f t="shared" si="210"/>
        <v>1988</v>
      </c>
      <c r="BF607" s="1">
        <f t="shared" si="211"/>
        <v>7</v>
      </c>
      <c r="BG607" s="1">
        <f t="shared" si="212"/>
        <v>2007</v>
      </c>
      <c r="BH607" s="1">
        <f t="shared" si="213"/>
        <v>11</v>
      </c>
      <c r="BI607" s="1" t="str">
        <f t="shared" si="214"/>
        <v>-</v>
      </c>
      <c r="BJ607" s="1" t="str">
        <f t="shared" si="215"/>
        <v>-</v>
      </c>
      <c r="BK607" s="1" t="str">
        <f t="shared" si="216"/>
        <v>-</v>
      </c>
      <c r="BL607" s="1" t="str">
        <f t="shared" si="217"/>
        <v>-</v>
      </c>
      <c r="BM607" s="1" t="str">
        <f t="shared" si="218"/>
        <v>-</v>
      </c>
      <c r="BN607" s="1" t="str">
        <f t="shared" si="219"/>
        <v>-</v>
      </c>
      <c r="BO607" s="1" t="str">
        <f t="shared" si="226"/>
        <v>-</v>
      </c>
      <c r="BP607" s="1" t="str">
        <f t="shared" si="220"/>
        <v>-</v>
      </c>
      <c r="BQ607" s="1" t="str">
        <f t="shared" si="221"/>
        <v>-</v>
      </c>
      <c r="BR607" s="1" t="str">
        <f t="shared" si="222"/>
        <v>-</v>
      </c>
      <c r="BS607" s="1">
        <f t="shared" si="223"/>
        <v>1963</v>
      </c>
      <c r="BT607" s="1">
        <f t="shared" si="224"/>
        <v>4</v>
      </c>
      <c r="BU607" s="127">
        <f t="shared" si="225"/>
        <v>0</v>
      </c>
      <c r="BV607" s="127">
        <f t="shared" si="225"/>
        <v>0</v>
      </c>
      <c r="BW607" s="9"/>
      <c r="BX607" s="9"/>
      <c r="BY607" s="9"/>
      <c r="BZ607" s="9"/>
      <c r="CA607" s="9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</row>
    <row r="608" spans="1:134" ht="15.75" x14ac:dyDescent="0.3">
      <c r="A608" s="101">
        <f>IF(C608&lt;&gt;"",COUNTA($C$7:C608),"")</f>
        <v>602</v>
      </c>
      <c r="B608" s="309" t="s">
        <v>1274</v>
      </c>
      <c r="C608" s="356" t="s">
        <v>1275</v>
      </c>
      <c r="D608" s="293" t="s">
        <v>1164</v>
      </c>
      <c r="E608" s="222"/>
      <c r="F608" s="106" t="s">
        <v>260</v>
      </c>
      <c r="G608" s="110" t="s">
        <v>102</v>
      </c>
      <c r="H608" s="110" t="s">
        <v>103</v>
      </c>
      <c r="I608" s="109">
        <f t="shared" ca="1" si="227"/>
        <v>51</v>
      </c>
      <c r="J608" s="110" t="s">
        <v>110</v>
      </c>
      <c r="K608" s="110" t="s">
        <v>127</v>
      </c>
      <c r="L608" s="111" t="s">
        <v>146</v>
      </c>
      <c r="M608" s="167">
        <v>23451</v>
      </c>
      <c r="N608" s="167">
        <v>29580</v>
      </c>
      <c r="O608" s="358">
        <v>32348</v>
      </c>
      <c r="P608" s="444">
        <v>39411</v>
      </c>
      <c r="Q608" s="367"/>
      <c r="R608" s="135"/>
      <c r="S608" s="136"/>
      <c r="T608" s="137"/>
      <c r="U608" s="138"/>
      <c r="V608" s="139"/>
      <c r="W608" s="135"/>
      <c r="X608" s="371"/>
      <c r="Y608" s="141">
        <f t="shared" si="207"/>
        <v>3</v>
      </c>
      <c r="AF608" s="371"/>
      <c r="AG608" s="371"/>
      <c r="AH608" s="143" t="str">
        <f t="shared" si="229"/>
        <v>W</v>
      </c>
      <c r="AI608" s="143" t="str">
        <f t="shared" si="229"/>
        <v>S</v>
      </c>
      <c r="AJ608" s="143">
        <f t="shared" ca="1" si="229"/>
        <v>51</v>
      </c>
      <c r="AK608" s="143" t="str">
        <f t="shared" si="228"/>
        <v>SMU</v>
      </c>
      <c r="AL608" s="143" t="str">
        <f t="shared" si="228"/>
        <v>Ibu RT</v>
      </c>
      <c r="AM608" s="143" t="str">
        <f t="shared" si="228"/>
        <v>Batak</v>
      </c>
      <c r="AN608" s="25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33"/>
      <c r="BC608">
        <f t="shared" si="208"/>
        <v>1980</v>
      </c>
      <c r="BD608">
        <f t="shared" si="209"/>
        <v>12</v>
      </c>
      <c r="BE608" s="1">
        <f t="shared" si="210"/>
        <v>1988</v>
      </c>
      <c r="BF608" s="1">
        <f t="shared" si="211"/>
        <v>7</v>
      </c>
      <c r="BG608" s="1">
        <f t="shared" si="212"/>
        <v>2007</v>
      </c>
      <c r="BH608" s="1">
        <f t="shared" si="213"/>
        <v>11</v>
      </c>
      <c r="BI608" s="1" t="str">
        <f t="shared" si="214"/>
        <v>-</v>
      </c>
      <c r="BJ608" s="1" t="str">
        <f t="shared" si="215"/>
        <v>-</v>
      </c>
      <c r="BK608" s="1" t="str">
        <f t="shared" si="216"/>
        <v>-</v>
      </c>
      <c r="BL608" s="1" t="str">
        <f t="shared" si="217"/>
        <v>-</v>
      </c>
      <c r="BM608" s="1" t="str">
        <f t="shared" si="218"/>
        <v>-</v>
      </c>
      <c r="BN608" s="1" t="str">
        <f t="shared" si="219"/>
        <v>-</v>
      </c>
      <c r="BO608" s="1" t="str">
        <f t="shared" si="226"/>
        <v>-</v>
      </c>
      <c r="BP608" s="1" t="str">
        <f t="shared" si="220"/>
        <v>-</v>
      </c>
      <c r="BQ608" s="1" t="str">
        <f t="shared" si="221"/>
        <v>-</v>
      </c>
      <c r="BR608" s="1" t="str">
        <f t="shared" si="222"/>
        <v>-</v>
      </c>
      <c r="BS608" s="1">
        <f t="shared" si="223"/>
        <v>1964</v>
      </c>
      <c r="BT608" s="1">
        <f t="shared" si="224"/>
        <v>3</v>
      </c>
      <c r="BU608" s="127">
        <f t="shared" si="225"/>
        <v>0</v>
      </c>
      <c r="BV608" s="127">
        <f t="shared" si="225"/>
        <v>0</v>
      </c>
      <c r="BW608" s="9"/>
      <c r="BX608" s="9"/>
      <c r="BY608" s="9"/>
      <c r="BZ608" s="9"/>
      <c r="CA608" s="9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</row>
    <row r="609" spans="1:134" ht="15.75" x14ac:dyDescent="0.3">
      <c r="A609" s="101">
        <f>IF(C609&lt;&gt;"",COUNTA($C$7:C609),"")</f>
        <v>603</v>
      </c>
      <c r="B609" s="144" t="s">
        <v>1276</v>
      </c>
      <c r="C609" s="294" t="s">
        <v>1277</v>
      </c>
      <c r="D609" s="293" t="s">
        <v>1164</v>
      </c>
      <c r="E609" s="131"/>
      <c r="F609" s="106" t="s">
        <v>260</v>
      </c>
      <c r="G609" s="110" t="s">
        <v>102</v>
      </c>
      <c r="H609" s="110" t="s">
        <v>103</v>
      </c>
      <c r="I609" s="109">
        <f t="shared" ca="1" si="227"/>
        <v>25</v>
      </c>
      <c r="J609" s="110" t="s">
        <v>110</v>
      </c>
      <c r="K609" s="110" t="s">
        <v>122</v>
      </c>
      <c r="L609" s="111" t="s">
        <v>146</v>
      </c>
      <c r="M609" s="253">
        <v>32946</v>
      </c>
      <c r="N609" s="254">
        <v>35789</v>
      </c>
      <c r="O609" s="306">
        <v>39789</v>
      </c>
      <c r="P609" s="333">
        <v>39411</v>
      </c>
      <c r="Q609" s="367"/>
      <c r="R609" s="135"/>
      <c r="S609" s="136"/>
      <c r="T609" s="137"/>
      <c r="U609" s="138"/>
      <c r="V609" s="139"/>
      <c r="W609" s="135"/>
      <c r="X609" s="371"/>
      <c r="Y609" s="141">
        <f t="shared" si="207"/>
        <v>3</v>
      </c>
      <c r="AF609" s="371"/>
      <c r="AG609" s="371"/>
      <c r="AH609" s="143" t="str">
        <f t="shared" si="229"/>
        <v>W</v>
      </c>
      <c r="AI609" s="143" t="str">
        <f t="shared" si="229"/>
        <v>S</v>
      </c>
      <c r="AJ609" s="143">
        <f t="shared" ca="1" si="229"/>
        <v>25</v>
      </c>
      <c r="AK609" s="143" t="str">
        <f t="shared" si="228"/>
        <v>SMU</v>
      </c>
      <c r="AL609" s="143" t="str">
        <f t="shared" si="228"/>
        <v>Pel/Mhs</v>
      </c>
      <c r="AM609" s="143" t="str">
        <f t="shared" si="228"/>
        <v>Batak</v>
      </c>
      <c r="AN609" s="25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33"/>
      <c r="BC609">
        <f t="shared" si="208"/>
        <v>1997</v>
      </c>
      <c r="BD609">
        <f t="shared" si="209"/>
        <v>12</v>
      </c>
      <c r="BE609" s="1">
        <f t="shared" si="210"/>
        <v>2008</v>
      </c>
      <c r="BF609" s="1">
        <f t="shared" si="211"/>
        <v>12</v>
      </c>
      <c r="BG609" s="1">
        <f t="shared" si="212"/>
        <v>2007</v>
      </c>
      <c r="BH609" s="1">
        <f t="shared" si="213"/>
        <v>11</v>
      </c>
      <c r="BI609" s="1" t="str">
        <f t="shared" si="214"/>
        <v>-</v>
      </c>
      <c r="BJ609" s="1" t="str">
        <f t="shared" si="215"/>
        <v>-</v>
      </c>
      <c r="BK609" s="1" t="str">
        <f t="shared" si="216"/>
        <v>-</v>
      </c>
      <c r="BL609" s="1" t="str">
        <f t="shared" si="217"/>
        <v>-</v>
      </c>
      <c r="BM609" s="1" t="str">
        <f t="shared" si="218"/>
        <v>-</v>
      </c>
      <c r="BN609" s="1" t="str">
        <f t="shared" si="219"/>
        <v>-</v>
      </c>
      <c r="BO609" s="1" t="str">
        <f t="shared" si="226"/>
        <v>-</v>
      </c>
      <c r="BP609" s="1" t="str">
        <f t="shared" si="220"/>
        <v>-</v>
      </c>
      <c r="BQ609" s="1" t="str">
        <f t="shared" si="221"/>
        <v>-</v>
      </c>
      <c r="BR609" s="1" t="str">
        <f t="shared" si="222"/>
        <v>-</v>
      </c>
      <c r="BS609" s="1">
        <f t="shared" si="223"/>
        <v>1990</v>
      </c>
      <c r="BT609" s="1">
        <f t="shared" si="224"/>
        <v>3</v>
      </c>
      <c r="BU609" s="127">
        <f t="shared" si="225"/>
        <v>0</v>
      </c>
      <c r="BV609" s="127">
        <f t="shared" si="225"/>
        <v>0</v>
      </c>
      <c r="BW609" s="9"/>
      <c r="BX609" s="9"/>
      <c r="BY609" s="9"/>
      <c r="BZ609" s="9"/>
      <c r="CA609" s="9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</row>
    <row r="610" spans="1:134" ht="15.75" x14ac:dyDescent="0.3">
      <c r="A610" s="101">
        <f>IF(C610&lt;&gt;"",COUNTA($C$7:C610),"")</f>
        <v>604</v>
      </c>
      <c r="B610" s="144" t="s">
        <v>1278</v>
      </c>
      <c r="C610" s="294" t="s">
        <v>1279</v>
      </c>
      <c r="D610" s="293" t="s">
        <v>1164</v>
      </c>
      <c r="E610" s="131"/>
      <c r="F610" s="106" t="s">
        <v>260</v>
      </c>
      <c r="G610" s="110" t="s">
        <v>102</v>
      </c>
      <c r="H610" s="110" t="s">
        <v>103</v>
      </c>
      <c r="I610" s="109">
        <f t="shared" ca="1" si="227"/>
        <v>24</v>
      </c>
      <c r="J610" s="110" t="s">
        <v>110</v>
      </c>
      <c r="K610" s="110" t="s">
        <v>122</v>
      </c>
      <c r="L610" s="111" t="s">
        <v>146</v>
      </c>
      <c r="M610" s="253">
        <v>33581</v>
      </c>
      <c r="N610" s="254">
        <v>35789</v>
      </c>
      <c r="O610" s="306">
        <v>39789</v>
      </c>
      <c r="P610" s="333">
        <v>39411</v>
      </c>
      <c r="Q610" s="367"/>
      <c r="R610" s="135"/>
      <c r="S610" s="136"/>
      <c r="T610" s="137"/>
      <c r="U610" s="138"/>
      <c r="V610" s="139"/>
      <c r="W610" s="135"/>
      <c r="X610" s="371"/>
      <c r="Y610" s="141">
        <f t="shared" si="207"/>
        <v>12</v>
      </c>
      <c r="AF610" s="371"/>
      <c r="AG610" s="371"/>
      <c r="AH610" s="143" t="str">
        <f t="shared" si="229"/>
        <v>W</v>
      </c>
      <c r="AI610" s="143" t="str">
        <f t="shared" si="229"/>
        <v>S</v>
      </c>
      <c r="AJ610" s="143">
        <f t="shared" ca="1" si="229"/>
        <v>24</v>
      </c>
      <c r="AK610" s="143" t="str">
        <f t="shared" si="228"/>
        <v>SMU</v>
      </c>
      <c r="AL610" s="143" t="str">
        <f t="shared" si="228"/>
        <v>Pel/Mhs</v>
      </c>
      <c r="AM610" s="143" t="str">
        <f t="shared" si="228"/>
        <v>Batak</v>
      </c>
      <c r="AN610" s="25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33"/>
      <c r="BC610">
        <f t="shared" si="208"/>
        <v>1997</v>
      </c>
      <c r="BD610">
        <f t="shared" si="209"/>
        <v>12</v>
      </c>
      <c r="BE610" s="1">
        <f t="shared" si="210"/>
        <v>2008</v>
      </c>
      <c r="BF610" s="1">
        <f t="shared" si="211"/>
        <v>12</v>
      </c>
      <c r="BG610" s="1">
        <f t="shared" si="212"/>
        <v>2007</v>
      </c>
      <c r="BH610" s="1">
        <f t="shared" si="213"/>
        <v>11</v>
      </c>
      <c r="BI610" s="1" t="str">
        <f t="shared" si="214"/>
        <v>-</v>
      </c>
      <c r="BJ610" s="1" t="str">
        <f t="shared" si="215"/>
        <v>-</v>
      </c>
      <c r="BK610" s="1" t="str">
        <f t="shared" si="216"/>
        <v>-</v>
      </c>
      <c r="BL610" s="1" t="str">
        <f t="shared" si="217"/>
        <v>-</v>
      </c>
      <c r="BM610" s="1" t="str">
        <f t="shared" si="218"/>
        <v>-</v>
      </c>
      <c r="BN610" s="1" t="str">
        <f t="shared" si="219"/>
        <v>-</v>
      </c>
      <c r="BO610" s="1" t="str">
        <f t="shared" si="226"/>
        <v>-</v>
      </c>
      <c r="BP610" s="1" t="str">
        <f t="shared" si="220"/>
        <v>-</v>
      </c>
      <c r="BQ610" s="1" t="str">
        <f t="shared" si="221"/>
        <v>-</v>
      </c>
      <c r="BR610" s="1" t="str">
        <f t="shared" si="222"/>
        <v>-</v>
      </c>
      <c r="BS610" s="1">
        <f t="shared" si="223"/>
        <v>1991</v>
      </c>
      <c r="BT610" s="1">
        <f t="shared" si="224"/>
        <v>12</v>
      </c>
      <c r="BU610" s="127">
        <f t="shared" si="225"/>
        <v>0</v>
      </c>
      <c r="BV610" s="127">
        <f t="shared" si="225"/>
        <v>0</v>
      </c>
      <c r="BW610" s="9"/>
      <c r="BX610" s="9"/>
      <c r="BY610" s="9"/>
      <c r="BZ610" s="9"/>
      <c r="CA610" s="9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</row>
    <row r="611" spans="1:134" ht="15.75" x14ac:dyDescent="0.3">
      <c r="A611" s="101">
        <f>IF(C611&lt;&gt;"",COUNTA($C$7:C611),"")</f>
        <v>605</v>
      </c>
      <c r="B611" s="144" t="s">
        <v>1280</v>
      </c>
      <c r="C611" s="294" t="s">
        <v>1281</v>
      </c>
      <c r="D611" s="293" t="s">
        <v>1164</v>
      </c>
      <c r="E611" s="131"/>
      <c r="F611" s="106" t="s">
        <v>260</v>
      </c>
      <c r="G611" s="110" t="s">
        <v>66</v>
      </c>
      <c r="H611" s="146" t="s">
        <v>115</v>
      </c>
      <c r="I611" s="109">
        <f t="shared" ca="1" si="227"/>
        <v>19</v>
      </c>
      <c r="J611" s="110"/>
      <c r="K611" s="110"/>
      <c r="L611" s="111" t="s">
        <v>146</v>
      </c>
      <c r="M611" s="253">
        <v>35359</v>
      </c>
      <c r="N611" s="254">
        <v>35789</v>
      </c>
      <c r="O611" s="306"/>
      <c r="P611" s="333">
        <v>39411</v>
      </c>
      <c r="Q611" s="367"/>
      <c r="R611" s="135"/>
      <c r="S611" s="136"/>
      <c r="T611" s="137"/>
      <c r="U611" s="138"/>
      <c r="V611" s="139"/>
      <c r="W611" s="135"/>
      <c r="X611" s="371"/>
      <c r="Y611" s="141">
        <f t="shared" si="207"/>
        <v>10</v>
      </c>
      <c r="AF611" s="371"/>
      <c r="AG611" s="371"/>
      <c r="AH611" s="143" t="str">
        <f t="shared" si="229"/>
        <v>P</v>
      </c>
      <c r="AI611" s="143" t="str">
        <f t="shared" si="229"/>
        <v>B</v>
      </c>
      <c r="AJ611" s="143">
        <f t="shared" ca="1" si="229"/>
        <v>19</v>
      </c>
      <c r="AK611" s="143">
        <f t="shared" si="228"/>
        <v>0</v>
      </c>
      <c r="AL611" s="143">
        <f t="shared" si="228"/>
        <v>0</v>
      </c>
      <c r="AM611" s="143" t="str">
        <f t="shared" si="228"/>
        <v>Batak</v>
      </c>
      <c r="AN611" s="25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33"/>
      <c r="BC611">
        <f t="shared" si="208"/>
        <v>1997</v>
      </c>
      <c r="BD611">
        <f t="shared" si="209"/>
        <v>12</v>
      </c>
      <c r="BE611" s="1" t="str">
        <f t="shared" si="210"/>
        <v>-</v>
      </c>
      <c r="BF611" s="1" t="str">
        <f t="shared" si="211"/>
        <v>-</v>
      </c>
      <c r="BG611" s="1">
        <f t="shared" si="212"/>
        <v>2007</v>
      </c>
      <c r="BH611" s="1">
        <f t="shared" si="213"/>
        <v>11</v>
      </c>
      <c r="BI611" s="1" t="str">
        <f t="shared" si="214"/>
        <v>-</v>
      </c>
      <c r="BJ611" s="1" t="str">
        <f t="shared" si="215"/>
        <v>-</v>
      </c>
      <c r="BK611" s="1" t="str">
        <f t="shared" si="216"/>
        <v>-</v>
      </c>
      <c r="BL611" s="1" t="str">
        <f t="shared" si="217"/>
        <v>-</v>
      </c>
      <c r="BM611" s="1" t="str">
        <f t="shared" si="218"/>
        <v>-</v>
      </c>
      <c r="BN611" s="1" t="str">
        <f t="shared" si="219"/>
        <v>-</v>
      </c>
      <c r="BO611" s="1" t="str">
        <f t="shared" si="226"/>
        <v>-</v>
      </c>
      <c r="BP611" s="1" t="str">
        <f t="shared" si="220"/>
        <v>-</v>
      </c>
      <c r="BQ611" s="1" t="str">
        <f t="shared" si="221"/>
        <v>-</v>
      </c>
      <c r="BR611" s="1" t="str">
        <f t="shared" si="222"/>
        <v>-</v>
      </c>
      <c r="BS611" s="1">
        <f t="shared" si="223"/>
        <v>1996</v>
      </c>
      <c r="BT611" s="1">
        <f t="shared" si="224"/>
        <v>10</v>
      </c>
      <c r="BU611" s="127">
        <f t="shared" si="225"/>
        <v>0</v>
      </c>
      <c r="BV611" s="127">
        <f t="shared" si="225"/>
        <v>0</v>
      </c>
      <c r="BW611" s="9"/>
      <c r="BX611" s="9"/>
      <c r="BY611" s="9"/>
      <c r="BZ611" s="9"/>
      <c r="CA611" s="9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</row>
    <row r="612" spans="1:134" ht="15.75" x14ac:dyDescent="0.3">
      <c r="A612" s="101">
        <f>IF(C612&lt;&gt;"",COUNTA($C$7:C612),"")</f>
        <v>606</v>
      </c>
      <c r="B612" s="144" t="s">
        <v>1282</v>
      </c>
      <c r="C612" s="294" t="s">
        <v>1283</v>
      </c>
      <c r="D612" s="293" t="s">
        <v>1164</v>
      </c>
      <c r="E612" s="131"/>
      <c r="F612" s="106" t="s">
        <v>260</v>
      </c>
      <c r="G612" s="110" t="s">
        <v>102</v>
      </c>
      <c r="H612" s="146" t="s">
        <v>115</v>
      </c>
      <c r="I612" s="109">
        <f t="shared" ca="1" si="227"/>
        <v>17</v>
      </c>
      <c r="J612" s="110"/>
      <c r="K612" s="110"/>
      <c r="L612" s="111" t="s">
        <v>146</v>
      </c>
      <c r="M612" s="253">
        <v>35962</v>
      </c>
      <c r="N612" s="254">
        <v>39551</v>
      </c>
      <c r="O612" s="306"/>
      <c r="P612" s="333"/>
      <c r="Q612" s="367"/>
      <c r="R612" s="135"/>
      <c r="S612" s="136"/>
      <c r="T612" s="137"/>
      <c r="U612" s="138"/>
      <c r="V612" s="139"/>
      <c r="W612" s="135"/>
      <c r="X612" s="371"/>
      <c r="Y612" s="141">
        <f t="shared" si="207"/>
        <v>6</v>
      </c>
      <c r="AF612" s="371"/>
      <c r="AG612" s="371"/>
      <c r="AH612" s="143" t="str">
        <f t="shared" si="229"/>
        <v>W</v>
      </c>
      <c r="AI612" s="143" t="str">
        <f t="shared" si="229"/>
        <v>B</v>
      </c>
      <c r="AJ612" s="143">
        <f t="shared" ca="1" si="229"/>
        <v>17</v>
      </c>
      <c r="AK612" s="143">
        <f t="shared" si="228"/>
        <v>0</v>
      </c>
      <c r="AL612" s="143">
        <f t="shared" si="228"/>
        <v>0</v>
      </c>
      <c r="AM612" s="143" t="str">
        <f t="shared" si="228"/>
        <v>Batak</v>
      </c>
      <c r="AN612" s="25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33"/>
      <c r="BC612">
        <f t="shared" si="208"/>
        <v>2008</v>
      </c>
      <c r="BD612">
        <f t="shared" si="209"/>
        <v>4</v>
      </c>
      <c r="BE612" s="1" t="str">
        <f t="shared" si="210"/>
        <v>-</v>
      </c>
      <c r="BF612" s="1" t="str">
        <f t="shared" si="211"/>
        <v>-</v>
      </c>
      <c r="BG612" s="1" t="str">
        <f t="shared" si="212"/>
        <v>-</v>
      </c>
      <c r="BH612" s="1" t="str">
        <f t="shared" si="213"/>
        <v>-</v>
      </c>
      <c r="BI612" s="1" t="str">
        <f t="shared" si="214"/>
        <v>-</v>
      </c>
      <c r="BJ612" s="1" t="str">
        <f t="shared" si="215"/>
        <v>-</v>
      </c>
      <c r="BK612" s="1" t="str">
        <f t="shared" si="216"/>
        <v>-</v>
      </c>
      <c r="BL612" s="1" t="str">
        <f t="shared" si="217"/>
        <v>-</v>
      </c>
      <c r="BM612" s="1" t="str">
        <f t="shared" si="218"/>
        <v>-</v>
      </c>
      <c r="BN612" s="1" t="str">
        <f t="shared" si="219"/>
        <v>-</v>
      </c>
      <c r="BO612" s="1" t="str">
        <f t="shared" si="226"/>
        <v>-</v>
      </c>
      <c r="BP612" s="1" t="str">
        <f t="shared" si="220"/>
        <v>-</v>
      </c>
      <c r="BQ612" s="1" t="str">
        <f t="shared" si="221"/>
        <v>-</v>
      </c>
      <c r="BR612" s="1" t="str">
        <f t="shared" si="222"/>
        <v>-</v>
      </c>
      <c r="BS612" s="1">
        <f t="shared" si="223"/>
        <v>1998</v>
      </c>
      <c r="BT612" s="1">
        <f t="shared" si="224"/>
        <v>6</v>
      </c>
      <c r="BU612" s="127">
        <f t="shared" si="225"/>
        <v>0</v>
      </c>
      <c r="BV612" s="127">
        <f t="shared" si="225"/>
        <v>0</v>
      </c>
      <c r="BW612" s="9"/>
      <c r="BX612" s="9"/>
      <c r="BY612" s="9"/>
      <c r="BZ612" s="9"/>
      <c r="CA612" s="9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</row>
    <row r="613" spans="1:134" ht="15.75" x14ac:dyDescent="0.3">
      <c r="A613" s="101">
        <f>IF(C613&lt;&gt;"",COUNTA($C$7:C613),"")</f>
        <v>607</v>
      </c>
      <c r="B613" s="144" t="s">
        <v>1284</v>
      </c>
      <c r="C613" s="294" t="s">
        <v>1285</v>
      </c>
      <c r="D613" s="293" t="s">
        <v>1164</v>
      </c>
      <c r="E613" s="131"/>
      <c r="F613" s="106" t="s">
        <v>260</v>
      </c>
      <c r="G613" s="110" t="s">
        <v>102</v>
      </c>
      <c r="H613" s="146" t="s">
        <v>115</v>
      </c>
      <c r="I613" s="109">
        <f t="shared" ca="1" si="227"/>
        <v>11</v>
      </c>
      <c r="J613" s="110"/>
      <c r="K613" s="110"/>
      <c r="L613" s="111" t="s">
        <v>146</v>
      </c>
      <c r="M613" s="253">
        <v>38330</v>
      </c>
      <c r="N613" s="254">
        <v>39551</v>
      </c>
      <c r="O613" s="306"/>
      <c r="P613" s="333"/>
      <c r="Q613" s="367"/>
      <c r="R613" s="135"/>
      <c r="S613" s="136"/>
      <c r="T613" s="137"/>
      <c r="U613" s="138"/>
      <c r="V613" s="139"/>
      <c r="W613" s="135"/>
      <c r="X613" s="371"/>
      <c r="Y613" s="141">
        <f t="shared" si="207"/>
        <v>12</v>
      </c>
      <c r="AF613" s="371"/>
      <c r="AG613" s="371"/>
      <c r="AH613" s="143" t="str">
        <f t="shared" si="229"/>
        <v>W</v>
      </c>
      <c r="AI613" s="143" t="str">
        <f t="shared" si="229"/>
        <v>B</v>
      </c>
      <c r="AJ613" s="143">
        <f t="shared" ca="1" si="229"/>
        <v>11</v>
      </c>
      <c r="AK613" s="143">
        <f t="shared" si="228"/>
        <v>0</v>
      </c>
      <c r="AL613" s="143">
        <f t="shared" si="228"/>
        <v>0</v>
      </c>
      <c r="AM613" s="143" t="str">
        <f t="shared" si="228"/>
        <v>Batak</v>
      </c>
      <c r="AN613" s="25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33"/>
      <c r="BC613">
        <f t="shared" si="208"/>
        <v>2008</v>
      </c>
      <c r="BD613">
        <f t="shared" si="209"/>
        <v>4</v>
      </c>
      <c r="BE613" s="1" t="str">
        <f t="shared" si="210"/>
        <v>-</v>
      </c>
      <c r="BF613" s="1" t="str">
        <f t="shared" si="211"/>
        <v>-</v>
      </c>
      <c r="BG613" s="1" t="str">
        <f t="shared" si="212"/>
        <v>-</v>
      </c>
      <c r="BH613" s="1" t="str">
        <f t="shared" si="213"/>
        <v>-</v>
      </c>
      <c r="BI613" s="1" t="str">
        <f t="shared" si="214"/>
        <v>-</v>
      </c>
      <c r="BJ613" s="1" t="str">
        <f t="shared" si="215"/>
        <v>-</v>
      </c>
      <c r="BK613" s="1" t="str">
        <f t="shared" si="216"/>
        <v>-</v>
      </c>
      <c r="BL613" s="1" t="str">
        <f t="shared" si="217"/>
        <v>-</v>
      </c>
      <c r="BM613" s="1" t="str">
        <f t="shared" si="218"/>
        <v>-</v>
      </c>
      <c r="BN613" s="1" t="str">
        <f t="shared" si="219"/>
        <v>-</v>
      </c>
      <c r="BO613" s="1" t="str">
        <f t="shared" si="226"/>
        <v>-</v>
      </c>
      <c r="BP613" s="1" t="str">
        <f t="shared" si="220"/>
        <v>-</v>
      </c>
      <c r="BQ613" s="1" t="str">
        <f t="shared" si="221"/>
        <v>-</v>
      </c>
      <c r="BR613" s="1" t="str">
        <f t="shared" si="222"/>
        <v>-</v>
      </c>
      <c r="BS613" s="1">
        <f t="shared" si="223"/>
        <v>2004</v>
      </c>
      <c r="BT613" s="1">
        <f t="shared" si="224"/>
        <v>12</v>
      </c>
      <c r="BU613" s="127">
        <f t="shared" si="225"/>
        <v>0</v>
      </c>
      <c r="BV613" s="127">
        <f t="shared" si="225"/>
        <v>0</v>
      </c>
      <c r="BW613" s="9"/>
      <c r="BX613" s="9"/>
      <c r="BY613" s="9"/>
      <c r="BZ613" s="9"/>
      <c r="CA613" s="9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</row>
    <row r="614" spans="1:134" ht="15.75" x14ac:dyDescent="0.3">
      <c r="A614" s="101">
        <f>IF(C614&lt;&gt;"",COUNTA($C$7:C614),"")</f>
        <v>608</v>
      </c>
      <c r="B614" s="309" t="s">
        <v>1286</v>
      </c>
      <c r="C614" s="310" t="s">
        <v>1287</v>
      </c>
      <c r="D614" s="145" t="s">
        <v>1288</v>
      </c>
      <c r="E614" s="131"/>
      <c r="F614" s="106" t="s">
        <v>260</v>
      </c>
      <c r="G614" s="110" t="s">
        <v>66</v>
      </c>
      <c r="H614" s="110" t="s">
        <v>103</v>
      </c>
      <c r="I614" s="109">
        <f t="shared" ca="1" si="227"/>
        <v>45</v>
      </c>
      <c r="J614" s="110" t="s">
        <v>131</v>
      </c>
      <c r="K614" s="110" t="s">
        <v>119</v>
      </c>
      <c r="L614" s="111" t="s">
        <v>146</v>
      </c>
      <c r="M614" s="445">
        <v>25888</v>
      </c>
      <c r="N614" s="304">
        <v>26293</v>
      </c>
      <c r="O614" s="158">
        <v>37059</v>
      </c>
      <c r="P614" s="225">
        <v>39586</v>
      </c>
      <c r="Q614" s="170"/>
      <c r="R614" s="135"/>
      <c r="S614" s="136"/>
      <c r="T614" s="137"/>
      <c r="U614" s="138"/>
      <c r="V614" s="139"/>
      <c r="W614" s="135"/>
      <c r="X614" s="371"/>
      <c r="Y614" s="141">
        <f t="shared" si="207"/>
        <v>11</v>
      </c>
      <c r="AF614" s="371"/>
      <c r="AG614" s="371"/>
      <c r="AH614" s="143" t="str">
        <f t="shared" si="229"/>
        <v>P</v>
      </c>
      <c r="AI614" s="143" t="str">
        <f t="shared" si="229"/>
        <v>S</v>
      </c>
      <c r="AJ614" s="143">
        <f t="shared" ca="1" si="229"/>
        <v>45</v>
      </c>
      <c r="AK614" s="143" t="str">
        <f t="shared" si="228"/>
        <v>SLTP</v>
      </c>
      <c r="AL614" s="143" t="str">
        <f t="shared" si="228"/>
        <v>P.Swasta</v>
      </c>
      <c r="AM614" s="143" t="str">
        <f t="shared" si="228"/>
        <v>Batak</v>
      </c>
      <c r="AN614" s="25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33"/>
      <c r="BC614">
        <f t="shared" si="208"/>
        <v>1971</v>
      </c>
      <c r="BD614">
        <f t="shared" si="209"/>
        <v>12</v>
      </c>
      <c r="BE614" s="1">
        <f t="shared" si="210"/>
        <v>2001</v>
      </c>
      <c r="BF614" s="1">
        <f t="shared" si="211"/>
        <v>6</v>
      </c>
      <c r="BG614" s="1">
        <f t="shared" si="212"/>
        <v>2008</v>
      </c>
      <c r="BH614" s="1">
        <f t="shared" si="213"/>
        <v>5</v>
      </c>
      <c r="BI614" s="1" t="str">
        <f t="shared" si="214"/>
        <v>-</v>
      </c>
      <c r="BJ614" s="1" t="str">
        <f t="shared" si="215"/>
        <v>-</v>
      </c>
      <c r="BK614" s="1" t="str">
        <f t="shared" si="216"/>
        <v>-</v>
      </c>
      <c r="BL614" s="1" t="str">
        <f t="shared" si="217"/>
        <v>-</v>
      </c>
      <c r="BM614" s="1" t="str">
        <f t="shared" si="218"/>
        <v>-</v>
      </c>
      <c r="BN614" s="1" t="str">
        <f t="shared" si="219"/>
        <v>-</v>
      </c>
      <c r="BO614" s="1" t="str">
        <f t="shared" si="226"/>
        <v>-</v>
      </c>
      <c r="BP614" s="1" t="str">
        <f t="shared" si="220"/>
        <v>-</v>
      </c>
      <c r="BQ614" s="1" t="str">
        <f t="shared" si="221"/>
        <v>-</v>
      </c>
      <c r="BR614" s="1" t="str">
        <f t="shared" si="222"/>
        <v>-</v>
      </c>
      <c r="BS614" s="1">
        <f t="shared" si="223"/>
        <v>1970</v>
      </c>
      <c r="BT614" s="1">
        <f t="shared" si="224"/>
        <v>11</v>
      </c>
      <c r="BU614" s="127">
        <f t="shared" si="225"/>
        <v>0</v>
      </c>
      <c r="BV614" s="127">
        <f t="shared" si="225"/>
        <v>0</v>
      </c>
      <c r="BW614" s="9"/>
      <c r="BX614" s="9"/>
      <c r="BY614" s="9"/>
      <c r="BZ614" s="9"/>
      <c r="CA614" s="9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</row>
    <row r="615" spans="1:134" ht="15.75" x14ac:dyDescent="0.3">
      <c r="A615" s="101">
        <f>IF(C615&lt;&gt;"",COUNTA($C$7:C615),"")</f>
        <v>609</v>
      </c>
      <c r="B615" s="309" t="s">
        <v>1289</v>
      </c>
      <c r="C615" s="364" t="s">
        <v>1290</v>
      </c>
      <c r="D615" s="145" t="s">
        <v>1288</v>
      </c>
      <c r="E615" s="131"/>
      <c r="F615" s="106" t="s">
        <v>260</v>
      </c>
      <c r="G615" s="110" t="s">
        <v>102</v>
      </c>
      <c r="H615" s="110" t="s">
        <v>103</v>
      </c>
      <c r="I615" s="109">
        <f t="shared" ca="1" si="227"/>
        <v>43</v>
      </c>
      <c r="J615" s="110" t="s">
        <v>110</v>
      </c>
      <c r="K615" s="110" t="s">
        <v>127</v>
      </c>
      <c r="L615" s="111" t="s">
        <v>146</v>
      </c>
      <c r="M615" s="166">
        <v>26593</v>
      </c>
      <c r="N615" s="167"/>
      <c r="O615" s="158">
        <v>37059</v>
      </c>
      <c r="P615" s="133">
        <v>39586</v>
      </c>
      <c r="Q615" s="134"/>
      <c r="R615" s="135"/>
      <c r="S615" s="136"/>
      <c r="T615" s="137"/>
      <c r="U615" s="138"/>
      <c r="V615" s="139"/>
      <c r="W615" s="135"/>
      <c r="X615" s="371"/>
      <c r="Y615" s="141">
        <f t="shared" si="207"/>
        <v>10</v>
      </c>
      <c r="AF615" s="371"/>
      <c r="AG615" s="371"/>
      <c r="AH615" s="143" t="str">
        <f t="shared" si="229"/>
        <v>W</v>
      </c>
      <c r="AI615" s="143" t="str">
        <f t="shared" si="229"/>
        <v>S</v>
      </c>
      <c r="AJ615" s="143">
        <f t="shared" ca="1" si="229"/>
        <v>43</v>
      </c>
      <c r="AK615" s="143" t="str">
        <f t="shared" si="228"/>
        <v>SMU</v>
      </c>
      <c r="AL615" s="143" t="str">
        <f t="shared" si="228"/>
        <v>Ibu RT</v>
      </c>
      <c r="AM615" s="143" t="str">
        <f t="shared" si="228"/>
        <v>Batak</v>
      </c>
      <c r="AN615" s="25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33"/>
      <c r="BC615" t="str">
        <f t="shared" si="208"/>
        <v>-</v>
      </c>
      <c r="BD615" t="str">
        <f t="shared" si="209"/>
        <v>-</v>
      </c>
      <c r="BE615" s="1">
        <f t="shared" si="210"/>
        <v>2001</v>
      </c>
      <c r="BF615" s="1">
        <f t="shared" si="211"/>
        <v>6</v>
      </c>
      <c r="BG615" s="1">
        <f t="shared" si="212"/>
        <v>2008</v>
      </c>
      <c r="BH615" s="1">
        <f t="shared" si="213"/>
        <v>5</v>
      </c>
      <c r="BI615" s="1" t="str">
        <f t="shared" si="214"/>
        <v>-</v>
      </c>
      <c r="BJ615" s="1" t="str">
        <f t="shared" si="215"/>
        <v>-</v>
      </c>
      <c r="BK615" s="1" t="str">
        <f t="shared" si="216"/>
        <v>-</v>
      </c>
      <c r="BL615" s="1" t="str">
        <f t="shared" si="217"/>
        <v>-</v>
      </c>
      <c r="BM615" s="1" t="str">
        <f t="shared" si="218"/>
        <v>-</v>
      </c>
      <c r="BN615" s="1" t="str">
        <f t="shared" si="219"/>
        <v>-</v>
      </c>
      <c r="BO615" s="1" t="str">
        <f t="shared" si="226"/>
        <v>-</v>
      </c>
      <c r="BP615" s="1" t="str">
        <f t="shared" si="220"/>
        <v>-</v>
      </c>
      <c r="BQ615" s="1" t="str">
        <f t="shared" si="221"/>
        <v>-</v>
      </c>
      <c r="BR615" s="1" t="str">
        <f t="shared" si="222"/>
        <v>-</v>
      </c>
      <c r="BS615" s="1">
        <f t="shared" si="223"/>
        <v>1972</v>
      </c>
      <c r="BT615" s="1">
        <f t="shared" si="224"/>
        <v>10</v>
      </c>
      <c r="BU615" s="127">
        <f t="shared" si="225"/>
        <v>0</v>
      </c>
      <c r="BV615" s="127">
        <f t="shared" si="225"/>
        <v>0</v>
      </c>
      <c r="BW615" s="9"/>
      <c r="BX615" s="9"/>
      <c r="BY615" s="9"/>
      <c r="BZ615" s="9"/>
      <c r="CA615" s="9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</row>
    <row r="616" spans="1:134" ht="15.75" x14ac:dyDescent="0.3">
      <c r="A616" s="101">
        <f>IF(C616&lt;&gt;"",COUNTA($C$7:C616),"")</f>
        <v>610</v>
      </c>
      <c r="B616" s="309" t="s">
        <v>1291</v>
      </c>
      <c r="C616" s="364" t="s">
        <v>1292</v>
      </c>
      <c r="D616" s="145" t="s">
        <v>1288</v>
      </c>
      <c r="E616" s="131"/>
      <c r="F616" s="106" t="s">
        <v>260</v>
      </c>
      <c r="G616" s="110" t="s">
        <v>66</v>
      </c>
      <c r="H616" s="146" t="s">
        <v>115</v>
      </c>
      <c r="I616" s="109">
        <f t="shared" ca="1" si="227"/>
        <v>12</v>
      </c>
      <c r="J616" s="110"/>
      <c r="K616" s="110"/>
      <c r="L616" s="111" t="s">
        <v>146</v>
      </c>
      <c r="M616" s="166">
        <v>37757</v>
      </c>
      <c r="N616" s="167">
        <v>39551</v>
      </c>
      <c r="O616" s="158"/>
      <c r="P616" s="133"/>
      <c r="Q616" s="134"/>
      <c r="R616" s="135"/>
      <c r="S616" s="136"/>
      <c r="T616" s="137"/>
      <c r="U616" s="138"/>
      <c r="V616" s="139"/>
      <c r="W616" s="135"/>
      <c r="X616" s="371"/>
      <c r="Y616" s="141">
        <f t="shared" si="207"/>
        <v>5</v>
      </c>
      <c r="AF616" s="371"/>
      <c r="AG616" s="371"/>
      <c r="AH616" s="143" t="str">
        <f t="shared" si="229"/>
        <v>P</v>
      </c>
      <c r="AI616" s="143" t="str">
        <f t="shared" si="229"/>
        <v>B</v>
      </c>
      <c r="AJ616" s="143">
        <f t="shared" ca="1" si="229"/>
        <v>12</v>
      </c>
      <c r="AK616" s="143">
        <f t="shared" si="228"/>
        <v>0</v>
      </c>
      <c r="AL616" s="143">
        <f t="shared" si="228"/>
        <v>0</v>
      </c>
      <c r="AM616" s="143" t="str">
        <f t="shared" si="228"/>
        <v>Batak</v>
      </c>
      <c r="AN616" s="25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33"/>
      <c r="BC616">
        <f t="shared" si="208"/>
        <v>2008</v>
      </c>
      <c r="BD616">
        <f t="shared" si="209"/>
        <v>4</v>
      </c>
      <c r="BE616" s="1" t="str">
        <f t="shared" si="210"/>
        <v>-</v>
      </c>
      <c r="BF616" s="1" t="str">
        <f t="shared" si="211"/>
        <v>-</v>
      </c>
      <c r="BG616" s="1" t="str">
        <f t="shared" si="212"/>
        <v>-</v>
      </c>
      <c r="BH616" s="1" t="str">
        <f t="shared" si="213"/>
        <v>-</v>
      </c>
      <c r="BI616" s="1" t="str">
        <f t="shared" si="214"/>
        <v>-</v>
      </c>
      <c r="BJ616" s="1" t="str">
        <f t="shared" si="215"/>
        <v>-</v>
      </c>
      <c r="BK616" s="1" t="str">
        <f t="shared" si="216"/>
        <v>-</v>
      </c>
      <c r="BL616" s="1" t="str">
        <f t="shared" si="217"/>
        <v>-</v>
      </c>
      <c r="BM616" s="1" t="str">
        <f t="shared" si="218"/>
        <v>-</v>
      </c>
      <c r="BN616" s="1" t="str">
        <f t="shared" si="219"/>
        <v>-</v>
      </c>
      <c r="BO616" s="1" t="str">
        <f t="shared" si="226"/>
        <v>-</v>
      </c>
      <c r="BP616" s="1" t="str">
        <f t="shared" si="220"/>
        <v>-</v>
      </c>
      <c r="BQ616" s="1" t="str">
        <f t="shared" si="221"/>
        <v>-</v>
      </c>
      <c r="BR616" s="1" t="str">
        <f t="shared" si="222"/>
        <v>-</v>
      </c>
      <c r="BS616" s="1">
        <f t="shared" si="223"/>
        <v>2003</v>
      </c>
      <c r="BT616" s="1">
        <f t="shared" si="224"/>
        <v>5</v>
      </c>
      <c r="BU616" s="127">
        <f t="shared" si="225"/>
        <v>0</v>
      </c>
      <c r="BV616" s="127">
        <f t="shared" si="225"/>
        <v>0</v>
      </c>
      <c r="BW616" s="9"/>
      <c r="BX616" s="9"/>
      <c r="BY616" s="9"/>
      <c r="BZ616" s="9"/>
      <c r="CA616" s="9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</row>
    <row r="617" spans="1:134" ht="15.75" x14ac:dyDescent="0.3">
      <c r="A617" s="101">
        <f>IF(C617&lt;&gt;"",COUNTA($C$7:C617),"")</f>
        <v>611</v>
      </c>
      <c r="B617" s="314" t="s">
        <v>1293</v>
      </c>
      <c r="C617" s="315" t="s">
        <v>1294</v>
      </c>
      <c r="D617" s="145" t="s">
        <v>1288</v>
      </c>
      <c r="E617" s="131"/>
      <c r="F617" s="106" t="s">
        <v>260</v>
      </c>
      <c r="G617" s="220" t="s">
        <v>66</v>
      </c>
      <c r="H617" s="146" t="s">
        <v>115</v>
      </c>
      <c r="I617" s="109">
        <f t="shared" ca="1" si="227"/>
        <v>11</v>
      </c>
      <c r="J617" s="110"/>
      <c r="K617" s="110"/>
      <c r="L617" s="111" t="s">
        <v>146</v>
      </c>
      <c r="M617" s="166">
        <v>38188</v>
      </c>
      <c r="N617" s="167">
        <v>39551</v>
      </c>
      <c r="O617" s="446"/>
      <c r="P617" s="169"/>
      <c r="Q617" s="170"/>
      <c r="R617" s="135"/>
      <c r="S617" s="136"/>
      <c r="T617" s="137"/>
      <c r="U617" s="138"/>
      <c r="V617" s="139"/>
      <c r="W617" s="135"/>
      <c r="X617" s="371"/>
      <c r="Y617" s="141">
        <f t="shared" si="207"/>
        <v>7</v>
      </c>
      <c r="AF617" s="371"/>
      <c r="AG617" s="371"/>
      <c r="AH617" s="143" t="str">
        <f t="shared" si="229"/>
        <v>P</v>
      </c>
      <c r="AI617" s="143" t="str">
        <f t="shared" si="229"/>
        <v>B</v>
      </c>
      <c r="AJ617" s="143">
        <f t="shared" ca="1" si="229"/>
        <v>11</v>
      </c>
      <c r="AK617" s="143">
        <f t="shared" si="228"/>
        <v>0</v>
      </c>
      <c r="AL617" s="143">
        <f t="shared" si="228"/>
        <v>0</v>
      </c>
      <c r="AM617" s="143" t="str">
        <f t="shared" si="228"/>
        <v>Batak</v>
      </c>
      <c r="AN617" s="25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33"/>
      <c r="BC617">
        <f t="shared" si="208"/>
        <v>2008</v>
      </c>
      <c r="BD617">
        <f t="shared" si="209"/>
        <v>4</v>
      </c>
      <c r="BE617" s="1" t="str">
        <f t="shared" si="210"/>
        <v>-</v>
      </c>
      <c r="BF617" s="1" t="str">
        <f t="shared" si="211"/>
        <v>-</v>
      </c>
      <c r="BG617" s="1" t="str">
        <f t="shared" si="212"/>
        <v>-</v>
      </c>
      <c r="BH617" s="1" t="str">
        <f t="shared" si="213"/>
        <v>-</v>
      </c>
      <c r="BI617" s="1" t="str">
        <f t="shared" si="214"/>
        <v>-</v>
      </c>
      <c r="BJ617" s="1" t="str">
        <f t="shared" si="215"/>
        <v>-</v>
      </c>
      <c r="BK617" s="1" t="str">
        <f t="shared" si="216"/>
        <v>-</v>
      </c>
      <c r="BL617" s="1" t="str">
        <f t="shared" si="217"/>
        <v>-</v>
      </c>
      <c r="BM617" s="1" t="str">
        <f t="shared" si="218"/>
        <v>-</v>
      </c>
      <c r="BN617" s="1" t="str">
        <f t="shared" si="219"/>
        <v>-</v>
      </c>
      <c r="BO617" s="1" t="str">
        <f t="shared" si="226"/>
        <v>-</v>
      </c>
      <c r="BP617" s="1" t="str">
        <f t="shared" si="220"/>
        <v>-</v>
      </c>
      <c r="BQ617" s="1" t="str">
        <f t="shared" si="221"/>
        <v>-</v>
      </c>
      <c r="BR617" s="1" t="str">
        <f t="shared" si="222"/>
        <v>-</v>
      </c>
      <c r="BS617" s="1">
        <f t="shared" si="223"/>
        <v>2004</v>
      </c>
      <c r="BT617" s="1">
        <f t="shared" si="224"/>
        <v>7</v>
      </c>
      <c r="BU617" s="127">
        <f t="shared" si="225"/>
        <v>0</v>
      </c>
      <c r="BV617" s="127">
        <f t="shared" si="225"/>
        <v>0</v>
      </c>
      <c r="BW617" s="9"/>
      <c r="BX617" s="9"/>
      <c r="BY617" s="9"/>
      <c r="BZ617" s="9"/>
      <c r="CA617" s="9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</row>
    <row r="618" spans="1:134" ht="15.75" x14ac:dyDescent="0.3">
      <c r="A618" s="101">
        <f>IF(C618&lt;&gt;"",COUNTA($C$7:C618),"")</f>
        <v>612</v>
      </c>
      <c r="B618" s="309" t="s">
        <v>1295</v>
      </c>
      <c r="C618" s="364" t="s">
        <v>1296</v>
      </c>
      <c r="D618" s="145" t="s">
        <v>1288</v>
      </c>
      <c r="E618" s="131"/>
      <c r="F618" s="106" t="s">
        <v>260</v>
      </c>
      <c r="G618" s="110" t="s">
        <v>102</v>
      </c>
      <c r="H618" s="146" t="s">
        <v>115</v>
      </c>
      <c r="I618" s="109">
        <f t="shared" ca="1" si="227"/>
        <v>8</v>
      </c>
      <c r="J618" s="110"/>
      <c r="K618" s="110"/>
      <c r="L618" s="111" t="s">
        <v>146</v>
      </c>
      <c r="M618" s="166">
        <v>39173</v>
      </c>
      <c r="N618" s="167">
        <v>39551</v>
      </c>
      <c r="O618" s="158"/>
      <c r="P618" s="133"/>
      <c r="Q618" s="134"/>
      <c r="R618" s="135"/>
      <c r="S618" s="136"/>
      <c r="T618" s="137"/>
      <c r="U618" s="138"/>
      <c r="V618" s="139"/>
      <c r="W618" s="135"/>
      <c r="X618" s="371"/>
      <c r="Y618" s="141">
        <f t="shared" si="207"/>
        <v>4</v>
      </c>
      <c r="AF618" s="371"/>
      <c r="AG618" s="371"/>
      <c r="AH618" s="143" t="str">
        <f t="shared" si="229"/>
        <v>W</v>
      </c>
      <c r="AI618" s="143" t="str">
        <f t="shared" si="229"/>
        <v>B</v>
      </c>
      <c r="AJ618" s="143">
        <f t="shared" ca="1" si="229"/>
        <v>8</v>
      </c>
      <c r="AK618" s="143">
        <f t="shared" si="228"/>
        <v>0</v>
      </c>
      <c r="AL618" s="143">
        <f t="shared" si="228"/>
        <v>0</v>
      </c>
      <c r="AM618" s="143" t="str">
        <f t="shared" si="228"/>
        <v>Batak</v>
      </c>
      <c r="AN618" s="25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33"/>
      <c r="BC618">
        <f t="shared" si="208"/>
        <v>2008</v>
      </c>
      <c r="BD618">
        <f t="shared" si="209"/>
        <v>4</v>
      </c>
      <c r="BE618" s="1" t="str">
        <f t="shared" si="210"/>
        <v>-</v>
      </c>
      <c r="BF618" s="1" t="str">
        <f t="shared" si="211"/>
        <v>-</v>
      </c>
      <c r="BG618" s="1" t="str">
        <f t="shared" si="212"/>
        <v>-</v>
      </c>
      <c r="BH618" s="1" t="str">
        <f t="shared" si="213"/>
        <v>-</v>
      </c>
      <c r="BI618" s="1" t="str">
        <f t="shared" si="214"/>
        <v>-</v>
      </c>
      <c r="BJ618" s="1" t="str">
        <f t="shared" si="215"/>
        <v>-</v>
      </c>
      <c r="BK618" s="1" t="str">
        <f t="shared" si="216"/>
        <v>-</v>
      </c>
      <c r="BL618" s="1" t="str">
        <f t="shared" si="217"/>
        <v>-</v>
      </c>
      <c r="BM618" s="1" t="str">
        <f t="shared" si="218"/>
        <v>-</v>
      </c>
      <c r="BN618" s="1" t="str">
        <f t="shared" si="219"/>
        <v>-</v>
      </c>
      <c r="BO618" s="1" t="str">
        <f t="shared" si="226"/>
        <v>-</v>
      </c>
      <c r="BP618" s="1" t="str">
        <f t="shared" si="220"/>
        <v>-</v>
      </c>
      <c r="BQ618" s="1" t="str">
        <f t="shared" si="221"/>
        <v>-</v>
      </c>
      <c r="BR618" s="1" t="str">
        <f t="shared" si="222"/>
        <v>-</v>
      </c>
      <c r="BS618" s="1">
        <f t="shared" si="223"/>
        <v>2007</v>
      </c>
      <c r="BT618" s="1">
        <f t="shared" si="224"/>
        <v>4</v>
      </c>
      <c r="BU618" s="127">
        <f t="shared" si="225"/>
        <v>0</v>
      </c>
      <c r="BV618" s="127">
        <f t="shared" si="225"/>
        <v>0</v>
      </c>
      <c r="BW618" s="9"/>
      <c r="BX618" s="9"/>
      <c r="BY618" s="9"/>
      <c r="BZ618" s="9"/>
      <c r="CA618" s="9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</row>
    <row r="619" spans="1:134" ht="15.75" x14ac:dyDescent="0.3">
      <c r="A619" s="101">
        <f>IF(C619&lt;&gt;"",COUNTA($C$7:C619),"")</f>
        <v>613</v>
      </c>
      <c r="B619" s="314" t="s">
        <v>1297</v>
      </c>
      <c r="C619" s="315" t="s">
        <v>1298</v>
      </c>
      <c r="D619" s="145" t="s">
        <v>1299</v>
      </c>
      <c r="E619" s="227" t="s">
        <v>1300</v>
      </c>
      <c r="F619" s="106" t="s">
        <v>257</v>
      </c>
      <c r="G619" s="220" t="s">
        <v>66</v>
      </c>
      <c r="H619" s="110" t="s">
        <v>103</v>
      </c>
      <c r="I619" s="109">
        <f t="shared" ca="1" si="227"/>
        <v>37</v>
      </c>
      <c r="J619" s="110" t="s">
        <v>110</v>
      </c>
      <c r="K619" s="110" t="s">
        <v>119</v>
      </c>
      <c r="L619" s="111" t="s">
        <v>128</v>
      </c>
      <c r="M619" s="312">
        <v>28676</v>
      </c>
      <c r="N619" s="304">
        <v>31515</v>
      </c>
      <c r="O619" s="313">
        <v>35155</v>
      </c>
      <c r="P619" s="225">
        <v>39691</v>
      </c>
      <c r="Q619" s="170"/>
      <c r="R619" s="135"/>
      <c r="S619" s="136"/>
      <c r="T619" s="137"/>
      <c r="U619" s="138"/>
      <c r="V619" s="139"/>
      <c r="W619" s="135"/>
      <c r="X619" s="371"/>
      <c r="Y619" s="141">
        <f t="shared" si="207"/>
        <v>7</v>
      </c>
      <c r="AF619" s="371"/>
      <c r="AG619" s="371"/>
      <c r="AH619" s="143" t="str">
        <f t="shared" si="229"/>
        <v>P</v>
      </c>
      <c r="AI619" s="143" t="str">
        <f t="shared" si="229"/>
        <v>S</v>
      </c>
      <c r="AJ619" s="143">
        <f t="shared" ca="1" si="229"/>
        <v>37</v>
      </c>
      <c r="AK619" s="143" t="str">
        <f t="shared" si="228"/>
        <v>SMU</v>
      </c>
      <c r="AL619" s="143" t="str">
        <f t="shared" si="228"/>
        <v>P.Swasta</v>
      </c>
      <c r="AM619" s="143" t="str">
        <f t="shared" si="228"/>
        <v>T.Hoa</v>
      </c>
      <c r="AN619" s="25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33"/>
      <c r="BC619">
        <f t="shared" si="208"/>
        <v>1986</v>
      </c>
      <c r="BD619">
        <f t="shared" si="209"/>
        <v>4</v>
      </c>
      <c r="BE619" s="1">
        <f t="shared" si="210"/>
        <v>1996</v>
      </c>
      <c r="BF619" s="1">
        <f t="shared" si="211"/>
        <v>3</v>
      </c>
      <c r="BG619" s="1">
        <f t="shared" si="212"/>
        <v>2008</v>
      </c>
      <c r="BH619" s="1">
        <f t="shared" si="213"/>
        <v>8</v>
      </c>
      <c r="BI619" s="1" t="str">
        <f t="shared" si="214"/>
        <v>-</v>
      </c>
      <c r="BJ619" s="1" t="str">
        <f t="shared" si="215"/>
        <v>-</v>
      </c>
      <c r="BK619" s="1" t="str">
        <f t="shared" si="216"/>
        <v>-</v>
      </c>
      <c r="BL619" s="1" t="str">
        <f t="shared" si="217"/>
        <v>-</v>
      </c>
      <c r="BM619" s="1" t="str">
        <f t="shared" si="218"/>
        <v>-</v>
      </c>
      <c r="BN619" s="1" t="str">
        <f t="shared" si="219"/>
        <v>-</v>
      </c>
      <c r="BO619" s="1" t="str">
        <f t="shared" si="226"/>
        <v>-</v>
      </c>
      <c r="BP619" s="1" t="str">
        <f t="shared" si="220"/>
        <v>-</v>
      </c>
      <c r="BQ619" s="1" t="str">
        <f t="shared" si="221"/>
        <v>-</v>
      </c>
      <c r="BR619" s="1" t="str">
        <f t="shared" si="222"/>
        <v>-</v>
      </c>
      <c r="BS619" s="1">
        <f t="shared" si="223"/>
        <v>1978</v>
      </c>
      <c r="BT619" s="1">
        <f t="shared" si="224"/>
        <v>7</v>
      </c>
      <c r="BU619" s="127">
        <f t="shared" si="225"/>
        <v>0</v>
      </c>
      <c r="BV619" s="127">
        <f t="shared" si="225"/>
        <v>0</v>
      </c>
      <c r="BW619" s="9"/>
      <c r="BX619" s="9"/>
      <c r="BY619" s="9"/>
      <c r="BZ619" s="9"/>
      <c r="CA619" s="9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</row>
    <row r="620" spans="1:134" ht="15.75" x14ac:dyDescent="0.3">
      <c r="A620" s="101">
        <f>IF(C620&lt;&gt;"",COUNTA($C$7:C620),"")</f>
        <v>614</v>
      </c>
      <c r="B620" s="309" t="s">
        <v>1301</v>
      </c>
      <c r="C620" s="364" t="s">
        <v>1302</v>
      </c>
      <c r="D620" s="130" t="s">
        <v>1303</v>
      </c>
      <c r="E620" s="256" t="s">
        <v>1304</v>
      </c>
      <c r="F620" s="106" t="s">
        <v>257</v>
      </c>
      <c r="G620" s="110" t="s">
        <v>66</v>
      </c>
      <c r="H620" s="110" t="s">
        <v>103</v>
      </c>
      <c r="I620" s="109">
        <f t="shared" ca="1" si="227"/>
        <v>39</v>
      </c>
      <c r="J620" s="110" t="s">
        <v>164</v>
      </c>
      <c r="K620" s="110" t="s">
        <v>119</v>
      </c>
      <c r="L620" s="111" t="s">
        <v>146</v>
      </c>
      <c r="M620" s="166">
        <v>27985</v>
      </c>
      <c r="N620" s="167">
        <v>28064</v>
      </c>
      <c r="O620" s="158">
        <v>34329</v>
      </c>
      <c r="P620" s="133">
        <v>39775</v>
      </c>
      <c r="Q620" s="134"/>
      <c r="R620" s="135"/>
      <c r="S620" s="136"/>
      <c r="T620" s="137"/>
      <c r="U620" s="138"/>
      <c r="V620" s="139"/>
      <c r="W620" s="135"/>
      <c r="X620" s="371"/>
      <c r="Y620" s="141">
        <f t="shared" si="207"/>
        <v>8</v>
      </c>
      <c r="AF620" s="371"/>
      <c r="AG620" s="371"/>
      <c r="AH620" s="143" t="str">
        <f t="shared" si="229"/>
        <v>P</v>
      </c>
      <c r="AI620" s="143" t="str">
        <f t="shared" si="229"/>
        <v>S</v>
      </c>
      <c r="AJ620" s="143">
        <f t="shared" ca="1" si="229"/>
        <v>39</v>
      </c>
      <c r="AK620" s="143" t="str">
        <f t="shared" si="228"/>
        <v>S-2</v>
      </c>
      <c r="AL620" s="143" t="str">
        <f t="shared" si="228"/>
        <v>P.Swasta</v>
      </c>
      <c r="AM620" s="143" t="str">
        <f t="shared" si="228"/>
        <v>Batak</v>
      </c>
      <c r="AN620" s="25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33"/>
      <c r="BC620">
        <f t="shared" si="208"/>
        <v>1976</v>
      </c>
      <c r="BD620">
        <f t="shared" si="209"/>
        <v>10</v>
      </c>
      <c r="BE620" s="1">
        <f t="shared" si="210"/>
        <v>1993</v>
      </c>
      <c r="BF620" s="1">
        <f t="shared" si="211"/>
        <v>12</v>
      </c>
      <c r="BG620" s="1">
        <f t="shared" si="212"/>
        <v>2008</v>
      </c>
      <c r="BH620" s="1">
        <f t="shared" si="213"/>
        <v>11</v>
      </c>
      <c r="BI620" s="1" t="str">
        <f t="shared" si="214"/>
        <v>-</v>
      </c>
      <c r="BJ620" s="1" t="str">
        <f t="shared" si="215"/>
        <v>-</v>
      </c>
      <c r="BK620" s="1" t="str">
        <f t="shared" si="216"/>
        <v>-</v>
      </c>
      <c r="BL620" s="1" t="str">
        <f t="shared" si="217"/>
        <v>-</v>
      </c>
      <c r="BM620" s="1" t="str">
        <f t="shared" si="218"/>
        <v>-</v>
      </c>
      <c r="BN620" s="1" t="str">
        <f t="shared" si="219"/>
        <v>-</v>
      </c>
      <c r="BO620" s="1" t="str">
        <f t="shared" si="226"/>
        <v>-</v>
      </c>
      <c r="BP620" s="1" t="str">
        <f t="shared" si="220"/>
        <v>-</v>
      </c>
      <c r="BQ620" s="1" t="str">
        <f t="shared" si="221"/>
        <v>-</v>
      </c>
      <c r="BR620" s="1" t="str">
        <f t="shared" si="222"/>
        <v>-</v>
      </c>
      <c r="BS620" s="1">
        <f t="shared" si="223"/>
        <v>1976</v>
      </c>
      <c r="BT620" s="1">
        <f t="shared" si="224"/>
        <v>8</v>
      </c>
      <c r="BU620" s="127">
        <f t="shared" si="225"/>
        <v>0</v>
      </c>
      <c r="BV620" s="127">
        <f t="shared" si="225"/>
        <v>0</v>
      </c>
      <c r="BW620" s="9"/>
      <c r="BX620" s="9"/>
      <c r="BY620" s="9"/>
      <c r="BZ620" s="9"/>
      <c r="CA620" s="9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</row>
    <row r="621" spans="1:134" ht="15.75" x14ac:dyDescent="0.3">
      <c r="A621" s="101">
        <f>IF(C621&lt;&gt;"",COUNTA($C$7:C621),"")</f>
        <v>615</v>
      </c>
      <c r="B621" s="309" t="s">
        <v>1305</v>
      </c>
      <c r="C621" s="364" t="s">
        <v>1306</v>
      </c>
      <c r="D621" s="130" t="s">
        <v>1303</v>
      </c>
      <c r="E621" s="131"/>
      <c r="F621" s="106" t="s">
        <v>257</v>
      </c>
      <c r="G621" s="110" t="s">
        <v>102</v>
      </c>
      <c r="H621" s="110" t="s">
        <v>103</v>
      </c>
      <c r="I621" s="109">
        <f t="shared" ca="1" si="227"/>
        <v>40</v>
      </c>
      <c r="J621" s="110" t="s">
        <v>171</v>
      </c>
      <c r="K621" s="110" t="s">
        <v>171</v>
      </c>
      <c r="L621" s="111" t="s">
        <v>106</v>
      </c>
      <c r="M621" s="166">
        <v>27731</v>
      </c>
      <c r="N621" s="167">
        <v>27882</v>
      </c>
      <c r="O621" s="158">
        <v>34679</v>
      </c>
      <c r="P621" s="133">
        <v>39775</v>
      </c>
      <c r="Q621" s="134"/>
      <c r="R621" s="135"/>
      <c r="S621" s="136"/>
      <c r="T621" s="137"/>
      <c r="U621" s="138"/>
      <c r="V621" s="139"/>
      <c r="W621" s="135"/>
      <c r="X621" s="371"/>
      <c r="Y621" s="141">
        <f t="shared" si="207"/>
        <v>12</v>
      </c>
      <c r="AF621" s="371"/>
      <c r="AG621" s="371"/>
      <c r="AH621" s="143" t="str">
        <f t="shared" si="229"/>
        <v>W</v>
      </c>
      <c r="AI621" s="143" t="str">
        <f t="shared" si="229"/>
        <v>S</v>
      </c>
      <c r="AJ621" s="143">
        <f t="shared" ca="1" si="229"/>
        <v>40</v>
      </c>
      <c r="AK621" s="143" t="str">
        <f t="shared" si="228"/>
        <v>Lain-Lain</v>
      </c>
      <c r="AL621" s="143" t="str">
        <f t="shared" si="228"/>
        <v>Lain-Lain</v>
      </c>
      <c r="AM621" s="143" t="str">
        <f t="shared" si="228"/>
        <v>Jawa</v>
      </c>
      <c r="AN621" s="25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33"/>
      <c r="BC621">
        <f t="shared" si="208"/>
        <v>1976</v>
      </c>
      <c r="BD621">
        <f t="shared" si="209"/>
        <v>5</v>
      </c>
      <c r="BE621" s="1">
        <f t="shared" si="210"/>
        <v>1994</v>
      </c>
      <c r="BF621" s="1">
        <f t="shared" si="211"/>
        <v>12</v>
      </c>
      <c r="BG621" s="1">
        <f t="shared" si="212"/>
        <v>2008</v>
      </c>
      <c r="BH621" s="1">
        <f t="shared" si="213"/>
        <v>11</v>
      </c>
      <c r="BI621" s="1" t="str">
        <f t="shared" si="214"/>
        <v>-</v>
      </c>
      <c r="BJ621" s="1" t="str">
        <f t="shared" si="215"/>
        <v>-</v>
      </c>
      <c r="BK621" s="1" t="str">
        <f t="shared" si="216"/>
        <v>-</v>
      </c>
      <c r="BL621" s="1" t="str">
        <f t="shared" si="217"/>
        <v>-</v>
      </c>
      <c r="BM621" s="1" t="str">
        <f t="shared" si="218"/>
        <v>-</v>
      </c>
      <c r="BN621" s="1" t="str">
        <f t="shared" si="219"/>
        <v>-</v>
      </c>
      <c r="BO621" s="1" t="str">
        <f t="shared" si="226"/>
        <v>-</v>
      </c>
      <c r="BP621" s="1" t="str">
        <f t="shared" si="220"/>
        <v>-</v>
      </c>
      <c r="BQ621" s="1" t="str">
        <f t="shared" si="221"/>
        <v>-</v>
      </c>
      <c r="BR621" s="1" t="str">
        <f t="shared" si="222"/>
        <v>-</v>
      </c>
      <c r="BS621" s="1">
        <f t="shared" si="223"/>
        <v>1975</v>
      </c>
      <c r="BT621" s="1">
        <f t="shared" si="224"/>
        <v>12</v>
      </c>
      <c r="BU621" s="127">
        <f t="shared" si="225"/>
        <v>0</v>
      </c>
      <c r="BV621" s="127">
        <f t="shared" si="225"/>
        <v>0</v>
      </c>
      <c r="BW621" s="9"/>
      <c r="BX621" s="9"/>
      <c r="BY621" s="9"/>
      <c r="BZ621" s="9"/>
      <c r="CA621" s="9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</row>
    <row r="622" spans="1:134" ht="15.75" x14ac:dyDescent="0.3">
      <c r="A622" s="101">
        <f>IF(C622&lt;&gt;"",COUNTA($C$7:C622),"")</f>
        <v>616</v>
      </c>
      <c r="B622" s="309" t="s">
        <v>1307</v>
      </c>
      <c r="C622" s="364" t="s">
        <v>1308</v>
      </c>
      <c r="D622" s="130" t="s">
        <v>1303</v>
      </c>
      <c r="E622" s="131"/>
      <c r="F622" s="106" t="s">
        <v>257</v>
      </c>
      <c r="G622" s="110" t="s">
        <v>102</v>
      </c>
      <c r="H622" s="146" t="s">
        <v>115</v>
      </c>
      <c r="I622" s="109">
        <f t="shared" ca="1" si="227"/>
        <v>11</v>
      </c>
      <c r="J622" s="110"/>
      <c r="K622" s="110"/>
      <c r="L622" s="111" t="s">
        <v>146</v>
      </c>
      <c r="M622" s="166">
        <v>38020</v>
      </c>
      <c r="N622" s="167">
        <v>38130</v>
      </c>
      <c r="O622" s="158"/>
      <c r="P622" s="133">
        <v>39775</v>
      </c>
      <c r="Q622" s="134"/>
      <c r="R622" s="135"/>
      <c r="S622" s="136"/>
      <c r="T622" s="137"/>
      <c r="U622" s="138"/>
      <c r="V622" s="139"/>
      <c r="W622" s="135"/>
      <c r="X622" s="371"/>
      <c r="Y622" s="141">
        <f t="shared" si="207"/>
        <v>2</v>
      </c>
      <c r="AF622" s="371"/>
      <c r="AG622" s="371"/>
      <c r="AH622" s="143" t="str">
        <f t="shared" si="229"/>
        <v>W</v>
      </c>
      <c r="AI622" s="143" t="str">
        <f t="shared" si="229"/>
        <v>B</v>
      </c>
      <c r="AJ622" s="143">
        <f t="shared" ca="1" si="229"/>
        <v>11</v>
      </c>
      <c r="AK622" s="143">
        <f t="shared" si="228"/>
        <v>0</v>
      </c>
      <c r="AL622" s="143">
        <f t="shared" si="228"/>
        <v>0</v>
      </c>
      <c r="AM622" s="143" t="str">
        <f t="shared" si="228"/>
        <v>Batak</v>
      </c>
      <c r="AN622" s="25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33"/>
      <c r="BC622">
        <f t="shared" si="208"/>
        <v>2004</v>
      </c>
      <c r="BD622">
        <f t="shared" si="209"/>
        <v>5</v>
      </c>
      <c r="BE622" s="1" t="str">
        <f t="shared" si="210"/>
        <v>-</v>
      </c>
      <c r="BF622" s="1" t="str">
        <f t="shared" si="211"/>
        <v>-</v>
      </c>
      <c r="BG622" s="1">
        <f t="shared" si="212"/>
        <v>2008</v>
      </c>
      <c r="BH622" s="1">
        <f t="shared" si="213"/>
        <v>11</v>
      </c>
      <c r="BI622" s="1" t="str">
        <f t="shared" si="214"/>
        <v>-</v>
      </c>
      <c r="BJ622" s="1" t="str">
        <f t="shared" si="215"/>
        <v>-</v>
      </c>
      <c r="BK622" s="1" t="str">
        <f t="shared" si="216"/>
        <v>-</v>
      </c>
      <c r="BL622" s="1" t="str">
        <f t="shared" si="217"/>
        <v>-</v>
      </c>
      <c r="BM622" s="1" t="str">
        <f t="shared" si="218"/>
        <v>-</v>
      </c>
      <c r="BN622" s="1" t="str">
        <f t="shared" si="219"/>
        <v>-</v>
      </c>
      <c r="BO622" s="1" t="str">
        <f t="shared" si="226"/>
        <v>-</v>
      </c>
      <c r="BP622" s="1" t="str">
        <f t="shared" si="220"/>
        <v>-</v>
      </c>
      <c r="BQ622" s="1" t="str">
        <f t="shared" si="221"/>
        <v>-</v>
      </c>
      <c r="BR622" s="1" t="str">
        <f t="shared" si="222"/>
        <v>-</v>
      </c>
      <c r="BS622" s="1">
        <f t="shared" si="223"/>
        <v>2004</v>
      </c>
      <c r="BT622" s="1">
        <f t="shared" si="224"/>
        <v>2</v>
      </c>
      <c r="BU622" s="127">
        <f t="shared" si="225"/>
        <v>0</v>
      </c>
      <c r="BV622" s="127">
        <f t="shared" si="225"/>
        <v>0</v>
      </c>
      <c r="BW622" s="9"/>
      <c r="BX622" s="9"/>
      <c r="BY622" s="9"/>
      <c r="BZ622" s="9"/>
      <c r="CA622" s="9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</row>
    <row r="623" spans="1:134" ht="15.75" x14ac:dyDescent="0.3">
      <c r="A623" s="101">
        <f>IF(C623&lt;&gt;"",COUNTA($C$7:C623),"")</f>
        <v>617</v>
      </c>
      <c r="B623" s="309" t="s">
        <v>1154</v>
      </c>
      <c r="C623" s="364" t="s">
        <v>1309</v>
      </c>
      <c r="D623" s="130" t="s">
        <v>1303</v>
      </c>
      <c r="E623" s="131"/>
      <c r="F623" s="106" t="s">
        <v>257</v>
      </c>
      <c r="G623" s="110" t="s">
        <v>66</v>
      </c>
      <c r="H623" s="146" t="s">
        <v>115</v>
      </c>
      <c r="I623" s="109">
        <f t="shared" ca="1" si="227"/>
        <v>7</v>
      </c>
      <c r="J623" s="110"/>
      <c r="K623" s="110"/>
      <c r="L623" s="111" t="s">
        <v>146</v>
      </c>
      <c r="M623" s="166">
        <v>39813</v>
      </c>
      <c r="N623" s="167">
        <v>40153</v>
      </c>
      <c r="O623" s="158"/>
      <c r="P623" s="133"/>
      <c r="Q623" s="134"/>
      <c r="R623" s="135"/>
      <c r="S623" s="136"/>
      <c r="T623" s="137"/>
      <c r="U623" s="138"/>
      <c r="V623" s="139" t="s">
        <v>87</v>
      </c>
      <c r="W623" s="135"/>
      <c r="X623" s="371"/>
      <c r="Y623" s="141">
        <f t="shared" si="207"/>
        <v>12</v>
      </c>
      <c r="AF623" s="371"/>
      <c r="AG623" s="371"/>
      <c r="AH623" s="143" t="str">
        <f t="shared" si="229"/>
        <v>P</v>
      </c>
      <c r="AI623" s="143" t="str">
        <f t="shared" si="229"/>
        <v>B</v>
      </c>
      <c r="AJ623" s="143">
        <f t="shared" ca="1" si="229"/>
        <v>7</v>
      </c>
      <c r="AK623" s="143">
        <f t="shared" si="228"/>
        <v>0</v>
      </c>
      <c r="AL623" s="143">
        <f t="shared" si="228"/>
        <v>0</v>
      </c>
      <c r="AM623" s="143" t="str">
        <f t="shared" si="228"/>
        <v>Batak</v>
      </c>
      <c r="AN623" s="25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33"/>
      <c r="BC623">
        <f t="shared" si="208"/>
        <v>2009</v>
      </c>
      <c r="BD623">
        <f t="shared" si="209"/>
        <v>12</v>
      </c>
      <c r="BE623" s="1" t="str">
        <f t="shared" si="210"/>
        <v>-</v>
      </c>
      <c r="BF623" s="1" t="str">
        <f t="shared" si="211"/>
        <v>-</v>
      </c>
      <c r="BG623" s="1" t="str">
        <f t="shared" si="212"/>
        <v>-</v>
      </c>
      <c r="BH623" s="1" t="str">
        <f t="shared" si="213"/>
        <v>-</v>
      </c>
      <c r="BI623" s="1" t="str">
        <f t="shared" si="214"/>
        <v>-</v>
      </c>
      <c r="BJ623" s="1" t="str">
        <f t="shared" si="215"/>
        <v>-</v>
      </c>
      <c r="BK623" s="1" t="str">
        <f t="shared" si="216"/>
        <v>-</v>
      </c>
      <c r="BL623" s="1" t="str">
        <f t="shared" si="217"/>
        <v>-</v>
      </c>
      <c r="BM623" s="1" t="str">
        <f t="shared" si="218"/>
        <v>-</v>
      </c>
      <c r="BN623" s="1" t="str">
        <f t="shared" si="219"/>
        <v>-</v>
      </c>
      <c r="BO623" s="1" t="str">
        <f t="shared" si="226"/>
        <v>-</v>
      </c>
      <c r="BP623" s="1" t="str">
        <f t="shared" si="220"/>
        <v>-</v>
      </c>
      <c r="BQ623" s="1" t="str">
        <f t="shared" si="221"/>
        <v>-</v>
      </c>
      <c r="BR623" s="1" t="str">
        <f t="shared" si="222"/>
        <v>-</v>
      </c>
      <c r="BS623" s="1">
        <f t="shared" si="223"/>
        <v>2008</v>
      </c>
      <c r="BT623" s="1">
        <f t="shared" si="224"/>
        <v>12</v>
      </c>
      <c r="BU623" s="127" t="str">
        <f t="shared" si="225"/>
        <v>ATL</v>
      </c>
      <c r="BV623" s="127">
        <f t="shared" si="225"/>
        <v>0</v>
      </c>
      <c r="BW623" s="9"/>
      <c r="BX623" s="9"/>
      <c r="BY623" s="9"/>
      <c r="BZ623" s="9"/>
      <c r="CA623" s="9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</row>
    <row r="624" spans="1:134" ht="15.75" x14ac:dyDescent="0.3">
      <c r="A624" s="101">
        <f>IF(C624&lt;&gt;"",COUNTA($C$7:C624),"")</f>
        <v>618</v>
      </c>
      <c r="B624" s="314" t="s">
        <v>1310</v>
      </c>
      <c r="C624" s="315" t="s">
        <v>1311</v>
      </c>
      <c r="D624" s="145" t="s">
        <v>1312</v>
      </c>
      <c r="E624" s="256" t="s">
        <v>1313</v>
      </c>
      <c r="F624" s="106" t="s">
        <v>260</v>
      </c>
      <c r="G624" s="172" t="s">
        <v>66</v>
      </c>
      <c r="H624" s="110" t="s">
        <v>103</v>
      </c>
      <c r="I624" s="109">
        <f t="shared" ca="1" si="227"/>
        <v>49</v>
      </c>
      <c r="J624" s="110" t="s">
        <v>164</v>
      </c>
      <c r="K624" s="110" t="s">
        <v>119</v>
      </c>
      <c r="L624" s="111" t="s">
        <v>106</v>
      </c>
      <c r="M624" s="447">
        <v>24453</v>
      </c>
      <c r="N624" s="304">
        <v>30467</v>
      </c>
      <c r="O624" s="313">
        <v>30467</v>
      </c>
      <c r="P624" s="133">
        <v>39845</v>
      </c>
      <c r="Q624" s="170"/>
      <c r="R624" s="135"/>
      <c r="S624" s="136"/>
      <c r="T624" s="137"/>
      <c r="U624" s="138"/>
      <c r="V624" s="139"/>
      <c r="W624" s="135"/>
      <c r="X624" s="371"/>
      <c r="Y624" s="141">
        <f t="shared" si="207"/>
        <v>12</v>
      </c>
      <c r="AF624" s="371"/>
      <c r="AG624" s="371"/>
      <c r="AH624" s="143" t="str">
        <f t="shared" si="229"/>
        <v>P</v>
      </c>
      <c r="AI624" s="143" t="str">
        <f t="shared" si="229"/>
        <v>S</v>
      </c>
      <c r="AJ624" s="143">
        <f t="shared" ca="1" si="229"/>
        <v>49</v>
      </c>
      <c r="AK624" s="143" t="str">
        <f t="shared" si="228"/>
        <v>S-2</v>
      </c>
      <c r="AL624" s="143" t="str">
        <f t="shared" si="228"/>
        <v>P.Swasta</v>
      </c>
      <c r="AM624" s="143" t="str">
        <f t="shared" si="228"/>
        <v>Jawa</v>
      </c>
      <c r="AN624" s="25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33"/>
      <c r="BC624">
        <f t="shared" si="208"/>
        <v>1983</v>
      </c>
      <c r="BD624">
        <f t="shared" si="209"/>
        <v>5</v>
      </c>
      <c r="BE624" s="1">
        <f t="shared" si="210"/>
        <v>1983</v>
      </c>
      <c r="BF624" s="1">
        <f t="shared" si="211"/>
        <v>5</v>
      </c>
      <c r="BG624" s="1">
        <f t="shared" si="212"/>
        <v>2009</v>
      </c>
      <c r="BH624" s="1">
        <f t="shared" si="213"/>
        <v>2</v>
      </c>
      <c r="BI624" s="1" t="str">
        <f t="shared" si="214"/>
        <v>-</v>
      </c>
      <c r="BJ624" s="1" t="str">
        <f t="shared" si="215"/>
        <v>-</v>
      </c>
      <c r="BK624" s="1" t="str">
        <f t="shared" si="216"/>
        <v>-</v>
      </c>
      <c r="BL624" s="1" t="str">
        <f t="shared" si="217"/>
        <v>-</v>
      </c>
      <c r="BM624" s="1" t="str">
        <f t="shared" si="218"/>
        <v>-</v>
      </c>
      <c r="BN624" s="1" t="str">
        <f t="shared" si="219"/>
        <v>-</v>
      </c>
      <c r="BO624" s="1" t="str">
        <f t="shared" si="226"/>
        <v>-</v>
      </c>
      <c r="BP624" s="1" t="str">
        <f t="shared" si="220"/>
        <v>-</v>
      </c>
      <c r="BQ624" s="1" t="str">
        <f t="shared" si="221"/>
        <v>-</v>
      </c>
      <c r="BR624" s="1" t="str">
        <f t="shared" si="222"/>
        <v>-</v>
      </c>
      <c r="BS624" s="1">
        <f t="shared" si="223"/>
        <v>1966</v>
      </c>
      <c r="BT624" s="1">
        <f t="shared" si="224"/>
        <v>12</v>
      </c>
      <c r="BU624" s="127">
        <f t="shared" si="225"/>
        <v>0</v>
      </c>
      <c r="BV624" s="127">
        <f t="shared" si="225"/>
        <v>0</v>
      </c>
      <c r="BW624" s="9"/>
      <c r="BX624" s="9"/>
      <c r="BY624" s="9"/>
      <c r="BZ624" s="9"/>
      <c r="CA624" s="9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</row>
    <row r="625" spans="1:134" ht="15.75" x14ac:dyDescent="0.3">
      <c r="A625" s="101">
        <f>IF(C625&lt;&gt;"",COUNTA($C$7:C625),"")</f>
        <v>619</v>
      </c>
      <c r="B625" s="309" t="s">
        <v>1314</v>
      </c>
      <c r="C625" s="364" t="s">
        <v>1315</v>
      </c>
      <c r="D625" s="145" t="s">
        <v>1312</v>
      </c>
      <c r="E625" s="256" t="s">
        <v>1316</v>
      </c>
      <c r="F625" s="106" t="s">
        <v>260</v>
      </c>
      <c r="G625" s="110" t="s">
        <v>102</v>
      </c>
      <c r="H625" s="110" t="s">
        <v>103</v>
      </c>
      <c r="I625" s="109">
        <f t="shared" ca="1" si="227"/>
        <v>53</v>
      </c>
      <c r="J625" s="110" t="s">
        <v>158</v>
      </c>
      <c r="K625" s="110" t="s">
        <v>119</v>
      </c>
      <c r="L625" s="111" t="s">
        <v>106</v>
      </c>
      <c r="M625" s="166">
        <v>22890</v>
      </c>
      <c r="N625" s="167">
        <v>30108</v>
      </c>
      <c r="O625" s="158">
        <v>30108</v>
      </c>
      <c r="P625" s="133">
        <v>39845</v>
      </c>
      <c r="Q625" s="134"/>
      <c r="R625" s="135"/>
      <c r="S625" s="136"/>
      <c r="T625" s="137"/>
      <c r="U625" s="138"/>
      <c r="V625" s="139"/>
      <c r="W625" s="135"/>
      <c r="X625" s="371"/>
      <c r="Y625" s="141">
        <f t="shared" si="207"/>
        <v>9</v>
      </c>
      <c r="AF625" s="371"/>
      <c r="AG625" s="371"/>
      <c r="AH625" s="143" t="str">
        <f t="shared" si="229"/>
        <v>W</v>
      </c>
      <c r="AI625" s="143" t="str">
        <f t="shared" si="229"/>
        <v>S</v>
      </c>
      <c r="AJ625" s="143">
        <f t="shared" ca="1" si="229"/>
        <v>53</v>
      </c>
      <c r="AK625" s="143" t="str">
        <f t="shared" si="228"/>
        <v>D-3</v>
      </c>
      <c r="AL625" s="143" t="str">
        <f t="shared" si="228"/>
        <v>P.Swasta</v>
      </c>
      <c r="AM625" s="143" t="str">
        <f t="shared" si="228"/>
        <v>Jawa</v>
      </c>
      <c r="AN625" s="25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33"/>
      <c r="BC625">
        <f t="shared" si="208"/>
        <v>1982</v>
      </c>
      <c r="BD625">
        <f t="shared" si="209"/>
        <v>6</v>
      </c>
      <c r="BE625" s="1">
        <f t="shared" si="210"/>
        <v>1982</v>
      </c>
      <c r="BF625" s="1">
        <f t="shared" si="211"/>
        <v>6</v>
      </c>
      <c r="BG625" s="1">
        <f t="shared" si="212"/>
        <v>2009</v>
      </c>
      <c r="BH625" s="1">
        <f t="shared" si="213"/>
        <v>2</v>
      </c>
      <c r="BI625" s="1" t="str">
        <f t="shared" si="214"/>
        <v>-</v>
      </c>
      <c r="BJ625" s="1" t="str">
        <f t="shared" si="215"/>
        <v>-</v>
      </c>
      <c r="BK625" s="1" t="str">
        <f t="shared" si="216"/>
        <v>-</v>
      </c>
      <c r="BL625" s="1" t="str">
        <f t="shared" si="217"/>
        <v>-</v>
      </c>
      <c r="BM625" s="1" t="str">
        <f t="shared" si="218"/>
        <v>-</v>
      </c>
      <c r="BN625" s="1" t="str">
        <f t="shared" si="219"/>
        <v>-</v>
      </c>
      <c r="BO625" s="1" t="str">
        <f t="shared" si="226"/>
        <v>-</v>
      </c>
      <c r="BP625" s="1" t="str">
        <f t="shared" si="220"/>
        <v>-</v>
      </c>
      <c r="BQ625" s="1" t="str">
        <f t="shared" si="221"/>
        <v>-</v>
      </c>
      <c r="BR625" s="1" t="str">
        <f t="shared" si="222"/>
        <v>-</v>
      </c>
      <c r="BS625" s="1">
        <f t="shared" si="223"/>
        <v>1962</v>
      </c>
      <c r="BT625" s="1">
        <f t="shared" si="224"/>
        <v>9</v>
      </c>
      <c r="BU625" s="127">
        <f t="shared" si="225"/>
        <v>0</v>
      </c>
      <c r="BV625" s="127">
        <f t="shared" si="225"/>
        <v>0</v>
      </c>
      <c r="BW625" s="9"/>
      <c r="BX625" s="9"/>
      <c r="BY625" s="9"/>
      <c r="BZ625" s="9"/>
      <c r="CA625" s="9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</row>
  </sheetData>
  <mergeCells count="3">
    <mergeCell ref="B2:C2"/>
    <mergeCell ref="S2:U2"/>
    <mergeCell ref="M5:U5"/>
  </mergeCells>
  <dataValidations count="34">
    <dataValidation type="list" allowBlank="1" showInputMessage="1" showErrorMessage="1" errorTitle="Maaf" error="Anda Salah Input, Pilih Dalam Daftar" promptTitle="Etnis" prompt="Pilih Etnis" sqref="L143:L144 L146 L192:L199">
      <formula1>$BD$30:$BD$41</formula1>
    </dataValidation>
    <dataValidation type="list" allowBlank="1" showInputMessage="1" showErrorMessage="1" errorTitle="Maaf !" error="Anda Salah Input, Pilih Dalam Daftar" promptTitle="ALASAN MUTASI-2" prompt="Pilih Alasan MUTASI_x000a_" sqref="W7">
      <formula1>$AO$72:$AO$92</formula1>
    </dataValidation>
    <dataValidation type="date" operator="lessThanOrEqual" allowBlank="1" showInputMessage="1" showErrorMessage="1" errorTitle="Maaf !" error="Isian anda harus berupa tanggal" promptTitle="Tanggal Meninggal" prompt="Ketik Tanggal Meninggal" sqref="R7:R625">
      <formula1>$Q$3</formula1>
    </dataValidation>
    <dataValidation type="date" operator="lessThanOrEqual" allowBlank="1" showInputMessage="1" showErrorMessage="1" errorTitle="Maaf !" error="Isian anda harus berupa tanggal" promptTitle="Tanggal Atestasi Keluar" prompt="Ketik Tanggal Atestasi Keluar" sqref="Q7:Q625">
      <formula1>$Q$3</formula1>
    </dataValidation>
    <dataValidation type="date" operator="lessThanOrEqual" allowBlank="1" showInputMessage="1" showErrorMessage="1" errorTitle="Maaf !" error="Isian anda harus berupa tanggal" promptTitle="Tanggal Atestasi Masuk" prompt="Ketik Tanggal Atestasi Masuk" sqref="P7:P625">
      <formula1>$Q$3</formula1>
    </dataValidation>
    <dataValidation type="date" operator="lessThanOrEqual" allowBlank="1" showInputMessage="1" showErrorMessage="1" errorTitle="Maaf !" error="Isian anda harus berupa tanggal" promptTitle="Tanggal Sidi" prompt="Ketik Tanggal Sidi" sqref="O7:O625">
      <formula1>$Q$3</formula1>
    </dataValidation>
    <dataValidation type="date" operator="lessThanOrEqual" allowBlank="1" showInputMessage="1" showErrorMessage="1" errorTitle="Maaf !" error="Isian anda harus berupa tanggal" promptTitle="Tanggal Baptis" prompt="Ketik Tanggal Baptis" sqref="N7:N625">
      <formula1>$Q$3</formula1>
    </dataValidation>
    <dataValidation type="list" allowBlank="1" showInputMessage="1" showErrorMessage="1" errorTitle="Maaf" error="Anda Salah Input, Pilih atau Ketik B/S_x000a_Baca Buku Petunjuk Untuk Keterangan" promptTitle="Status Anggota" prompt="Pilih B utk Baptis _x000a_Pilih S utk Sidi" sqref="H7:H625">
      <formula1>$AT$10:$AT$11</formula1>
    </dataValidation>
    <dataValidation type="date" operator="lessThanOrEqual" allowBlank="1" showInputMessage="1" showErrorMessage="1" errorTitle="Maaf !" error="Isian anda harus berupa tanggal" promptTitle="Tanggal Lahir" prompt="Ketik Tanggal Lahir" sqref="M7:M625">
      <formula1>$Q$3</formula1>
    </dataValidation>
    <dataValidation type="list" allowBlank="1" showInputMessage="1" showErrorMessage="1" errorTitle="Maaf" error="Anda Salah Input, Pilih atau Ketik P/W" promptTitle="Jenis Kelamin" prompt="Pilih P /Pria_x000a_Pilih W/Wanita" sqref="G7:G625">
      <formula1>$AT$6:$AT$7</formula1>
    </dataValidation>
    <dataValidation type="date" operator="lessThanOrEqual" allowBlank="1" showInputMessage="1" showErrorMessage="1" errorTitle="Maaf" error="Isian anda harus berupa tgl-bln-thn" promptTitle="Tanggal DKH" prompt="Ketik : tgl-bln-thn" sqref="S1 S3 S5:S625">
      <formula1>$M$3</formula1>
    </dataValidation>
    <dataValidation type="date" operator="lessThanOrEqual" allowBlank="1" showInputMessage="1" showErrorMessage="1" errorTitle="Maaf anda salah input" error="Isian harus berupa : tgl-bln-thn" promptTitle="Tanggal Sidi" prompt="Ketik : tgl-bln-thn" sqref="O5:O6">
      <formula1>$M$3</formula1>
    </dataValidation>
    <dataValidation type="date" operator="lessThanOrEqual" showInputMessage="1" showErrorMessage="1" errorTitle="Maaf" error="Isian Anda harus berupa tanggal" promptTitle="Ex. DKH-4 (Anak)" prompt="Ketik tanggal AKTIF KEMBALI, Hapus tgl. DKH, Ubah ALASAN MUTASI : DKH-4 menjadi Ex.DKH-4_x000a__x000a_" sqref="U9:U10">
      <formula1>$M$3</formula1>
    </dataValidation>
    <dataValidation type="date" operator="lessThanOrEqual" allowBlank="1" showInputMessage="1" showErrorMessage="1" errorTitle="Maaf !" error="Isian anda harus berupa tgl-bln-thn" promptTitle="Tanggal Meninggal" prompt="Ketik : tgl-bln-thn" sqref="R5">
      <formula1>$M$3</formula1>
    </dataValidation>
    <dataValidation type="date" operator="lessThanOrEqual" allowBlank="1" showInputMessage="1" showErrorMessage="1" errorTitle="Maaf !" error="Isian anda harus berupa tanggal" promptTitle="Tanggal A. Keluar" prompt="Ketik : tgl-bln-thn" sqref="Q5">
      <formula1>$M$3</formula1>
    </dataValidation>
    <dataValidation type="date" operator="lessThanOrEqual" allowBlank="1" showInputMessage="1" showErrorMessage="1" errorTitle="Maaf !" error="Isian anda harus berupa tanggal" promptTitle="Tanggal A. Masuk" prompt="Ketik : tgl-bln-thn" sqref="P5">
      <formula1>$M$3</formula1>
    </dataValidation>
    <dataValidation type="date" operator="lessThanOrEqual" allowBlank="1" showInputMessage="1" showErrorMessage="1" errorTitle="Maaf salah input" error="Isian anda harus berupa tgl-bln-thn" promptTitle="Tanggal Baptis" prompt="Ketik : tgl-bln-thn" sqref="N5">
      <formula1>$M$3</formula1>
    </dataValidation>
    <dataValidation type="decimal" allowBlank="1" showInputMessage="1" showErrorMessage="1" errorTitle="RUMUS-RUMUS" error="JANGAN TERHAPUS" sqref="AH1:AM625">
      <formula1>0.00000000001</formula1>
      <formula2>0.00000000002</formula2>
    </dataValidation>
    <dataValidation type="decimal" allowBlank="1" showInputMessage="1" showErrorMessage="1" errorTitle="AWAS RUMUS-RUMUS" error="JANGAN TERHAPUS" sqref="BU7:BU625 AT81:AT87 AT1:AT53 AO1:AS625 AU1:BT625 AT90:AT625 BW1:BW625 BU1:BU5">
      <formula1>0.00000000001</formula1>
      <formula2>0.00000000002</formula2>
    </dataValidation>
    <dataValidation type="date" operator="lessThanOrEqual" allowBlank="1" showInputMessage="1" showErrorMessage="1" errorTitle="Maaf" error="Isian Anda harus berupa tanggal" promptTitle="Ex. DKH-4 (Anak)" prompt="Ketik tanggal AKTIF KEMBALI, Hapus tgl. DKH, Ubah ALASAN MUTASI : DKH-4 menjadi Ex.DKH-4_x000a__x000a_" sqref="U7:U8 U11:U625">
      <formula1>$M$3</formula1>
    </dataValidation>
    <dataValidation type="date" operator="lessThanOrEqual" allowBlank="1" showInputMessage="1" showErrorMessage="1" errorTitle="Maaf" error="Isian Anda harus berupa tanggal" promptTitle="Ex. DKH (Dewasa)" prompt="Ketik tanggal AKTIF KEMBALI, Hapus tgl. DKH, Ubah ALASAN MUTASI : DKH menjadi Ex.DKH_x000a_" sqref="T7:T134 T143:T625">
      <formula1>$M$3</formula1>
    </dataValidation>
    <dataValidation type="list" allowBlank="1" showInputMessage="1" showErrorMessage="1" errorTitle="Maaf !" error="Anda Salah Input, Pilih Dalam Daftar" promptTitle="ALASAN MUTASI" prompt="Pilih Alasan MUTASI_x000a_" sqref="V7:V625 W8:W625">
      <formula1>$AO$72:$AO$91</formula1>
    </dataValidation>
    <dataValidation allowBlank="1" showInputMessage="1" showErrorMessage="1" promptTitle="Ex.DKH" prompt="Anggota Jemaat Dewasa / Sidi ( DKH-1, DKH-2, DKH-3) yg AKTIF KEMBALI_x000a_" sqref="T6"/>
    <dataValidation allowBlank="1" showInputMessage="1" showErrorMessage="1" promptTitle="Ex.DKH-4" prompt="Anggota Baptis Anak (B ) yang AKTIF KEMBALIi" sqref="U6"/>
    <dataValidation type="list" allowBlank="1" showInputMessage="1" showErrorMessage="1" errorTitle="Maaf" error="Anda Salah Input, Pilih Dalam Daftar" promptTitle="Wilayah" prompt="Pilih Wilayah" sqref="F7:F625">
      <formula1>$AT$54:$AT$70</formula1>
    </dataValidation>
    <dataValidation type="whole" allowBlank="1" showInputMessage="1" showErrorMessage="1" errorTitle="MAAF !" error="JANGAN DIISI." promptTitle="No. Urut" prompt="Terisi atomatis_x000a_cukup ketik nama" sqref="A7:A625">
      <formula1>100000000</formula1>
      <formula2>2000000000</formula2>
    </dataValidation>
    <dataValidation type="list" allowBlank="1" showInputMessage="1" showErrorMessage="1" errorTitle="Maaf" error="Anda Salah Input, Pilih Dalam Daftar" promptTitle="Pendidikan" prompt="Pilih Pendidikan" sqref="J7:J625">
      <formula1>$AT$14:$AT$25</formula1>
    </dataValidation>
    <dataValidation type="list" showInputMessage="1" showErrorMessage="1" errorTitle="Maaf" error="Anda Salah Input, Pilih Dalam Daftar" promptTitle="Etnis" prompt="Pilih Etnis" sqref="L145 L7:L142 L147:L191 L200:L625">
      <formula1>$AT$29:$AT$40</formula1>
    </dataValidation>
    <dataValidation type="whole" allowBlank="1" showInputMessage="1" showErrorMessage="1" errorTitle="MAAF" error="Jangan diisi !" promptTitle="UMUR" prompt="Akan terisi atomatis_x000a_Cukup Ketik tanggal lahir_x000a__x000a_" sqref="I7:I625">
      <formula1>200000</formula1>
      <formula2>40000000</formula2>
    </dataValidation>
    <dataValidation allowBlank="1" showInputMessage="1" showErrorMessage="1" promptTitle="Nama" prompt="Ketik Nama Lengkap" sqref="C79:C80 C108 C112 C114:C625"/>
    <dataValidation allowBlank="1" showInputMessage="1" showErrorMessage="1" promptTitle="Alamat" prompt="Ketik Alamat Lengkap." sqref="D7:D14 D52:D60 D102:D625"/>
    <dataValidation allowBlank="1" showInputMessage="1" showErrorMessage="1" promptTitle="No. Anggota" prompt="Ketik No.Anggota" sqref="B7:B625"/>
    <dataValidation allowBlank="1" showInputMessage="1" showErrorMessage="1" promptTitle="No.Telp" prompt="Ketik No.Telp" sqref="E7:E14 E73 E33:E71 E75:E625"/>
    <dataValidation type="list" allowBlank="1" showInputMessage="1" showErrorMessage="1" errorTitle="Maaf" error="Anda Salah Input, Pilih Dalam Daftar" promptTitle="Pekerjaan" prompt="Pilih Pekerjaan" sqref="K7:K625">
      <formula1>$AT$43:$AT$51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BASE ANGGOTA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 U S</dc:creator>
  <cp:lastModifiedBy>A S U S</cp:lastModifiedBy>
  <dcterms:created xsi:type="dcterms:W3CDTF">2015-02-18T05:44:27Z</dcterms:created>
  <dcterms:modified xsi:type="dcterms:W3CDTF">2015-03-19T04:49:35Z</dcterms:modified>
</cp:coreProperties>
</file>